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tabRatio="84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W37" i="9"/>
  <c r="BW38" i="9" s="1"/>
  <c r="BE37" i="9"/>
  <c r="AM37" i="9"/>
  <c r="U37" i="9"/>
  <c r="C37" i="9"/>
  <c r="CO36" i="9"/>
  <c r="BW36" i="9"/>
  <c r="BE36" i="9"/>
  <c r="AM36" i="9"/>
  <c r="CO35" i="9"/>
  <c r="BW35" i="9"/>
  <c r="AM35" i="9"/>
  <c r="C35" i="9"/>
  <c r="C36" i="9" s="1"/>
  <c r="CO34" i="9"/>
  <c r="BW34" i="9"/>
  <c r="C34" i="9"/>
  <c r="U34" i="9" s="1"/>
  <c r="U35" i="9" s="1"/>
  <c r="U36" i="9" s="1"/>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<sst xmlns="http://schemas.openxmlformats.org/spreadsheetml/2006/main" count="1087" uniqueCount="571">
  <si>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</si>
  <si>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</si>
  <si>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</si>
  <si>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</si>
  <si>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</si>
  <si>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</si>
  <si>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</si>
  <si>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</si>
  <si>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</si>
  <si>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</si>
  <si>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</si>
  <si>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</si>
  <si>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</si>
  <si>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</si>
  <si>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</si>
  <si>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</si>
  <si>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</si>
  <si>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</si>
  <si>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</si>
  <si>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</si>
  <si>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</si>
  <si>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</si>
  <si>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</si>
  <si>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</si>
  <si>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</si>
  <si>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</si>
  <si>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</si>
  <si>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</si>
  <si>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</si>
  <si>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</si>
  <si>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</si>
  <si>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</si>
  <si>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</si>
  <si>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</si>
  <si>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</si>
  <si>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</si>
  <si>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</si>
  <si>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</si>
  <si>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</si>
  <si>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</si>
  <si>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</si>
  <si>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</si>
  <si>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</si>
  <si>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</si>
  <si>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</si>
  <si>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</si>
  <si>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</si>
  <si>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</si>
  <si>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</si>
  <si>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</si>
  <si>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</si>
  <si>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</si>
  <si>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</si>
  <si>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</si>
  <si>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</si>
  <si>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</si>
  <si>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</si>
  <si>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</si>
  <si>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</si>
  <si>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</si>
  <si>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</si>
  <si>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</si>
  <si>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</si>
  <si>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</si>
  <si>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</si>
  <si>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</si>
  <si>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</si>
  <si>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</si>
  <si>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</si>
  <si>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</si>
  <si>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</si>
  <si>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</si>
  <si>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</si>
  <si>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</si>
  <si>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</si>
  <si>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</si>
  <si>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</si>
  <si>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</si>
  <si>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</si>
  <si>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</si>
  <si>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</si>
  <si>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</si>
  <si>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多賀町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</si>
  <si>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</si>
  <si>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</si>
  <si>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</si>
  <si>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</si>
  <si>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</si>
  <si>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</si>
  <si>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</si>
  <si>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</si>
  <si>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</si>
  <si>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</si>
  <si>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</si>
  <si>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</si>
  <si>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</si>
  <si>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</si>
  <si>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</si>
  <si>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</si>
  <si>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</si>
  <si>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</si>
  <si>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</si>
  <si>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</si>
  <si>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</si>
  <si>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</si>
  <si>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</si>
  <si>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</si>
  <si>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</si>
  <si>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</si>
  <si>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</si>
  <si>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</si>
  <si>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</si>
  <si>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</si>
  <si>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</si>
  <si>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</si>
  <si>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</si>
  <si>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</si>
  <si>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</si>
  <si>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</si>
  <si>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</si>
  <si>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</si>
  <si>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</si>
  <si>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</si>
  <si>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</si>
  <si>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</si>
  <si>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</si>
  <si>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</si>
  <si>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</si>
  <si>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</si>
  <si>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</si>
  <si>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</si>
  <si>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</si>
  <si>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</si>
  <si>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</si>
  <si>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</si>
  <si>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</si>
  <si>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</si>
  <si>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</si>
  <si>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</si>
  <si>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</si>
  <si>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</si>
  <si>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</si>
  <si>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</si>
  <si>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</si>
  <si>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</si>
  <si>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</si>
  <si>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</si>
  <si>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</si>
  <si>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</si>
  <si>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</si>
  <si>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</si>
  <si>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</si>
  <si>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</si>
  <si>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</si>
  <si>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</si>
  <si>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</si>
  <si>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</si>
  <si>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</si>
  <si>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</si>
  <si>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</si>
  <si>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</si>
  <si>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</si>
  <si>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</si>
  <si>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</si>
  <si>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</si>
  <si>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</si>
  <si>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</si>
  <si>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</si>
  <si>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</si>
  <si>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</si>
  <si>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</si>
  <si>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</si>
  <si>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</si>
  <si>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</si>
  <si>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</si>
  <si>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</si>
  <si>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</si>
  <si>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</si>
  <si>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</si>
  <si>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</si>
  <si>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</si>
  <si>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</si>
  <si>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</si>
  <si>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</si>
  <si>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</si>
  <si>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</si>
  <si>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</si>
  <si>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</si>
  <si>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</si>
  <si>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</si>
  <si>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</si>
  <si>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</si>
  <si>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</si>
  <si>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</si>
  <si>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</si>
  <si>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</si>
  <si>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滋賀県多賀町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</si>
  <si>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</si>
  <si>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</si>
  <si>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</si>
  <si>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</si>
  <si>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</si>
  <si>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</si>
  <si>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</si>
  <si>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</si>
  <si>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</si>
  <si>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</si>
  <si>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</si>
  <si>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</si>
  <si>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</si>
  <si>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</si>
  <si>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</si>
  <si>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</si>
  <si>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</si>
  <si>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</si>
  <si>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</si>
  <si>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</si>
  <si>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</si>
  <si>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</si>
  <si>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</si>
  <si>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</si>
  <si>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</si>
  <si>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</si>
  <si>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</si>
  <si>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</si>
  <si>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</si>
  <si>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</si>
  <si>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</si>
  <si>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</si>
  <si>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</si>
  <si>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</si>
  <si>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</si>
  <si>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</si>
  <si>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</si>
  <si>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</si>
  <si>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</si>
  <si>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</si>
  <si>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</si>
  <si>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</si>
  <si>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</si>
  <si>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</si>
  <si>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</si>
  <si>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</si>
  <si>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</si>
  <si>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</si>
  <si>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</si>
  <si>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</si>
  <si>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</si>
  <si>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</si>
  <si>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</si>
  <si>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</si>
  <si>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</si>
  <si>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</si>
  <si>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</si>
  <si>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</si>
  <si>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</si>
  <si>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</si>
  <si>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</si>
  <si>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</si>
  <si>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</si>
  <si>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</si>
  <si>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</si>
  <si>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</si>
  <si>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</si>
  <si>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</si>
  <si>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</si>
  <si>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</si>
  <si>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</si>
  <si>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</si>
  <si>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</si>
  <si>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</si>
  <si>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</si>
  <si>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</si>
  <si>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</si>
  <si>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</si>
  <si>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</si>
  <si>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</si>
  <si>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</si>
  <si>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</si>
  <si>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</si>
  <si>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</si>
  <si>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</si>
  <si>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</si>
  <si>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</si>
  <si>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</si>
  <si>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</si>
  <si>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</si>
  <si>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</si>
  <si>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</si>
  <si>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</si>
  <si>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</si>
  <si>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</si>
  <si>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</si>
  <si>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</si>
  <si>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</si>
  <si>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</si>
  <si>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</si>
  <si>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</si>
  <si>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</si>
  <si>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</si>
  <si>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</si>
  <si>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</si>
  <si>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</si>
  <si>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</si>
  <si>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</si>
  <si>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</si>
  <si>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</si>
  <si>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</si>
  <si>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</si>
  <si>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</si>
  <si>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</si>
  <si>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</si>
  <si>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</si>
  <si>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</si>
  <si>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</si>
  <si>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</si>
  <si>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</si>
  <si>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</si>
  <si>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</si>
  <si>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</si>
  <si>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</si>
  <si>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</si>
  <si>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</si>
  <si>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</si>
  <si>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</si>
  <si>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</si>
  <si>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</si>
  <si>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</si>
  <si>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</si>
  <si>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</si>
  <si>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</si>
  <si>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</si>
  <si>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</si>
  <si>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</si>
  <si>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</si>
  <si>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</si>
  <si>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</si>
  <si>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</si>
  <si>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</si>
  <si>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</si>
  <si>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</si>
  <si>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</si>
  <si>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</si>
  <si>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</si>
  <si>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</si>
  <si>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滋賀県多賀町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</si>
  <si>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</si>
  <si>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</si>
  <si>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</si>
  <si>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</si>
  <si>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</si>
  <si>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</si>
  <si>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</si>
  <si>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</si>
  <si>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</si>
  <si>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</si>
  <si>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</si>
  <si>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</si>
  <si>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</si>
  <si>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</si>
  <si>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</si>
  <si>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</si>
  <si>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</si>
  <si>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</si>
  <si>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</si>
  <si>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</si>
  <si>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</si>
  <si>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びわ湖東部中核工業団地公共緑地維持管理特別会計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</si>
  <si>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</si>
  <si>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</si>
  <si>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</si>
  <si>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</si>
  <si>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</si>
  <si>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</si>
  <si>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</si>
  <si>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</si>
  <si>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</si>
  <si>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</si>
  <si>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</si>
  <si>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</si>
  <si>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</si>
  <si>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</si>
  <si>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</si>
  <si>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</si>
  <si>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</si>
  <si>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</si>
  <si>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</si>
  <si>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</si>
  <si>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</si>
  <si>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</si>
  <si>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</si>
  <si>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</si>
  <si>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</si>
  <si>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</si>
  <si>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</si>
  <si>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</si>
  <si>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</si>
  <si>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</si>
  <si>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</si>
  <si>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</si>
  <si>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</si>
  <si>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</si>
  <si>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</si>
  <si>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</si>
  <si>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</si>
  <si>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</si>
  <si>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</si>
  <si>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</si>
  <si>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</si>
  <si>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</si>
  <si>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</si>
  <si>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</si>
  <si>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</si>
  <si>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</si>
  <si>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</si>
  <si>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</si>
  <si>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</si>
  <si>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</si>
  <si>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</si>
  <si>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</si>
  <si>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</si>
  <si>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</si>
  <si>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</si>
  <si>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</si>
  <si>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</si>
  <si>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</si>
  <si>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</si>
  <si>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</si>
  <si>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</si>
  <si>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</si>
  <si>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</si>
  <si>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</si>
  <si>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</si>
  <si>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</si>
  <si>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</si>
  <si>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</si>
  <si>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</si>
  <si>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</si>
  <si>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</si>
  <si>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</si>
  <si>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</si>
  <si>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</si>
  <si>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</si>
  <si>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</si>
  <si>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</si>
  <si>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</si>
  <si>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</si>
  <si>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</si>
  <si>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</si>
  <si>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</si>
  <si>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</si>
  <si>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</si>
  <si>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</si>
  <si>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</si>
  <si>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</si>
  <si>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</si>
  <si>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</si>
  <si>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</si>
  <si>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</si>
  <si>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</si>
  <si>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</si>
  <si>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</si>
  <si>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</si>
  <si>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</si>
  <si>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</si>
  <si>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</si>
  <si>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</si>
  <si>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</si>
  <si>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</si>
  <si>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</si>
  <si>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</si>
  <si>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</si>
  <si>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</si>
  <si>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</si>
  <si>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</si>
  <si>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</si>
  <si>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</si>
  <si>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</si>
  <si>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</si>
  <si>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</si>
  <si>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</si>
  <si>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</si>
  <si>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</si>
  <si>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</si>
  <si>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</si>
  <si>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</si>
  <si>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</si>
  <si>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</si>
  <si>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</si>
  <si>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</si>
  <si>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</si>
  <si>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</si>
  <si>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</si>
  <si>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</si>
  <si>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</si>
  <si>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</si>
  <si>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</si>
  <si>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</si>
  <si>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</si>
  <si>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</si>
  <si>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</si>
  <si>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</si>
  <si>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</si>
  <si>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</si>
  <si>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</si>
  <si>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</si>
  <si>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</si>
  <si>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</si>
  <si>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</si>
  <si>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</si>
  <si>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</si>
  <si>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</si>
  <si>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</si>
  <si>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</si>
  <si>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</si>
  <si>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</si>
  <si>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</si>
  <si>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</si>
  <si>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</si>
  <si>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</si>
  <si>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</si>
  <si>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</si>
  <si>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</si>
  <si>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</si>
  <si>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</si>
  <si>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</si>
  <si>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</si>
  <si>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</si>
  <si>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</si>
  <si>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</si>
  <si>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</si>
  <si>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</si>
  <si>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0.28</t>
  </si>
  <si>
    <t>水道事業会計</t>
  </si>
  <si>
    <t>一般会計</t>
  </si>
  <si>
    <t>下水道事業特別会計</t>
  </si>
  <si>
    <t>国民健康保険特別会計</t>
  </si>
  <si>
    <t>介護保険事業特別会計</t>
  </si>
  <si>
    <t>農業集落排水事業特別会計</t>
  </si>
  <si>
    <t>後期高齢者医療事業特別会計</t>
  </si>
  <si>
    <t>びわ湖東部中核工業団地公共緑地維持管理特別会計</t>
  </si>
  <si>
    <t>その他会計（赤字）</t>
  </si>
  <si>
    <t>その他会計（黒字）</t>
  </si>
  <si>
    <t>湖東広域衛生管理組合</t>
    <rPh sb="0" eb="2">
      <t>コトウ</t>
    </rPh>
    <rPh sb="2" eb="4">
      <t>コウイキ</t>
    </rPh>
    <rPh sb="4" eb="6">
      <t>エイセイ</t>
    </rPh>
    <rPh sb="6" eb="8">
      <t>カンリ</t>
    </rPh>
    <rPh sb="8" eb="10">
      <t>クミアイ</t>
    </rPh>
    <phoneticPr fontId="2"/>
  </si>
  <si>
    <t>彦根愛知犬上広域行政組合</t>
    <rPh sb="0" eb="2">
      <t>ヒコネ</t>
    </rPh>
    <rPh sb="2" eb="4">
      <t>エチ</t>
    </rPh>
    <rPh sb="4" eb="5">
      <t>イヌ</t>
    </rPh>
    <rPh sb="5" eb="6">
      <t>ウエ</t>
    </rPh>
    <rPh sb="6" eb="8">
      <t>コウイキ</t>
    </rPh>
    <rPh sb="8" eb="10">
      <t>ギョウセイ</t>
    </rPh>
    <rPh sb="10" eb="12">
      <t>クミアイ</t>
    </rPh>
    <phoneticPr fontId="2"/>
  </si>
  <si>
    <t>大滝山林組合（一般会計）</t>
    <rPh sb="0" eb="2">
      <t>オオタキ</t>
    </rPh>
    <rPh sb="2" eb="4">
      <t>サンリン</t>
    </rPh>
    <rPh sb="4" eb="6">
      <t>クミアイ</t>
    </rPh>
    <rPh sb="7" eb="9">
      <t>イッパン</t>
    </rPh>
    <rPh sb="9" eb="11">
      <t>カイケイ</t>
    </rPh>
    <phoneticPr fontId="2"/>
  </si>
  <si>
    <t>大滝山林組合（林産物栽培特別会計）</t>
    <rPh sb="0" eb="2">
      <t>オオタキ</t>
    </rPh>
    <rPh sb="2" eb="4">
      <t>サンリン</t>
    </rPh>
    <rPh sb="4" eb="6">
      <t>クミアイ</t>
    </rPh>
    <rPh sb="7" eb="9">
      <t>リンサン</t>
    </rPh>
    <rPh sb="9" eb="10">
      <t>ブツ</t>
    </rPh>
    <rPh sb="10" eb="12">
      <t>サイバイ</t>
    </rPh>
    <rPh sb="12" eb="14">
      <t>トクベツ</t>
    </rPh>
    <rPh sb="14" eb="16">
      <t>カイケイ</t>
    </rPh>
    <phoneticPr fontId="2"/>
  </si>
  <si>
    <t>大滝山林組合（高取山森林空間利活用特別会計）</t>
    <rPh sb="0" eb="2">
      <t>オオタキ</t>
    </rPh>
    <rPh sb="2" eb="4">
      <t>サンリン</t>
    </rPh>
    <rPh sb="4" eb="6">
      <t>クミアイ</t>
    </rPh>
    <rPh sb="7" eb="9">
      <t>タカトリ</t>
    </rPh>
    <rPh sb="9" eb="10">
      <t>ヤマ</t>
    </rPh>
    <rPh sb="10" eb="12">
      <t>シンリン</t>
    </rPh>
    <rPh sb="12" eb="14">
      <t>クウカン</t>
    </rPh>
    <rPh sb="14" eb="15">
      <t>リ</t>
    </rPh>
    <rPh sb="15" eb="17">
      <t>カツヨウ</t>
    </rPh>
    <rPh sb="17" eb="19">
      <t>トクベツ</t>
    </rPh>
    <rPh sb="19" eb="21">
      <t>カイケイ</t>
    </rPh>
    <phoneticPr fontId="2"/>
  </si>
  <si>
    <t>彦根市犬上郡営林組合</t>
    <rPh sb="0" eb="3">
      <t>ヒコネシ</t>
    </rPh>
    <rPh sb="3" eb="6">
      <t>イヌカミグン</t>
    </rPh>
    <rPh sb="6" eb="8">
      <t>エイリン</t>
    </rPh>
    <rPh sb="8" eb="10">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</si>
  <si>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</si>
  <si>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</si>
  <si>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</si>
  <si>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</si>
  <si>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滋賀県後期高齢者医療広域連合（特別会計）</t>
    <rPh sb="0" eb="3">
      <t>シガケン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</si>
  <si>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</si>
  <si>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</si>
  <si>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</si>
  <si>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</si>
  <si>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</si>
  <si>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</si>
  <si>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</si>
  <si>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</si>
  <si>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</si>
  <si>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</si>
  <si>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</si>
  <si>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</si>
  <si>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</si>
  <si>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</si>
  <si>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</si>
  <si>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２７年度における有形固定資産減価償却率は類似団体平均を下回っているが、将来負担比率は道路整備事業等の実施による地方債の新規発行が続いていることから、類似団体平均を大きく上回っている。将来負担比率については、公共施設の更新に伴う特別目的基金の取崩しの影響により、今後上昇することとなるが、公共施設等総合管理計画に基づき、今後、老朽化対策に取り組んでいく必要がある。</t>
    <rPh sb="0" eb="2">
      <t>ヘイセイ</t>
    </rPh>
    <rPh sb="4" eb="6">
      <t>ネンド</t>
    </rPh>
    <rPh sb="10" eb="12">
      <t>ユウケイ</t>
    </rPh>
    <rPh sb="12" eb="14">
      <t>コテイ</t>
    </rPh>
    <rPh sb="14" eb="16">
      <t>シサン</t>
    </rPh>
    <rPh sb="16" eb="18">
      <t>ゲンカ</t>
    </rPh>
    <rPh sb="18" eb="21">
      <t>ショウキャクリツ</t>
    </rPh>
    <rPh sb="22" eb="24">
      <t>ルイジ</t>
    </rPh>
    <rPh sb="24" eb="26">
      <t>ダンタイ</t>
    </rPh>
    <rPh sb="26" eb="28">
      <t>ヘイキン</t>
    </rPh>
    <rPh sb="29" eb="31">
      <t>シタマワ</t>
    </rPh>
    <rPh sb="37" eb="39">
      <t>ショウライ</t>
    </rPh>
    <rPh sb="39" eb="41">
      <t>フタン</t>
    </rPh>
    <rPh sb="41" eb="43">
      <t>ヒリツ</t>
    </rPh>
    <rPh sb="44" eb="46">
      <t>ドウロ</t>
    </rPh>
    <rPh sb="46" eb="48">
      <t>セイビ</t>
    </rPh>
    <rPh sb="48" eb="50">
      <t>ジギョウ</t>
    </rPh>
    <rPh sb="50" eb="51">
      <t>トウ</t>
    </rPh>
    <rPh sb="52" eb="54">
      <t>ジッシ</t>
    </rPh>
    <rPh sb="57" eb="60">
      <t>チホウサイ</t>
    </rPh>
    <rPh sb="61" eb="63">
      <t>シンキ</t>
    </rPh>
    <rPh sb="63" eb="65">
      <t>ハッコウ</t>
    </rPh>
    <rPh sb="66" eb="67">
      <t>ツヅ</t>
    </rPh>
    <rPh sb="76" eb="78">
      <t>ルイジ</t>
    </rPh>
    <rPh sb="78" eb="80">
      <t>ダンタイ</t>
    </rPh>
    <rPh sb="80" eb="82">
      <t>ヘイキン</t>
    </rPh>
    <rPh sb="83" eb="84">
      <t>オオ</t>
    </rPh>
    <rPh sb="86" eb="88">
      <t>ウワマワ</t>
    </rPh>
    <rPh sb="93" eb="95">
      <t>ショウライ</t>
    </rPh>
    <rPh sb="95" eb="97">
      <t>フタン</t>
    </rPh>
    <rPh sb="97" eb="99">
      <t>ヒリツ</t>
    </rPh>
    <rPh sb="105" eb="107">
      <t>コウキョウ</t>
    </rPh>
    <rPh sb="107" eb="109">
      <t>シセツ</t>
    </rPh>
    <rPh sb="110" eb="112">
      <t>コウシン</t>
    </rPh>
    <rPh sb="113" eb="114">
      <t>トモナ</t>
    </rPh>
    <rPh sb="115" eb="117">
      <t>トクベツ</t>
    </rPh>
    <rPh sb="117" eb="119">
      <t>モクテキ</t>
    </rPh>
    <rPh sb="119" eb="121">
      <t>キキン</t>
    </rPh>
    <rPh sb="122" eb="124">
      <t>トリクズ</t>
    </rPh>
    <rPh sb="126" eb="128">
      <t>エイキョウ</t>
    </rPh>
    <rPh sb="132" eb="134">
      <t>コンゴ</t>
    </rPh>
    <rPh sb="134" eb="136">
      <t>ジョウショウ</t>
    </rPh>
    <rPh sb="145" eb="147">
      <t>コウキョウ</t>
    </rPh>
    <rPh sb="147" eb="149">
      <t>シセツ</t>
    </rPh>
    <rPh sb="149" eb="150">
      <t>トウ</t>
    </rPh>
    <rPh sb="150" eb="152">
      <t>ソウゴウ</t>
    </rPh>
    <rPh sb="152" eb="154">
      <t>カンリ</t>
    </rPh>
    <rPh sb="154" eb="156">
      <t>ケイカク</t>
    </rPh>
    <rPh sb="157" eb="158">
      <t>モト</t>
    </rPh>
    <rPh sb="161" eb="163">
      <t>コンゴ</t>
    </rPh>
    <rPh sb="164" eb="167">
      <t>ロウキュウカ</t>
    </rPh>
    <rPh sb="167" eb="169">
      <t>タイサク</t>
    </rPh>
    <rPh sb="170" eb="171">
      <t>ト</t>
    </rPh>
    <rPh sb="172" eb="173">
      <t>ク</t>
    </rPh>
    <rPh sb="177" eb="179">
      <t>ヒツヨウ</t>
    </rPh>
    <phoneticPr fontId="2"/>
  </si>
  <si>
    <t>実質公債費比率は、類似団体平均値と比較して低い水準にあるが、将来負担比率については、類似団体平均値と比較して高い水準にある。平成２８年度は、上水道施設更新に伴う公債費において、据置期間終了による元金償還額の増加があり、実質公債費比率の値を上昇させている。道路整備事業に係る元金償還額が今後も増加するほか、水道会計への繰入については、施設更新時期であることから増加となる見込みであり、一般会計からの繰出については、適正に行う。また、一部事務組合においても施設更新時期にきており、新たな公債費負担が生じることから、将来負担比率、実質公債費比率ともに上昇していくことが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</si>
</sst>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112208</c:v>
                </c:pt>
                <c:pt idx="1">
                  <c:v>179547</c:v>
                </c:pt>
                <c:pt idx="2">
                  <c:v>129801</c:v>
                </c:pt>
                <c:pt idx="3">
                  <c:v>86446</c:v>
                </c:pt>
                <c:pt idx="4">
                  <c:v>100431</c:v>
                </c:pt>
              </c:numCache>
            </c:numRef>
          </c:val>
          <c:smooth val="0"/>
        </c:ser>
        <c:dLbls>
          <c:showLegendKey val="0"/>
          <c:showVal val="0"/>
          <c:showCatName val="0"/>
          <c:showSerName val="0"/>
          <c:showPercent val="0"/>
          <c:showBubbleSize val="0"/>
        </c:dLbls>
        <c:marker val="1"/>
        <c:smooth val="0"/>
        <c:axId val="116139136"/>
        <c:axId val="116141056"/>
      </c:lineChart>
      <c:catAx>
        <c:axId val="116139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141056"/>
        <c:crosses val="autoZero"/>
        <c:auto val="1"/>
        <c:lblAlgn val="ctr"/>
        <c:lblOffset val="100"/>
        <c:tickLblSkip val="1"/>
        <c:tickMarkSkip val="1"/>
        <c:noMultiLvlLbl val="0"/>
      </c:catAx>
      <c:valAx>
        <c:axId val="11614105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139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4.74</c:v>
                </c:pt>
                <c:pt idx="1">
                  <c:v>6.81</c:v>
                </c:pt>
                <c:pt idx="2">
                  <c:v>8.7200000000000006</c:v>
                </c:pt>
                <c:pt idx="3">
                  <c:v>7.88</c:v>
                </c:pt>
                <c:pt idx="4">
                  <c:v>7.08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27.88</c:v>
                </c:pt>
                <c:pt idx="1">
                  <c:v>29.85</c:v>
                </c:pt>
                <c:pt idx="2">
                  <c:v>29.33</c:v>
                </c:pt>
                <c:pt idx="3">
                  <c:v>29.39</c:v>
                </c:pt>
                <c:pt idx="4">
                  <c:v>33.130000000000003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2190464"/>
        <c:axId val="122196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c:v>
                </c:pt>
                <c:pt idx="1">
                  <c:v>3.73</c:v>
                </c:pt>
                <c:pt idx="2">
                  <c:v>2.08</c:v>
                </c:pt>
                <c:pt idx="3">
                  <c:v>-0.28000000000000003</c:v>
                </c:pt>
                <c:pt idx="4">
                  <c:v>2.54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2190464"/>
        <c:axId val="122196736"/>
      </c:lineChart>
      <c:catAx>
        <c:axId val="12219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196736"/>
        <c:crosses val="autoZero"/>
        <c:auto val="1"/>
        <c:lblAlgn val="ctr"/>
        <c:lblOffset val="100"/>
        <c:tickLblSkip val="1"/>
        <c:tickMarkSkip val="1"/>
        <c:noMultiLvlLbl val="0"/>
      </c:catAx>
      <c:valAx>
        <c:axId val="122196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9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びわ湖東部中核工業団地公共緑地維持管理特別会計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0.05</c:v>
                </c:pt>
                <c:pt idx="4">
                  <c:v>#N/A</c:v>
                </c:pt>
                <c:pt idx="5">
                  <c:v>0.09</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0.51</c:v>
                </c:pt>
                <c:pt idx="2">
                  <c:v>#N/A</c:v>
                </c:pt>
                <c:pt idx="3">
                  <c:v>0.05</c:v>
                </c:pt>
                <c:pt idx="4">
                  <c:v>#N/A</c:v>
                </c:pt>
                <c:pt idx="5">
                  <c:v>0.09</c:v>
                </c:pt>
                <c:pt idx="6">
                  <c:v>#N/A</c:v>
                </c:pt>
                <c:pt idx="7">
                  <c:v>0.02</c:v>
                </c:pt>
                <c:pt idx="8">
                  <c:v>#N/A</c:v>
                </c:pt>
                <c:pt idx="9">
                  <c:v>0.21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0.24</c:v>
                </c:pt>
                <c:pt idx="2">
                  <c:v>#N/A</c:v>
                </c:pt>
                <c:pt idx="3">
                  <c:v>0.3</c:v>
                </c:pt>
                <c:pt idx="4">
                  <c:v>#N/A</c:v>
                </c:pt>
                <c:pt idx="5">
                  <c:v>0.25</c:v>
                </c:pt>
                <c:pt idx="6">
                  <c:v>#N/A</c:v>
                </c:pt>
                <c:pt idx="7">
                  <c:v>0.48</c:v>
                </c:pt>
                <c:pt idx="8">
                  <c:v>#N/A</c:v>
                </c:pt>
                <c:pt idx="9">
                  <c:v>0.21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0.19</c:v>
                </c:pt>
                <c:pt idx="2">
                  <c:v>#N/A</c:v>
                </c:pt>
                <c:pt idx="3">
                  <c:v>0.23</c:v>
                </c:pt>
                <c:pt idx="4">
                  <c:v>#N/A</c:v>
                </c:pt>
                <c:pt idx="5">
                  <c:v>0.08</c:v>
                </c:pt>
                <c:pt idx="6">
                  <c:v>#N/A</c:v>
                </c:pt>
                <c:pt idx="7">
                  <c:v>0.05</c:v>
                </c:pt>
                <c:pt idx="8">
                  <c:v>#N/A</c:v>
                </c:pt>
                <c:pt idx="9">
                  <c:v>0.83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2.36</c:v>
                </c:pt>
                <c:pt idx="2">
                  <c:v>#N/A</c:v>
                </c:pt>
                <c:pt idx="3">
                  <c:v>0.68</c:v>
                </c:pt>
                <c:pt idx="4">
                  <c:v>#N/A</c:v>
                </c:pt>
                <c:pt idx="5">
                  <c:v>0.75</c:v>
                </c:pt>
                <c:pt idx="6">
                  <c:v>#N/A</c:v>
                </c:pt>
                <c:pt idx="7">
                  <c:v>1.1399999999999999</c:v>
                </c:pt>
                <c:pt idx="8">
                  <c:v>#N/A</c:v>
                </c:pt>
                <c:pt idx="9">
                  <c:v>2.0699999999999998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4.7</c:v>
                </c:pt>
                <c:pt idx="2">
                  <c:v>#N/A</c:v>
                </c:pt>
                <c:pt idx="3">
                  <c:v>6.78</c:v>
                </c:pt>
                <c:pt idx="4">
                  <c:v>#N/A</c:v>
                </c:pt>
                <c:pt idx="5">
                  <c:v>8.6999999999999993</c:v>
                </c:pt>
                <c:pt idx="6">
                  <c:v>#N/A</c:v>
                </c:pt>
                <c:pt idx="7">
                  <c:v>7.86</c:v>
                </c:pt>
                <c:pt idx="8">
                  <c:v>#N/A</c:v>
                </c:pt>
                <c:pt idx="9">
                  <c:v>7.06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11.55</c:v>
                </c:pt>
                <c:pt idx="2">
                  <c:v>#N/A</c:v>
                </c:pt>
                <c:pt idx="3">
                  <c:v>11.08</c:v>
                </c:pt>
                <c:pt idx="4">
                  <c:v>#N/A</c:v>
                </c:pt>
                <c:pt idx="5">
                  <c:v>11.34</c:v>
                </c:pt>
                <c:pt idx="6">
                  <c:v>#N/A</c:v>
                </c:pt>
                <c:pt idx="7">
                  <c:v>12.42</c:v>
                </c:pt>
                <c:pt idx="8">
                  <c:v>#N/A</c:v>
                </c:pt>
                <c:pt idx="9">
                  <c:v>13.63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2581760"/>
        <c:axId val="122583296"/>
      </c:barChart>
      <c:catAx>
        <c:axId val="12258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583296"/>
        <c:crosses val="autoZero"/>
        <c:auto val="1"/>
        <c:lblAlgn val="ctr"/>
        <c:lblOffset val="100"/>
        <c:tickLblSkip val="1"/>
        <c:tickMarkSkip val="1"/>
        <c:noMultiLvlLbl val="0"/>
      </c:catAx>
      <c:valAx>
        <c:axId val="122583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81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467</c:v>
                </c:pt>
                <c:pt idx="5">
                  <c:v>440</c:v>
                </c:pt>
                <c:pt idx="8">
                  <c:v>464</c:v>
                </c:pt>
                <c:pt idx="11">
                  <c:v>442</c:v>
                </c:pt>
                <c:pt idx="14">
                  <c:v>435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c:v>
                </c:pt>
                <c:pt idx="3">
                  <c:v>8</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153</c:v>
                </c:pt>
                <c:pt idx="3">
                  <c:v>99</c:v>
                </c:pt>
                <c:pt idx="6">
                  <c:v>151</c:v>
                </c:pt>
                <c:pt idx="9">
                  <c:v>167</c:v>
                </c:pt>
                <c:pt idx="12">
                  <c:v>175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396</c:v>
                </c:pt>
                <c:pt idx="3">
                  <c:v>381</c:v>
                </c:pt>
                <c:pt idx="6">
                  <c:v>427</c:v>
                </c:pt>
                <c:pt idx="9">
                  <c:v>417</c:v>
                </c:pt>
                <c:pt idx="12">
                  <c:v>412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2713984"/>
        <c:axId val="122720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106</c:v>
                </c:pt>
                <c:pt idx="2">
                  <c:v>#N/A</c:v>
                </c:pt>
                <c:pt idx="3">
                  <c:v>#N/A</c:v>
                </c:pt>
                <c:pt idx="4">
                  <c:v>49</c:v>
                </c:pt>
                <c:pt idx="5">
                  <c:v>#N/A</c:v>
                </c:pt>
                <c:pt idx="6">
                  <c:v>#N/A</c:v>
                </c:pt>
                <c:pt idx="7">
                  <c:v>116</c:v>
                </c:pt>
                <c:pt idx="8">
                  <c:v>#N/A</c:v>
                </c:pt>
                <c:pt idx="9">
                  <c:v>#N/A</c:v>
                </c:pt>
                <c:pt idx="10">
                  <c:v>144</c:v>
                </c:pt>
                <c:pt idx="11">
                  <c:v>#N/A</c:v>
                </c:pt>
                <c:pt idx="12">
                  <c:v>#N/A</c:v>
                </c:pt>
                <c:pt idx="13">
                  <c:v>154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2713984"/>
        <c:axId val="122720256"/>
      </c:lineChart>
      <c:catAx>
        <c:axId val="12271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720256"/>
        <c:crosses val="autoZero"/>
        <c:auto val="1"/>
        <c:lblAlgn val="ctr"/>
        <c:lblOffset val="100"/>
        <c:tickLblSkip val="1"/>
        <c:tickMarkSkip val="1"/>
        <c:noMultiLvlLbl val="0"/>
      </c:catAx>
      <c:valAx>
        <c:axId val="122720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1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5476</c:v>
                </c:pt>
                <c:pt idx="5">
                  <c:v>5491</c:v>
                </c:pt>
                <c:pt idx="8">
                  <c:v>5397</c:v>
                </c:pt>
                <c:pt idx="11">
                  <c:v>5356</c:v>
                </c:pt>
                <c:pt idx="14">
                  <c:v>5242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2005</c:v>
                </c:pt>
                <c:pt idx="5">
                  <c:v>2139</c:v>
                </c:pt>
                <c:pt idx="8">
                  <c:v>2232</c:v>
                </c:pt>
                <c:pt idx="11">
                  <c:v>2345</c:v>
                </c:pt>
                <c:pt idx="14">
                  <c:v>2519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852</c:v>
                </c:pt>
                <c:pt idx="3">
                  <c:v>778</c:v>
                </c:pt>
                <c:pt idx="6">
                  <c:v>802</c:v>
                </c:pt>
                <c:pt idx="9">
                  <c:v>824</c:v>
                </c:pt>
                <c:pt idx="12">
                  <c:v>827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c:v>
                </c:pt>
                <c:pt idx="3">
                  <c:v>3</c:v>
                </c:pt>
                <c:pt idx="6">
                  <c:v>4</c:v>
                </c:pt>
                <c:pt idx="9">
                  <c:v>40</c:v>
                </c:pt>
                <c:pt idx="12">
                  <c:v>40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2582</c:v>
                </c:pt>
                <c:pt idx="3">
                  <c:v>2355</c:v>
                </c:pt>
                <c:pt idx="6">
                  <c:v>2404</c:v>
                </c:pt>
                <c:pt idx="9">
                  <c:v>2332</c:v>
                </c:pt>
                <c:pt idx="12">
                  <c:v>2432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19</c:v>
                </c:pt>
                <c:pt idx="3">
                  <c:v>10</c:v>
                </c:pt>
                <c:pt idx="6">
                  <c:v>9</c:v>
                </c:pt>
                <c:pt idx="9">
                  <c:v>7</c:v>
                </c:pt>
                <c:pt idx="12">
                  <c:v>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4578</c:v>
                </c:pt>
                <c:pt idx="3">
                  <c:v>4915</c:v>
                </c:pt>
                <c:pt idx="6">
                  <c:v>5096</c:v>
                </c:pt>
                <c:pt idx="9">
                  <c:v>5165</c:v>
                </c:pt>
                <c:pt idx="12">
                  <c:v>5218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6720768"/>
        <c:axId val="116722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554</c:v>
                </c:pt>
                <c:pt idx="2">
                  <c:v>#N/A</c:v>
                </c:pt>
                <c:pt idx="3">
                  <c:v>#N/A</c:v>
                </c:pt>
                <c:pt idx="4">
                  <c:v>432</c:v>
                </c:pt>
                <c:pt idx="5">
                  <c:v>#N/A</c:v>
                </c:pt>
                <c:pt idx="6">
                  <c:v>#N/A</c:v>
                </c:pt>
                <c:pt idx="7">
                  <c:v>687</c:v>
                </c:pt>
                <c:pt idx="8">
                  <c:v>#N/A</c:v>
                </c:pt>
                <c:pt idx="9">
                  <c:v>#N/A</c:v>
                </c:pt>
                <c:pt idx="10">
                  <c:v>669</c:v>
                </c:pt>
                <c:pt idx="11">
                  <c:v>#N/A</c:v>
                </c:pt>
                <c:pt idx="12">
                  <c:v>#N/A</c:v>
                </c:pt>
                <c:pt idx="13">
                  <c:v>760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6720768"/>
        <c:axId val="116722688"/>
      </c:lineChart>
      <c:catAx>
        <c:axId val="11672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722688"/>
        <c:crosses val="autoZero"/>
        <c:auto val="1"/>
        <c:lblAlgn val="ctr"/>
        <c:lblOffset val="100"/>
        <c:tickLblSkip val="1"/>
        <c:tickMarkSkip val="1"/>
        <c:noMultiLvlLbl val="0"/>
      </c:catAx>
      <c:valAx>
        <c:axId val="11672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2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{F00E38E9-B83C-4AA3-9753-322D806F9B21}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{2380716B-039C-4710-8CCD-C825244E24E2}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{6B4B81C7-E89F-4CDA-8E90-6E72640DD440}</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{25413170-F934-473F-B221-E77E243D90FD}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{64DA155B-FE35-4E61-8D08-496C4B564CB8}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47.9</c:v>
                </c:pt>
              </c:numCache>
            </c:numRef>
          </c:xVal>
          <c:yVal>
            <c:numRef>
              <c:f>公会計指標分析・財政指標組合せ分析表!$K$51:$O$51</c:f>
              <c:numCache>
                <c:formatCode>#,##0.0;"▲ "#,##0.0</c:formatCode>
                <c:ptCount val="5"/>
                <c:pt idx="3">
                  <c:v>26.3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{FCEA9E7F-E64B-47F4-9D9C-B5685DFFEC7E}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{FD0BD206-D3DA-4CCC-896F-6527E840F35B}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{10028345-9169-4614-8FD8-6414668F217A}</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{046C3643-3E97-4E7F-942D-128C1312BF10}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{B1396198-8193-4C78-879C-6AB07DFE79C2}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numCache>
            </c:numRef>
          </c:xVal>
          <c:yVal>
            <c:numRef>
              <c:f>公会計指標分析・財政指標組合せ分析表!$K$55:$O$55</c:f>
              <c:numCache>
                <c:formatCode>#,##0.0;"▲ "#,##0.0</c:formatCode>
                <c:ptCount val="5"/>
                <c:pt idx="3">
                  <c:v>0.8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3832192"/>
        <c:axId val="123854848"/>
      </c:scatterChart>
      <c:valAx>
        <c:axId val="123832192"/>
        <c:scaling>
          <c:orientation val="minMax"/>
          <c:max val="56.9"/>
          <c:min val="47.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854848"/>
        <c:crosses val="autoZero"/>
        <c:crossBetween val="midCat"/>
      </c:valAx>
      <c:valAx>
        <c:axId val="123854848"/>
        <c:scaling>
          <c:orientation val="minMax"/>
          <c:max val="3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832192"/>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{4283EDAA-F608-4970-8907-68B5F8DB8EAC}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{32FAD870-EB8F-4BB6-869B-F2E5EE696C7D}</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{9F8F23CD-3C02-44F5-A85F-1F7A5A0EC391}</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{8772A725-3039-48B1-AF08-94D1DC0ACCA7}</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{98176FE2-8BB1-4120-8EEA-BD88AE36A0C3}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5.8</c:v>
                </c:pt>
                <c:pt idx="1">
                  <c:v>4.2</c:v>
                </c:pt>
                <c:pt idx="2">
                  <c:v>3.6</c:v>
                </c:pt>
                <c:pt idx="3">
                  <c:v>4</c:v>
                </c:pt>
                <c:pt idx="4">
                  <c:v>5.4</c:v>
                </c:pt>
              </c:numCache>
            </c:numRef>
          </c:xVal>
          <c:yVal>
            <c:numRef>
              <c:f>公会計指標分析・財政指標組合せ分析表!$K$73:$O$73</c:f>
              <c:numCache>
                <c:formatCode>#,##0.0;"▲ "#,##0.0</c:formatCode>
                <c:ptCount val="5"/>
                <c:pt idx="0">
                  <c:v>22.2</c:v>
                </c:pt>
                <c:pt idx="1">
                  <c:v>17.3</c:v>
                </c:pt>
                <c:pt idx="2">
                  <c:v>27.2</c:v>
                </c:pt>
                <c:pt idx="3">
                  <c:v>26.3</c:v>
                </c:pt>
                <c:pt idx="4">
                  <c:v>30.2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{54FF5480-5312-434A-B998-36326B7E0219}</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{FFD21236-078A-4F73-B607-742E2472620B}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{D9EB73A1-77E5-4489-9872-021703B7F7A6}</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{295E33E5-9CF1-47EE-B6F7-852C54632F92}</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{BF3B4171-7602-4569-BCCE-F709E0255CBC}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8.1</c:v>
                </c:pt>
                <c:pt idx="4">
                  <c:v>7.3</c:v>
                </c:pt>
              </c:numCache>
            </c:numRef>
          </c:xVal>
          <c:yVal>
            <c:numRef>
              <c:f>公会計指標分析・財政指標組合せ分析表!$K$77:$O$77</c:f>
              <c:numCache>
                <c:formatCode>#,##0.0;"▲ "#,##0.0</c:formatCode>
                <c:ptCount val="5"/>
                <c:pt idx="0">
                  <c:v>28.4</c:v>
                </c:pt>
                <c:pt idx="1">
                  <c:v>20.5</c:v>
                </c:pt>
                <c:pt idx="2">
                  <c:v>17.899999999999999</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4028800"/>
        <c:axId val="124051456"/>
      </c:scatterChart>
      <c:valAx>
        <c:axId val="124028800"/>
        <c:scaling>
          <c:orientation val="minMax"/>
          <c:max val="12.1"/>
          <c:min val="3.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051456"/>
        <c:crosses val="autoZero"/>
        <c:crossBetween val="midCat"/>
      </c:valAx>
      <c:valAx>
        <c:axId val="124051456"/>
        <c:scaling>
          <c:orientation val="minMax"/>
          <c:max val="3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028800"/>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滋賀県多賀町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7,604
7,574
135.77
4,912,033
4,695,105
208,960
2,950,714
5,217,721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30.2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決算では、歳入における町税の割合が約４０％を占め、自主財源は５４．３％を占めている。工業団地や大手企業の立地もあり、法人税、事業所にかかる固定資産税の依存が高く、国内外の経済情勢にも左右されるが、類似団体と比較して高水準にある。税全体の収納率は９９％台を維持しており、今後も適正な課税、収納率の向上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24493</xdr:rowOff>
    </xdr:from>
    <xdr:to>
      <xdr:col>7</xdr:col>
      <xdr:colOff>152400</xdr:colOff>
      <xdr:row>41</xdr:row>
      <xdr:rowOff>24493</xdr:rowOff>
    </xdr:to>
    <xdr:cxnSp macro="">
      <xdr:nvCxnSpPr>
        <xdr:cNvPr id="69" name="直線コネクタ 68"/>
        <xdr:cNvCxnSpPr/>
      </xdr:nvCxnSpPr>
      <xdr:spPr>
        <a:xfrm>
          <a:off x="4114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142015</xdr:rowOff>
    </xdr:from>
    <xdr:ext cx="762000" cy="259045"/>
    <xdr:sp macro="" textlink="">
      <xdr:nvSpPr>
        <xdr:cNvPr id="70"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24493</xdr:rowOff>
    </xdr:from>
    <xdr:to>
      <xdr:col>6</xdr:col>
      <xdr:colOff>0</xdr:colOff>
      <xdr:row>41</xdr:row>
      <xdr:rowOff>35983</xdr:rowOff>
    </xdr:to>
    <xdr:cxnSp macro="">
      <xdr:nvCxnSpPr>
        <xdr:cNvPr id="72" name="直線コネクタ 71"/>
        <xdr:cNvCxnSpPr/>
      </xdr:nvCxnSpPr>
      <xdr:spPr>
        <a:xfrm flipV="1">
          <a:off x="3225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35983</xdr:rowOff>
    </xdr:to>
    <xdr:cxnSp macro="">
      <xdr:nvCxnSpPr>
        <xdr:cNvPr id="75" name="直線コネクタ 74"/>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47474</xdr:rowOff>
    </xdr:to>
    <xdr:cxnSp macro="">
      <xdr:nvCxnSpPr>
        <xdr:cNvPr id="78" name="直線コネクタ 77"/>
        <xdr:cNvCxnSpPr/>
      </xdr:nvCxnSpPr>
      <xdr:spPr>
        <a:xfrm flipV="1">
          <a:off x="1447800" y="70654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80" name="テキスト ボックス 79"/>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82" name="テキスト ボックス 81"/>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88" name="円/楕円 87"/>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161670</xdr:rowOff>
    </xdr:from>
    <xdr:ext cx="762000" cy="259045"/>
    <xdr:sp macro="" textlink="">
      <xdr:nvSpPr>
        <xdr:cNvPr id="89"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145143</xdr:rowOff>
    </xdr:from>
    <xdr:to>
      <xdr:col>6</xdr:col>
      <xdr:colOff>50800</xdr:colOff>
      <xdr:row>41</xdr:row>
      <xdr:rowOff>75293</xdr:rowOff>
    </xdr:to>
    <xdr:sp macro="" textlink="">
      <xdr:nvSpPr>
        <xdr:cNvPr id="90" name="円/楕円 89"/>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91" name="テキスト ボックス 90"/>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2" name="円/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4" name="円/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168124</xdr:rowOff>
    </xdr:from>
    <xdr:to>
      <xdr:col>2</xdr:col>
      <xdr:colOff>127000</xdr:colOff>
      <xdr:row>41</xdr:row>
      <xdr:rowOff>98274</xdr:rowOff>
    </xdr:to>
    <xdr:sp macro="" textlink="">
      <xdr:nvSpPr>
        <xdr:cNvPr id="96" name="円/楕円 95"/>
        <xdr:cNvSpPr/>
      </xdr:nvSpPr>
      <xdr:spPr>
        <a:xfrm>
          <a:off x="1397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108451</xdr:rowOff>
    </xdr:from>
    <xdr:ext cx="762000" cy="259045"/>
    <xdr:sp macro="" textlink="">
      <xdr:nvSpPr>
        <xdr:cNvPr id="97" name="テキスト ボックス 96"/>
        <xdr:cNvSpPr txBox="1"/>
      </xdr:nvSpPr>
      <xdr:spPr>
        <a:xfrm>
          <a:off x="1066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数値は、０．５ポイント下回る結果となったが、全国平均と比較しても弾力性を維持している。公共施設の維持補修費や運営経費等が増加傾向にあるが、引き続き税収入を確保しつつ、計画的な地方債の発行、人件費の抑制、施設管理経費等の節減に努め、現在の水準を維持す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121666</xdr:rowOff>
    </xdr:from>
    <xdr:to>
      <xdr:col>7</xdr:col>
      <xdr:colOff>152400</xdr:colOff>
      <xdr:row>62</xdr:row>
      <xdr:rowOff>145796</xdr:rowOff>
    </xdr:to>
    <xdr:cxnSp macro="">
      <xdr:nvCxnSpPr>
        <xdr:cNvPr id="130" name="直線コネクタ 129"/>
        <xdr:cNvCxnSpPr/>
      </xdr:nvCxnSpPr>
      <xdr:spPr>
        <a:xfrm>
          <a:off x="4114800" y="1075156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102362</xdr:rowOff>
    </xdr:from>
    <xdr:to>
      <xdr:col>6</xdr:col>
      <xdr:colOff>0</xdr:colOff>
      <xdr:row>62</xdr:row>
      <xdr:rowOff>121666</xdr:rowOff>
    </xdr:to>
    <xdr:cxnSp macro="">
      <xdr:nvCxnSpPr>
        <xdr:cNvPr id="133" name="直線コネクタ 132"/>
        <xdr:cNvCxnSpPr/>
      </xdr:nvCxnSpPr>
      <xdr:spPr>
        <a:xfrm>
          <a:off x="3225800" y="107322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66294</xdr:rowOff>
    </xdr:from>
    <xdr:to>
      <xdr:col>4</xdr:col>
      <xdr:colOff>482600</xdr:colOff>
      <xdr:row>62</xdr:row>
      <xdr:rowOff>102362</xdr:rowOff>
    </xdr:to>
    <xdr:cxnSp macro="">
      <xdr:nvCxnSpPr>
        <xdr:cNvPr id="136" name="直線コネクタ 135"/>
        <xdr:cNvCxnSpPr/>
      </xdr:nvCxnSpPr>
      <xdr:spPr>
        <a:xfrm>
          <a:off x="2336800" y="10524744"/>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68326</xdr:rowOff>
    </xdr:from>
    <xdr:to>
      <xdr:col>4</xdr:col>
      <xdr:colOff>533400</xdr:colOff>
      <xdr:row>63</xdr:row>
      <xdr:rowOff>169926</xdr:rowOff>
    </xdr:to>
    <xdr:sp macro="" textlink="">
      <xdr:nvSpPr>
        <xdr:cNvPr id="137" name="フローチャート : 判断 136"/>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154703</xdr:rowOff>
    </xdr:from>
    <xdr:ext cx="762000" cy="259045"/>
    <xdr:sp macro="" textlink="">
      <xdr:nvSpPr>
        <xdr:cNvPr id="138" name="テキスト ボックス 137"/>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66294</xdr:rowOff>
    </xdr:from>
    <xdr:to>
      <xdr:col>3</xdr:col>
      <xdr:colOff>279400</xdr:colOff>
      <xdr:row>62</xdr:row>
      <xdr:rowOff>121666</xdr:rowOff>
    </xdr:to>
    <xdr:cxnSp macro="">
      <xdr:nvCxnSpPr>
        <xdr:cNvPr id="139" name="直線コネクタ 138"/>
        <xdr:cNvCxnSpPr/>
      </xdr:nvCxnSpPr>
      <xdr:spPr>
        <a:xfrm flipV="1">
          <a:off x="1447800" y="10524744"/>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0" name="フローチャート : 判断 139"/>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1" name="テキスト ボックス 140"/>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43" name="テキスト ボックス 142"/>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49" name="円/楕円 148"/>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111523</xdr:rowOff>
    </xdr:from>
    <xdr:ext cx="762000" cy="259045"/>
    <xdr:sp macro="" textlink="">
      <xdr:nvSpPr>
        <xdr:cNvPr id="150" name="財政構造の弾力性該当値テキスト"/>
        <xdr:cNvSpPr txBox="1"/>
      </xdr:nvSpPr>
      <xdr:spPr>
        <a:xfrm>
          <a:off x="50419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70866</xdr:rowOff>
    </xdr:from>
    <xdr:to>
      <xdr:col>6</xdr:col>
      <xdr:colOff>50800</xdr:colOff>
      <xdr:row>63</xdr:row>
      <xdr:rowOff>1016</xdr:rowOff>
    </xdr:to>
    <xdr:sp macro="" textlink="">
      <xdr:nvSpPr>
        <xdr:cNvPr id="151" name="円/楕円 150"/>
        <xdr:cNvSpPr/>
      </xdr:nvSpPr>
      <xdr:spPr>
        <a:xfrm>
          <a:off x="4064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157243</xdr:rowOff>
    </xdr:from>
    <xdr:ext cx="736600" cy="259045"/>
    <xdr:sp macro="" textlink="">
      <xdr:nvSpPr>
        <xdr:cNvPr id="152" name="テキスト ボックス 151"/>
        <xdr:cNvSpPr txBox="1"/>
      </xdr:nvSpPr>
      <xdr:spPr>
        <a:xfrm>
          <a:off x="3733800" y="1078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51562</xdr:rowOff>
    </xdr:from>
    <xdr:to>
      <xdr:col>4</xdr:col>
      <xdr:colOff>533400</xdr:colOff>
      <xdr:row>62</xdr:row>
      <xdr:rowOff>153162</xdr:rowOff>
    </xdr:to>
    <xdr:sp macro="" textlink="">
      <xdr:nvSpPr>
        <xdr:cNvPr id="153" name="円/楕円 152"/>
        <xdr:cNvSpPr/>
      </xdr:nvSpPr>
      <xdr:spPr>
        <a:xfrm>
          <a:off x="3175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163339</xdr:rowOff>
    </xdr:from>
    <xdr:ext cx="762000" cy="259045"/>
    <xdr:sp macro="" textlink="">
      <xdr:nvSpPr>
        <xdr:cNvPr id="154" name="テキスト ボックス 153"/>
        <xdr:cNvSpPr txBox="1"/>
      </xdr:nvSpPr>
      <xdr:spPr>
        <a:xfrm>
          <a:off x="2844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15494</xdr:rowOff>
    </xdr:from>
    <xdr:to>
      <xdr:col>3</xdr:col>
      <xdr:colOff>330200</xdr:colOff>
      <xdr:row>61</xdr:row>
      <xdr:rowOff>117094</xdr:rowOff>
    </xdr:to>
    <xdr:sp macro="" textlink="">
      <xdr:nvSpPr>
        <xdr:cNvPr id="155" name="円/楕円 154"/>
        <xdr:cNvSpPr/>
      </xdr:nvSpPr>
      <xdr:spPr>
        <a:xfrm>
          <a:off x="2286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127271</xdr:rowOff>
    </xdr:from>
    <xdr:ext cx="762000" cy="259045"/>
    <xdr:sp macro="" textlink="">
      <xdr:nvSpPr>
        <xdr:cNvPr id="156" name="テキスト ボックス 155"/>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57" name="円/楕円 156"/>
        <xdr:cNvSpPr/>
      </xdr:nvSpPr>
      <xdr:spPr>
        <a:xfrm>
          <a:off x="1397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11193</xdr:rowOff>
    </xdr:from>
    <xdr:ext cx="762000" cy="259045"/>
    <xdr:sp macro="" textlink="">
      <xdr:nvSpPr>
        <xdr:cNvPr id="158" name="テキスト ボックス 157"/>
        <xdr:cNvSpPr txBox="1"/>
      </xdr:nvSpPr>
      <xdr:spPr>
        <a:xfrm>
          <a:off x="1066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[221,439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増加しており、全国および県平均と比較しても高い水準にある。増加要因としては、６町クラウドや除雪経費の増加によるものであるが、数値が大きい要因は、人口減少と公共施設が比較的多いことが要因である。職員定数管理を適正に行うとともに、臨時職員の適正配置、委託業務の見直し、施設の合理化や維持経費の削減に取り組み、総合的な経費の削減を図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161001</xdr:rowOff>
    </xdr:from>
    <xdr:to>
      <xdr:col>7</xdr:col>
      <xdr:colOff>152400</xdr:colOff>
      <xdr:row>83</xdr:row>
      <xdr:rowOff>15593</xdr:rowOff>
    </xdr:to>
    <xdr:cxnSp macro="">
      <xdr:nvCxnSpPr>
        <xdr:cNvPr id="192" name="直線コネクタ 191"/>
        <xdr:cNvCxnSpPr/>
      </xdr:nvCxnSpPr>
      <xdr:spPr>
        <a:xfrm>
          <a:off x="4114800" y="14219901"/>
          <a:ext cx="838200" cy="2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161001</xdr:rowOff>
    </xdr:from>
    <xdr:to>
      <xdr:col>6</xdr:col>
      <xdr:colOff>0</xdr:colOff>
      <xdr:row>82</xdr:row>
      <xdr:rowOff>161367</xdr:rowOff>
    </xdr:to>
    <xdr:cxnSp macro="">
      <xdr:nvCxnSpPr>
        <xdr:cNvPr id="195" name="直線コネクタ 194"/>
        <xdr:cNvCxnSpPr/>
      </xdr:nvCxnSpPr>
      <xdr:spPr>
        <a:xfrm flipV="1">
          <a:off x="3225800" y="1421990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43615</xdr:rowOff>
    </xdr:from>
    <xdr:ext cx="736600" cy="259045"/>
    <xdr:sp macro="" textlink="">
      <xdr:nvSpPr>
        <xdr:cNvPr id="197" name="テキスト ボックス 196"/>
        <xdr:cNvSpPr txBox="1"/>
      </xdr:nvSpPr>
      <xdr:spPr>
        <a:xfrm>
          <a:off x="3733800" y="142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136274</xdr:rowOff>
    </xdr:from>
    <xdr:to>
      <xdr:col>4</xdr:col>
      <xdr:colOff>482600</xdr:colOff>
      <xdr:row>82</xdr:row>
      <xdr:rowOff>161367</xdr:rowOff>
    </xdr:to>
    <xdr:cxnSp macro="">
      <xdr:nvCxnSpPr>
        <xdr:cNvPr id="198" name="直線コネクタ 197"/>
        <xdr:cNvCxnSpPr/>
      </xdr:nvCxnSpPr>
      <xdr:spPr>
        <a:xfrm>
          <a:off x="2336800" y="14195174"/>
          <a:ext cx="889000" cy="2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126554</xdr:rowOff>
    </xdr:from>
    <xdr:to>
      <xdr:col>4</xdr:col>
      <xdr:colOff>533400</xdr:colOff>
      <xdr:row>83</xdr:row>
      <xdr:rowOff>56704</xdr:rowOff>
    </xdr:to>
    <xdr:sp macro="" textlink="">
      <xdr:nvSpPr>
        <xdr:cNvPr id="199" name="フローチャート : 判断 198"/>
        <xdr:cNvSpPr/>
      </xdr:nvSpPr>
      <xdr:spPr>
        <a:xfrm>
          <a:off x="3175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41481</xdr:rowOff>
    </xdr:from>
    <xdr:ext cx="762000" cy="259045"/>
    <xdr:sp macro="" textlink="">
      <xdr:nvSpPr>
        <xdr:cNvPr id="200" name="テキスト ボックス 199"/>
        <xdr:cNvSpPr txBox="1"/>
      </xdr:nvSpPr>
      <xdr:spPr>
        <a:xfrm>
          <a:off x="2844800" y="1427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136274</xdr:rowOff>
    </xdr:from>
    <xdr:to>
      <xdr:col>3</xdr:col>
      <xdr:colOff>279400</xdr:colOff>
      <xdr:row>82</xdr:row>
      <xdr:rowOff>143184</xdr:rowOff>
    </xdr:to>
    <xdr:cxnSp macro="">
      <xdr:nvCxnSpPr>
        <xdr:cNvPr id="201" name="直線コネクタ 200"/>
        <xdr:cNvCxnSpPr/>
      </xdr:nvCxnSpPr>
      <xdr:spPr>
        <a:xfrm flipV="1">
          <a:off x="1447800" y="14195174"/>
          <a:ext cx="8890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92932</xdr:rowOff>
    </xdr:from>
    <xdr:to>
      <xdr:col>3</xdr:col>
      <xdr:colOff>330200</xdr:colOff>
      <xdr:row>83</xdr:row>
      <xdr:rowOff>23082</xdr:rowOff>
    </xdr:to>
    <xdr:sp macro="" textlink="">
      <xdr:nvSpPr>
        <xdr:cNvPr id="202" name="フローチャート : 判断 201"/>
        <xdr:cNvSpPr/>
      </xdr:nvSpPr>
      <xdr:spPr>
        <a:xfrm>
          <a:off x="2286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7859</xdr:rowOff>
    </xdr:from>
    <xdr:ext cx="762000" cy="259045"/>
    <xdr:sp macro="" textlink="">
      <xdr:nvSpPr>
        <xdr:cNvPr id="203" name="テキスト ボックス 202"/>
        <xdr:cNvSpPr txBox="1"/>
      </xdr:nvSpPr>
      <xdr:spPr>
        <a:xfrm>
          <a:off x="1955800" y="142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111209</xdr:rowOff>
    </xdr:from>
    <xdr:to>
      <xdr:col>2</xdr:col>
      <xdr:colOff>127000</xdr:colOff>
      <xdr:row>83</xdr:row>
      <xdr:rowOff>41359</xdr:rowOff>
    </xdr:to>
    <xdr:sp macro="" textlink="">
      <xdr:nvSpPr>
        <xdr:cNvPr id="204" name="フローチャート : 判断 203"/>
        <xdr:cNvSpPr/>
      </xdr:nvSpPr>
      <xdr:spPr>
        <a:xfrm>
          <a:off x="1397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26136</xdr:rowOff>
    </xdr:from>
    <xdr:ext cx="762000" cy="259045"/>
    <xdr:sp macro="" textlink="">
      <xdr:nvSpPr>
        <xdr:cNvPr id="205" name="テキスト ボックス 204"/>
        <xdr:cNvSpPr txBox="1"/>
      </xdr:nvSpPr>
      <xdr:spPr>
        <a:xfrm>
          <a:off x="1066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136243</xdr:rowOff>
    </xdr:from>
    <xdr:to>
      <xdr:col>7</xdr:col>
      <xdr:colOff>203200</xdr:colOff>
      <xdr:row>83</xdr:row>
      <xdr:rowOff>66393</xdr:rowOff>
    </xdr:to>
    <xdr:sp macro="" textlink="">
      <xdr:nvSpPr>
        <xdr:cNvPr id="211" name="円/楕円 210"/>
        <xdr:cNvSpPr/>
      </xdr:nvSpPr>
      <xdr:spPr>
        <a:xfrm>
          <a:off x="4902200" y="1419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152770</xdr:rowOff>
    </xdr:from>
    <xdr:ext cx="762000" cy="259045"/>
    <xdr:sp macro="" textlink="">
      <xdr:nvSpPr>
        <xdr:cNvPr id="212" name="人件費・物件費等の状況該当値テキスト"/>
        <xdr:cNvSpPr txBox="1"/>
      </xdr:nvSpPr>
      <xdr:spPr>
        <a:xfrm>
          <a:off x="5041900" y="140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221,439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110201</xdr:rowOff>
    </xdr:from>
    <xdr:to>
      <xdr:col>6</xdr:col>
      <xdr:colOff>50800</xdr:colOff>
      <xdr:row>83</xdr:row>
      <xdr:rowOff>40351</xdr:rowOff>
    </xdr:to>
    <xdr:sp macro="" textlink="">
      <xdr:nvSpPr>
        <xdr:cNvPr id="213" name="円/楕円 212"/>
        <xdr:cNvSpPr/>
      </xdr:nvSpPr>
      <xdr:spPr>
        <a:xfrm>
          <a:off x="4064000" y="141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50528</xdr:rowOff>
    </xdr:from>
    <xdr:ext cx="736600" cy="259045"/>
    <xdr:sp macro="" textlink="">
      <xdr:nvSpPr>
        <xdr:cNvPr id="214" name="テキスト ボックス 213"/>
        <xdr:cNvSpPr txBox="1"/>
      </xdr:nvSpPr>
      <xdr:spPr>
        <a:xfrm>
          <a:off x="3733800" y="1393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208,488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110567</xdr:rowOff>
    </xdr:from>
    <xdr:to>
      <xdr:col>4</xdr:col>
      <xdr:colOff>533400</xdr:colOff>
      <xdr:row>83</xdr:row>
      <xdr:rowOff>40717</xdr:rowOff>
    </xdr:to>
    <xdr:sp macro="" textlink="">
      <xdr:nvSpPr>
        <xdr:cNvPr id="215" name="円/楕円 214"/>
        <xdr:cNvSpPr/>
      </xdr:nvSpPr>
      <xdr:spPr>
        <a:xfrm>
          <a:off x="3175000" y="141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50894</xdr:rowOff>
    </xdr:from>
    <xdr:ext cx="762000" cy="259045"/>
    <xdr:sp macro="" textlink="">
      <xdr:nvSpPr>
        <xdr:cNvPr id="216" name="テキスト ボックス 215"/>
        <xdr:cNvSpPr txBox="1"/>
      </xdr:nvSpPr>
      <xdr:spPr>
        <a:xfrm>
          <a:off x="2844800" y="1393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208,670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85474</xdr:rowOff>
    </xdr:from>
    <xdr:to>
      <xdr:col>3</xdr:col>
      <xdr:colOff>330200</xdr:colOff>
      <xdr:row>83</xdr:row>
      <xdr:rowOff>15624</xdr:rowOff>
    </xdr:to>
    <xdr:sp macro="" textlink="">
      <xdr:nvSpPr>
        <xdr:cNvPr id="217" name="円/楕円 216"/>
        <xdr:cNvSpPr/>
      </xdr:nvSpPr>
      <xdr:spPr>
        <a:xfrm>
          <a:off x="2286000" y="141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25801</xdr:rowOff>
    </xdr:from>
    <xdr:ext cx="762000" cy="259045"/>
    <xdr:sp macro="" textlink="">
      <xdr:nvSpPr>
        <xdr:cNvPr id="218" name="テキスト ボックス 217"/>
        <xdr:cNvSpPr txBox="1"/>
      </xdr:nvSpPr>
      <xdr:spPr>
        <a:xfrm>
          <a:off x="1955800" y="1391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196,191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92384</xdr:rowOff>
    </xdr:from>
    <xdr:to>
      <xdr:col>2</xdr:col>
      <xdr:colOff>127000</xdr:colOff>
      <xdr:row>83</xdr:row>
      <xdr:rowOff>22534</xdr:rowOff>
    </xdr:to>
    <xdr:sp macro="" textlink="">
      <xdr:nvSpPr>
        <xdr:cNvPr id="219" name="円/楕円 218"/>
        <xdr:cNvSpPr/>
      </xdr:nvSpPr>
      <xdr:spPr>
        <a:xfrm>
          <a:off x="1397000" y="1415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32711</xdr:rowOff>
    </xdr:from>
    <xdr:ext cx="762000" cy="259045"/>
    <xdr:sp macro="" textlink="">
      <xdr:nvSpPr>
        <xdr:cNvPr id="220" name="テキスト ボックス 219"/>
        <xdr:cNvSpPr txBox="1"/>
      </xdr:nvSpPr>
      <xdr:spPr>
        <a:xfrm>
          <a:off x="1066800" y="1392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199,627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０．１ポイント上回っているが、職員の年齢構成の偏りが要因のひとつであり、前年度と比較すると是正が図られている。国の人事院勧告に準拠した給与改定を行っており、特別手当等も支給していないが、人事評価実施や適正な定数管理のもと、人件費の削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88</xdr:row>
      <xdr:rowOff>96520</xdr:rowOff>
    </xdr:to>
    <xdr:cxnSp macro="">
      <xdr:nvCxnSpPr>
        <xdr:cNvPr id="247" name="直線コネクタ 246"/>
        <xdr:cNvCxnSpPr/>
      </xdr:nvCxnSpPr>
      <xdr:spPr>
        <a:xfrm flipV="1">
          <a:off x="17018000" y="13832839"/>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8"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9" name="直線コネクタ 248"/>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0"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1" name="直線コネクタ 250"/>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87376</xdr:rowOff>
    </xdr:from>
    <xdr:to>
      <xdr:col>24</xdr:col>
      <xdr:colOff>558800</xdr:colOff>
      <xdr:row>84</xdr:row>
      <xdr:rowOff>106680</xdr:rowOff>
    </xdr:to>
    <xdr:cxnSp macro="">
      <xdr:nvCxnSpPr>
        <xdr:cNvPr id="252" name="直線コネクタ 251"/>
        <xdr:cNvCxnSpPr/>
      </xdr:nvCxnSpPr>
      <xdr:spPr>
        <a:xfrm flipV="1">
          <a:off x="16179800" y="144891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43451</xdr:rowOff>
    </xdr:from>
    <xdr:ext cx="762000" cy="259045"/>
    <xdr:sp macro="" textlink="">
      <xdr:nvSpPr>
        <xdr:cNvPr id="253" name="給与水準   （国との比較）平均値テキスト"/>
        <xdr:cNvSpPr txBox="1"/>
      </xdr:nvSpPr>
      <xdr:spPr>
        <a:xfrm>
          <a:off x="17106900" y="1427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26924</xdr:rowOff>
    </xdr:from>
    <xdr:to>
      <xdr:col>24</xdr:col>
      <xdr:colOff>609600</xdr:colOff>
      <xdr:row>84</xdr:row>
      <xdr:rowOff>128524</xdr:rowOff>
    </xdr:to>
    <xdr:sp macro="" textlink="">
      <xdr:nvSpPr>
        <xdr:cNvPr id="254" name="フローチャート : 判断 253"/>
        <xdr:cNvSpPr/>
      </xdr:nvSpPr>
      <xdr:spPr>
        <a:xfrm>
          <a:off x="16967200" y="1442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85</xdr:row>
      <xdr:rowOff>70358</xdr:rowOff>
    </xdr:to>
    <xdr:cxnSp macro="">
      <xdr:nvCxnSpPr>
        <xdr:cNvPr id="255" name="直線コネクタ 254"/>
        <xdr:cNvCxnSpPr/>
      </xdr:nvCxnSpPr>
      <xdr:spPr>
        <a:xfrm flipV="1">
          <a:off x="15290800" y="1450848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169418</xdr:rowOff>
    </xdr:from>
    <xdr:to>
      <xdr:col>23</xdr:col>
      <xdr:colOff>457200</xdr:colOff>
      <xdr:row>84</xdr:row>
      <xdr:rowOff>99568</xdr:rowOff>
    </xdr:to>
    <xdr:sp macro="" textlink="">
      <xdr:nvSpPr>
        <xdr:cNvPr id="256" name="フローチャート : 判断 255"/>
        <xdr:cNvSpPr/>
      </xdr:nvSpPr>
      <xdr:spPr>
        <a:xfrm>
          <a:off x="16129000" y="1439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109745</xdr:rowOff>
    </xdr:from>
    <xdr:ext cx="736600" cy="259045"/>
    <xdr:sp macro="" textlink="">
      <xdr:nvSpPr>
        <xdr:cNvPr id="257" name="テキスト ボックス 256"/>
        <xdr:cNvSpPr txBox="1"/>
      </xdr:nvSpPr>
      <xdr:spPr>
        <a:xfrm>
          <a:off x="15798800" y="1416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51054</xdr:rowOff>
    </xdr:from>
    <xdr:to>
      <xdr:col>22</xdr:col>
      <xdr:colOff>203200</xdr:colOff>
      <xdr:row>85</xdr:row>
      <xdr:rowOff>70358</xdr:rowOff>
    </xdr:to>
    <xdr:cxnSp macro="">
      <xdr:nvCxnSpPr>
        <xdr:cNvPr id="258" name="直線コネクタ 257"/>
        <xdr:cNvCxnSpPr/>
      </xdr:nvCxnSpPr>
      <xdr:spPr>
        <a:xfrm>
          <a:off x="14401800" y="1462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92202</xdr:rowOff>
    </xdr:from>
    <xdr:to>
      <xdr:col>22</xdr:col>
      <xdr:colOff>254000</xdr:colOff>
      <xdr:row>84</xdr:row>
      <xdr:rowOff>22352</xdr:rowOff>
    </xdr:to>
    <xdr:sp macro="" textlink="">
      <xdr:nvSpPr>
        <xdr:cNvPr id="259" name="フローチャート : 判断 258"/>
        <xdr:cNvSpPr/>
      </xdr:nvSpPr>
      <xdr:spPr>
        <a:xfrm>
          <a:off x="15240000" y="143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32529</xdr:rowOff>
    </xdr:from>
    <xdr:ext cx="762000" cy="259045"/>
    <xdr:sp macro="" textlink="">
      <xdr:nvSpPr>
        <xdr:cNvPr id="260" name="テキスト ボックス 259"/>
        <xdr:cNvSpPr txBox="1"/>
      </xdr:nvSpPr>
      <xdr:spPr>
        <a:xfrm>
          <a:off x="14909800" y="140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51054</xdr:rowOff>
    </xdr:from>
    <xdr:to>
      <xdr:col>21</xdr:col>
      <xdr:colOff>0</xdr:colOff>
      <xdr:row>89</xdr:row>
      <xdr:rowOff>147065</xdr:rowOff>
    </xdr:to>
    <xdr:cxnSp macro="">
      <xdr:nvCxnSpPr>
        <xdr:cNvPr id="261" name="直線コネクタ 260"/>
        <xdr:cNvCxnSpPr/>
      </xdr:nvCxnSpPr>
      <xdr:spPr>
        <a:xfrm flipV="1">
          <a:off x="13512800" y="14624304"/>
          <a:ext cx="889000" cy="78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72898</xdr:rowOff>
    </xdr:from>
    <xdr:to>
      <xdr:col>21</xdr:col>
      <xdr:colOff>50800</xdr:colOff>
      <xdr:row>84</xdr:row>
      <xdr:rowOff>3048</xdr:rowOff>
    </xdr:to>
    <xdr:sp macro="" textlink="">
      <xdr:nvSpPr>
        <xdr:cNvPr id="262" name="フローチャート : 判断 261"/>
        <xdr:cNvSpPr/>
      </xdr:nvSpPr>
      <xdr:spPr>
        <a:xfrm>
          <a:off x="14351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13225</xdr:rowOff>
    </xdr:from>
    <xdr:ext cx="762000" cy="259045"/>
    <xdr:sp macro="" textlink="">
      <xdr:nvSpPr>
        <xdr:cNvPr id="263" name="テキスト ボックス 262"/>
        <xdr:cNvSpPr txBox="1"/>
      </xdr:nvSpPr>
      <xdr:spPr>
        <a:xfrm>
          <a:off x="14020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110998</xdr:rowOff>
    </xdr:from>
    <xdr:to>
      <xdr:col>19</xdr:col>
      <xdr:colOff>533400</xdr:colOff>
      <xdr:row>88</xdr:row>
      <xdr:rowOff>41148</xdr:rowOff>
    </xdr:to>
    <xdr:sp macro="" textlink="">
      <xdr:nvSpPr>
        <xdr:cNvPr id="264" name="フローチャート : 判断 263"/>
        <xdr:cNvSpPr/>
      </xdr:nvSpPr>
      <xdr:spPr>
        <a:xfrm>
          <a:off x="13462000" y="1502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51325</xdr:rowOff>
    </xdr:from>
    <xdr:ext cx="762000" cy="259045"/>
    <xdr:sp macro="" textlink="">
      <xdr:nvSpPr>
        <xdr:cNvPr id="265" name="テキスト ボックス 264"/>
        <xdr:cNvSpPr txBox="1"/>
      </xdr:nvSpPr>
      <xdr:spPr>
        <a:xfrm>
          <a:off x="13131800" y="1479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71" name="円/楕円 270"/>
        <xdr:cNvSpPr/>
      </xdr:nvSpPr>
      <xdr:spPr>
        <a:xfrm>
          <a:off x="169672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8653</xdr:rowOff>
    </xdr:from>
    <xdr:ext cx="762000" cy="259045"/>
    <xdr:sp macro="" textlink="">
      <xdr:nvSpPr>
        <xdr:cNvPr id="272" name="給与水準   （国との比較）該当値テキスト"/>
        <xdr:cNvSpPr txBox="1"/>
      </xdr:nvSpPr>
      <xdr:spPr>
        <a:xfrm>
          <a:off x="17106900" y="1441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3" name="円/楕円 272"/>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142257</xdr:rowOff>
    </xdr:from>
    <xdr:ext cx="736600" cy="259045"/>
    <xdr:sp macro="" textlink="">
      <xdr:nvSpPr>
        <xdr:cNvPr id="274" name="テキスト ボックス 273"/>
        <xdr:cNvSpPr txBox="1"/>
      </xdr:nvSpPr>
      <xdr:spPr>
        <a:xfrm>
          <a:off x="15798800" y="1454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19558</xdr:rowOff>
    </xdr:from>
    <xdr:to>
      <xdr:col>22</xdr:col>
      <xdr:colOff>254000</xdr:colOff>
      <xdr:row>85</xdr:row>
      <xdr:rowOff>121158</xdr:rowOff>
    </xdr:to>
    <xdr:sp macro="" textlink="">
      <xdr:nvSpPr>
        <xdr:cNvPr id="275" name="円/楕円 274"/>
        <xdr:cNvSpPr/>
      </xdr:nvSpPr>
      <xdr:spPr>
        <a:xfrm>
          <a:off x="15240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105935</xdr:rowOff>
    </xdr:from>
    <xdr:ext cx="762000" cy="259045"/>
    <xdr:sp macro="" textlink="">
      <xdr:nvSpPr>
        <xdr:cNvPr id="276" name="テキスト ボックス 275"/>
        <xdr:cNvSpPr txBox="1"/>
      </xdr:nvSpPr>
      <xdr:spPr>
        <a:xfrm>
          <a:off x="14909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254</xdr:rowOff>
    </xdr:from>
    <xdr:to>
      <xdr:col>21</xdr:col>
      <xdr:colOff>50800</xdr:colOff>
      <xdr:row>85</xdr:row>
      <xdr:rowOff>101854</xdr:rowOff>
    </xdr:to>
    <xdr:sp macro="" textlink="">
      <xdr:nvSpPr>
        <xdr:cNvPr id="277" name="円/楕円 276"/>
        <xdr:cNvSpPr/>
      </xdr:nvSpPr>
      <xdr:spPr>
        <a:xfrm>
          <a:off x="14351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86631</xdr:rowOff>
    </xdr:from>
    <xdr:ext cx="762000" cy="259045"/>
    <xdr:sp macro="" textlink="">
      <xdr:nvSpPr>
        <xdr:cNvPr id="278" name="テキスト ボックス 277"/>
        <xdr:cNvSpPr txBox="1"/>
      </xdr:nvSpPr>
      <xdr:spPr>
        <a:xfrm>
          <a:off x="14020800" y="146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96265</xdr:rowOff>
    </xdr:from>
    <xdr:to>
      <xdr:col>19</xdr:col>
      <xdr:colOff>533400</xdr:colOff>
      <xdr:row>90</xdr:row>
      <xdr:rowOff>26415</xdr:rowOff>
    </xdr:to>
    <xdr:sp macro="" textlink="">
      <xdr:nvSpPr>
        <xdr:cNvPr id="279" name="円/楕円 278"/>
        <xdr:cNvSpPr/>
      </xdr:nvSpPr>
      <xdr:spPr>
        <a:xfrm>
          <a:off x="13462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11192</xdr:rowOff>
    </xdr:from>
    <xdr:ext cx="762000" cy="259045"/>
    <xdr:sp macro="" textlink="">
      <xdr:nvSpPr>
        <xdr:cNvPr id="280" name="テキスト ボックス 279"/>
        <xdr:cNvSpPr txBox="1"/>
      </xdr:nvSpPr>
      <xdr:spPr>
        <a:xfrm>
          <a:off x="13131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が減少傾向であり、類似団体と比較しても高い数値となっている。今後の人口動向や住民サービスの充実・維持に加え、公共施設の運営では、図書館、博物館といった施設も抱えていることから、当面は１３人前後の数値となる。今後においても、職員の定数管理を適正に行うとともに、事務事業の見直しを随時行い、職員数の合理化を図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2" name="直線コネクタ 311"/>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3"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4" name="直線コネクタ 313"/>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5"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16" name="直線コネクタ 315"/>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36649</xdr:rowOff>
    </xdr:from>
    <xdr:to>
      <xdr:col>24</xdr:col>
      <xdr:colOff>558800</xdr:colOff>
      <xdr:row>61</xdr:row>
      <xdr:rowOff>73189</xdr:rowOff>
    </xdr:to>
    <xdr:cxnSp macro="">
      <xdr:nvCxnSpPr>
        <xdr:cNvPr id="317" name="直線コネクタ 316"/>
        <xdr:cNvCxnSpPr/>
      </xdr:nvCxnSpPr>
      <xdr:spPr>
        <a:xfrm>
          <a:off x="16179800" y="10495099"/>
          <a:ext cx="838200" cy="3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18" name="定員管理の状況平均値テキスト"/>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19" name="フローチャート : 判断 318"/>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168801</xdr:rowOff>
    </xdr:from>
    <xdr:to>
      <xdr:col>23</xdr:col>
      <xdr:colOff>406400</xdr:colOff>
      <xdr:row>61</xdr:row>
      <xdr:rowOff>36649</xdr:rowOff>
    </xdr:to>
    <xdr:cxnSp macro="">
      <xdr:nvCxnSpPr>
        <xdr:cNvPr id="320" name="直線コネクタ 319"/>
        <xdr:cNvCxnSpPr/>
      </xdr:nvCxnSpPr>
      <xdr:spPr>
        <a:xfrm>
          <a:off x="15290800" y="10455801"/>
          <a:ext cx="889000" cy="3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1" name="フローチャート : 判断 320"/>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19031</xdr:rowOff>
    </xdr:from>
    <xdr:ext cx="736600" cy="259045"/>
    <xdr:sp macro="" textlink="">
      <xdr:nvSpPr>
        <xdr:cNvPr id="322" name="テキスト ボックス 321"/>
        <xdr:cNvSpPr txBox="1"/>
      </xdr:nvSpPr>
      <xdr:spPr>
        <a:xfrm>
          <a:off x="15798800" y="101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161217</xdr:rowOff>
    </xdr:from>
    <xdr:to>
      <xdr:col>22</xdr:col>
      <xdr:colOff>203200</xdr:colOff>
      <xdr:row>60</xdr:row>
      <xdr:rowOff>168801</xdr:rowOff>
    </xdr:to>
    <xdr:cxnSp macro="">
      <xdr:nvCxnSpPr>
        <xdr:cNvPr id="323" name="直線コネクタ 322"/>
        <xdr:cNvCxnSpPr/>
      </xdr:nvCxnSpPr>
      <xdr:spPr>
        <a:xfrm>
          <a:off x="14401800" y="10448217"/>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108349</xdr:rowOff>
    </xdr:from>
    <xdr:to>
      <xdr:col>22</xdr:col>
      <xdr:colOff>254000</xdr:colOff>
      <xdr:row>61</xdr:row>
      <xdr:rowOff>38499</xdr:rowOff>
    </xdr:to>
    <xdr:sp macro="" textlink="">
      <xdr:nvSpPr>
        <xdr:cNvPr id="324" name="フローチャート : 判断 323"/>
        <xdr:cNvSpPr/>
      </xdr:nvSpPr>
      <xdr:spPr>
        <a:xfrm>
          <a:off x="15240000" y="1039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48676</xdr:rowOff>
    </xdr:from>
    <xdr:ext cx="762000" cy="259045"/>
    <xdr:sp macro="" textlink="">
      <xdr:nvSpPr>
        <xdr:cNvPr id="325" name="テキスト ボックス 324"/>
        <xdr:cNvSpPr txBox="1"/>
      </xdr:nvSpPr>
      <xdr:spPr>
        <a:xfrm>
          <a:off x="14909800" y="1016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161217</xdr:rowOff>
    </xdr:from>
    <xdr:to>
      <xdr:col>21</xdr:col>
      <xdr:colOff>0</xdr:colOff>
      <xdr:row>60</xdr:row>
      <xdr:rowOff>161217</xdr:rowOff>
    </xdr:to>
    <xdr:cxnSp macro="">
      <xdr:nvCxnSpPr>
        <xdr:cNvPr id="326" name="直線コネクタ 325"/>
        <xdr:cNvCxnSpPr/>
      </xdr:nvCxnSpPr>
      <xdr:spPr>
        <a:xfrm>
          <a:off x="13512800" y="10448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95939</xdr:rowOff>
    </xdr:from>
    <xdr:to>
      <xdr:col>21</xdr:col>
      <xdr:colOff>50800</xdr:colOff>
      <xdr:row>61</xdr:row>
      <xdr:rowOff>26089</xdr:rowOff>
    </xdr:to>
    <xdr:sp macro="" textlink="">
      <xdr:nvSpPr>
        <xdr:cNvPr id="327" name="フローチャート : 判断 326"/>
        <xdr:cNvSpPr/>
      </xdr:nvSpPr>
      <xdr:spPr>
        <a:xfrm>
          <a:off x="14351000" y="1038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36266</xdr:rowOff>
    </xdr:from>
    <xdr:ext cx="762000" cy="259045"/>
    <xdr:sp macro="" textlink="">
      <xdr:nvSpPr>
        <xdr:cNvPr id="328" name="テキスト ボックス 327"/>
        <xdr:cNvSpPr txBox="1"/>
      </xdr:nvSpPr>
      <xdr:spPr>
        <a:xfrm>
          <a:off x="14020800" y="101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92492</xdr:rowOff>
    </xdr:from>
    <xdr:to>
      <xdr:col>19</xdr:col>
      <xdr:colOff>533400</xdr:colOff>
      <xdr:row>61</xdr:row>
      <xdr:rowOff>22642</xdr:rowOff>
    </xdr:to>
    <xdr:sp macro="" textlink="">
      <xdr:nvSpPr>
        <xdr:cNvPr id="329" name="フローチャート : 判断 328"/>
        <xdr:cNvSpPr/>
      </xdr:nvSpPr>
      <xdr:spPr>
        <a:xfrm>
          <a:off x="13462000" y="10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32819</xdr:rowOff>
    </xdr:from>
    <xdr:ext cx="762000" cy="259045"/>
    <xdr:sp macro="" textlink="">
      <xdr:nvSpPr>
        <xdr:cNvPr id="330" name="テキスト ボックス 329"/>
        <xdr:cNvSpPr txBox="1"/>
      </xdr:nvSpPr>
      <xdr:spPr>
        <a:xfrm>
          <a:off x="13131800" y="1014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22389</xdr:rowOff>
    </xdr:from>
    <xdr:to>
      <xdr:col>24</xdr:col>
      <xdr:colOff>609600</xdr:colOff>
      <xdr:row>61</xdr:row>
      <xdr:rowOff>123989</xdr:rowOff>
    </xdr:to>
    <xdr:sp macro="" textlink="">
      <xdr:nvSpPr>
        <xdr:cNvPr id="336" name="円/楕円 335"/>
        <xdr:cNvSpPr/>
      </xdr:nvSpPr>
      <xdr:spPr>
        <a:xfrm>
          <a:off x="16967200" y="1048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165916</xdr:rowOff>
    </xdr:from>
    <xdr:ext cx="762000" cy="259045"/>
    <xdr:sp macro="" textlink="">
      <xdr:nvSpPr>
        <xdr:cNvPr id="337" name="定員管理の状況該当値テキスト"/>
        <xdr:cNvSpPr txBox="1"/>
      </xdr:nvSpPr>
      <xdr:spPr>
        <a:xfrm>
          <a:off x="17106900" y="1045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157299</xdr:rowOff>
    </xdr:from>
    <xdr:to>
      <xdr:col>23</xdr:col>
      <xdr:colOff>457200</xdr:colOff>
      <xdr:row>61</xdr:row>
      <xdr:rowOff>87449</xdr:rowOff>
    </xdr:to>
    <xdr:sp macro="" textlink="">
      <xdr:nvSpPr>
        <xdr:cNvPr id="338" name="円/楕円 337"/>
        <xdr:cNvSpPr/>
      </xdr:nvSpPr>
      <xdr:spPr>
        <a:xfrm>
          <a:off x="16129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72226</xdr:rowOff>
    </xdr:from>
    <xdr:ext cx="736600" cy="259045"/>
    <xdr:sp macro="" textlink="">
      <xdr:nvSpPr>
        <xdr:cNvPr id="339" name="テキスト ボックス 338"/>
        <xdr:cNvSpPr txBox="1"/>
      </xdr:nvSpPr>
      <xdr:spPr>
        <a:xfrm>
          <a:off x="15798800" y="1053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118001</xdr:rowOff>
    </xdr:from>
    <xdr:to>
      <xdr:col>22</xdr:col>
      <xdr:colOff>254000</xdr:colOff>
      <xdr:row>61</xdr:row>
      <xdr:rowOff>48151</xdr:rowOff>
    </xdr:to>
    <xdr:sp macro="" textlink="">
      <xdr:nvSpPr>
        <xdr:cNvPr id="340" name="円/楕円 339"/>
        <xdr:cNvSpPr/>
      </xdr:nvSpPr>
      <xdr:spPr>
        <a:xfrm>
          <a:off x="15240000" y="1040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32928</xdr:rowOff>
    </xdr:from>
    <xdr:ext cx="762000" cy="259045"/>
    <xdr:sp macro="" textlink="">
      <xdr:nvSpPr>
        <xdr:cNvPr id="341" name="テキスト ボックス 340"/>
        <xdr:cNvSpPr txBox="1"/>
      </xdr:nvSpPr>
      <xdr:spPr>
        <a:xfrm>
          <a:off x="14909800" y="1049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110417</xdr:rowOff>
    </xdr:from>
    <xdr:to>
      <xdr:col>21</xdr:col>
      <xdr:colOff>50800</xdr:colOff>
      <xdr:row>61</xdr:row>
      <xdr:rowOff>40567</xdr:rowOff>
    </xdr:to>
    <xdr:sp macro="" textlink="">
      <xdr:nvSpPr>
        <xdr:cNvPr id="342" name="円/楕円 341"/>
        <xdr:cNvSpPr/>
      </xdr:nvSpPr>
      <xdr:spPr>
        <a:xfrm>
          <a:off x="14351000" y="103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25344</xdr:rowOff>
    </xdr:from>
    <xdr:ext cx="762000" cy="259045"/>
    <xdr:sp macro="" textlink="">
      <xdr:nvSpPr>
        <xdr:cNvPr id="343" name="テキスト ボックス 342"/>
        <xdr:cNvSpPr txBox="1"/>
      </xdr:nvSpPr>
      <xdr:spPr>
        <a:xfrm>
          <a:off x="14020800" y="1048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110417</xdr:rowOff>
    </xdr:from>
    <xdr:to>
      <xdr:col>19</xdr:col>
      <xdr:colOff>533400</xdr:colOff>
      <xdr:row>61</xdr:row>
      <xdr:rowOff>40567</xdr:rowOff>
    </xdr:to>
    <xdr:sp macro="" textlink="">
      <xdr:nvSpPr>
        <xdr:cNvPr id="344" name="円/楕円 343"/>
        <xdr:cNvSpPr/>
      </xdr:nvSpPr>
      <xdr:spPr>
        <a:xfrm>
          <a:off x="13462000" y="103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25344</xdr:rowOff>
    </xdr:from>
    <xdr:ext cx="762000" cy="259045"/>
    <xdr:sp macro="" textlink="">
      <xdr:nvSpPr>
        <xdr:cNvPr id="345" name="テキスト ボックス 344"/>
        <xdr:cNvSpPr txBox="1"/>
      </xdr:nvSpPr>
      <xdr:spPr>
        <a:xfrm>
          <a:off x="13131800" y="1048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平均と比較しても、低い水準を維持している。税収が収入全体の約４０％を占め、類似団体と比較しても高いことに加え、税収納率を９９％前後で維持し、経常一般財源が多いことも要因のひとつである。また、一部事務組合における公債費が終了時期を迎えていることも、大きく数値があがらない要因である。今後も財政状況を見極めつつ、繰上償還を実施していくとともに、地方債の計画的な発行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2" name="直線コネクタ 371"/>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3"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4" name="直線コネクタ 373"/>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132080</xdr:rowOff>
    </xdr:from>
    <xdr:to>
      <xdr:col>24</xdr:col>
      <xdr:colOff>558800</xdr:colOff>
      <xdr:row>39</xdr:row>
      <xdr:rowOff>95758</xdr:rowOff>
    </xdr:to>
    <xdr:cxnSp macro="">
      <xdr:nvCxnSpPr>
        <xdr:cNvPr id="377" name="直線コネクタ 376"/>
        <xdr:cNvCxnSpPr/>
      </xdr:nvCxnSpPr>
      <xdr:spPr>
        <a:xfrm>
          <a:off x="16179800" y="664718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78"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9" name="フローチャート : 判断 378"/>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93472</xdr:rowOff>
    </xdr:from>
    <xdr:to>
      <xdr:col>23</xdr:col>
      <xdr:colOff>406400</xdr:colOff>
      <xdr:row>38</xdr:row>
      <xdr:rowOff>132080</xdr:rowOff>
    </xdr:to>
    <xdr:cxnSp macro="">
      <xdr:nvCxnSpPr>
        <xdr:cNvPr id="380" name="直線コネクタ 379"/>
        <xdr:cNvCxnSpPr/>
      </xdr:nvCxnSpPr>
      <xdr:spPr>
        <a:xfrm>
          <a:off x="15290800" y="66085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1" name="フローチャート : 判断 380"/>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2" name="テキスト ボックス 381"/>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93472</xdr:rowOff>
    </xdr:from>
    <xdr:to>
      <xdr:col>22</xdr:col>
      <xdr:colOff>203200</xdr:colOff>
      <xdr:row>38</xdr:row>
      <xdr:rowOff>151384</xdr:rowOff>
    </xdr:to>
    <xdr:cxnSp macro="">
      <xdr:nvCxnSpPr>
        <xdr:cNvPr id="383" name="直線コネクタ 382"/>
        <xdr:cNvCxnSpPr/>
      </xdr:nvCxnSpPr>
      <xdr:spPr>
        <a:xfrm flipV="1">
          <a:off x="14401800" y="66085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4" name="フローチャート : 判断 383"/>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85" name="テキスト ボックス 384"/>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151384</xdr:rowOff>
    </xdr:from>
    <xdr:to>
      <xdr:col>21</xdr:col>
      <xdr:colOff>0</xdr:colOff>
      <xdr:row>39</xdr:row>
      <xdr:rowOff>134366</xdr:rowOff>
    </xdr:to>
    <xdr:cxnSp macro="">
      <xdr:nvCxnSpPr>
        <xdr:cNvPr id="386" name="直線コネクタ 385"/>
        <xdr:cNvCxnSpPr/>
      </xdr:nvCxnSpPr>
      <xdr:spPr>
        <a:xfrm flipV="1">
          <a:off x="13512800" y="666648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7" name="フローチャート : 判断 386"/>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8" name="テキスト ボックス 387"/>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389" name="フローチャート : 判断 388"/>
        <xdr:cNvSpPr/>
      </xdr:nvSpPr>
      <xdr:spPr>
        <a:xfrm>
          <a:off x="13462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24655</xdr:rowOff>
    </xdr:from>
    <xdr:ext cx="762000" cy="259045"/>
    <xdr:sp macro="" textlink="">
      <xdr:nvSpPr>
        <xdr:cNvPr id="390" name="テキスト ボックス 389"/>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44958</xdr:rowOff>
    </xdr:from>
    <xdr:to>
      <xdr:col>24</xdr:col>
      <xdr:colOff>609600</xdr:colOff>
      <xdr:row>39</xdr:row>
      <xdr:rowOff>146558</xdr:rowOff>
    </xdr:to>
    <xdr:sp macro="" textlink="">
      <xdr:nvSpPr>
        <xdr:cNvPr id="396" name="円/楕円 395"/>
        <xdr:cNvSpPr/>
      </xdr:nvSpPr>
      <xdr:spPr>
        <a:xfrm>
          <a:off x="169672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61485</xdr:rowOff>
    </xdr:from>
    <xdr:ext cx="762000" cy="259045"/>
    <xdr:sp macro="" textlink="">
      <xdr:nvSpPr>
        <xdr:cNvPr id="397" name="公債費負担の状況該当値テキスト"/>
        <xdr:cNvSpPr txBox="1"/>
      </xdr:nvSpPr>
      <xdr:spPr>
        <a:xfrm>
          <a:off x="17106900" y="657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81280</xdr:rowOff>
    </xdr:from>
    <xdr:to>
      <xdr:col>23</xdr:col>
      <xdr:colOff>457200</xdr:colOff>
      <xdr:row>39</xdr:row>
      <xdr:rowOff>11430</xdr:rowOff>
    </xdr:to>
    <xdr:sp macro="" textlink="">
      <xdr:nvSpPr>
        <xdr:cNvPr id="398" name="円/楕円 397"/>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399" name="テキスト ボックス 398"/>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42672</xdr:rowOff>
    </xdr:from>
    <xdr:to>
      <xdr:col>22</xdr:col>
      <xdr:colOff>254000</xdr:colOff>
      <xdr:row>38</xdr:row>
      <xdr:rowOff>144272</xdr:rowOff>
    </xdr:to>
    <xdr:sp macro="" textlink="">
      <xdr:nvSpPr>
        <xdr:cNvPr id="400" name="円/楕円 399"/>
        <xdr:cNvSpPr/>
      </xdr:nvSpPr>
      <xdr:spPr>
        <a:xfrm>
          <a:off x="15240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154449</xdr:rowOff>
    </xdr:from>
    <xdr:ext cx="762000" cy="259045"/>
    <xdr:sp macro="" textlink="">
      <xdr:nvSpPr>
        <xdr:cNvPr id="401" name="テキスト ボックス 400"/>
        <xdr:cNvSpPr txBox="1"/>
      </xdr:nvSpPr>
      <xdr:spPr>
        <a:xfrm>
          <a:off x="14909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100584</xdr:rowOff>
    </xdr:from>
    <xdr:to>
      <xdr:col>21</xdr:col>
      <xdr:colOff>50800</xdr:colOff>
      <xdr:row>39</xdr:row>
      <xdr:rowOff>30734</xdr:rowOff>
    </xdr:to>
    <xdr:sp macro="" textlink="">
      <xdr:nvSpPr>
        <xdr:cNvPr id="402" name="円/楕円 401"/>
        <xdr:cNvSpPr/>
      </xdr:nvSpPr>
      <xdr:spPr>
        <a:xfrm>
          <a:off x="14351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40911</xdr:rowOff>
    </xdr:from>
    <xdr:ext cx="762000" cy="259045"/>
    <xdr:sp macro="" textlink="">
      <xdr:nvSpPr>
        <xdr:cNvPr id="403" name="テキスト ボックス 402"/>
        <xdr:cNvSpPr txBox="1"/>
      </xdr:nvSpPr>
      <xdr:spPr>
        <a:xfrm>
          <a:off x="14020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83566</xdr:rowOff>
    </xdr:from>
    <xdr:to>
      <xdr:col>19</xdr:col>
      <xdr:colOff>533400</xdr:colOff>
      <xdr:row>40</xdr:row>
      <xdr:rowOff>13716</xdr:rowOff>
    </xdr:to>
    <xdr:sp macro="" textlink="">
      <xdr:nvSpPr>
        <xdr:cNvPr id="404" name="円/楕円 403"/>
        <xdr:cNvSpPr/>
      </xdr:nvSpPr>
      <xdr:spPr>
        <a:xfrm>
          <a:off x="13462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23893</xdr:rowOff>
    </xdr:from>
    <xdr:ext cx="762000" cy="259045"/>
    <xdr:sp macro="" textlink="">
      <xdr:nvSpPr>
        <xdr:cNvPr id="405" name="テキスト ボックス 404"/>
        <xdr:cNvSpPr txBox="1"/>
      </xdr:nvSpPr>
      <xdr:spPr>
        <a:xfrm>
          <a:off x="13131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直近で実施している道路整備事業や橋梁長寿命化事業により公債費が増加傾向であるが、特定目的基金への積み増しがあり、数値は一定抑制されている。今後は公共施設の老朽化対策や道路整備事業の公債費に加えて、上水道施設老朽化による特別会計への公債費繰り出しや、一部事務組合への公債費支出の増加のほか、特定目的基金の縮小により数値は悪化することが見込まれる。公債費抑制のための事業規模縮小など、長期的に健全財政が維持できるよう財政運営を行う。</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4" name="直線コネクタ 433"/>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5"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36" name="直線コネクタ 435"/>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10456</xdr:rowOff>
    </xdr:from>
    <xdr:to>
      <xdr:col>24</xdr:col>
      <xdr:colOff>558800</xdr:colOff>
      <xdr:row>15</xdr:row>
      <xdr:rowOff>41825</xdr:rowOff>
    </xdr:to>
    <xdr:cxnSp macro="">
      <xdr:nvCxnSpPr>
        <xdr:cNvPr id="439" name="直線コネクタ 438"/>
        <xdr:cNvCxnSpPr/>
      </xdr:nvCxnSpPr>
      <xdr:spPr>
        <a:xfrm>
          <a:off x="16179800" y="2582206"/>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10456</xdr:rowOff>
    </xdr:from>
    <xdr:to>
      <xdr:col>23</xdr:col>
      <xdr:colOff>406400</xdr:colOff>
      <xdr:row>15</xdr:row>
      <xdr:rowOff>17695</xdr:rowOff>
    </xdr:to>
    <xdr:cxnSp macro="">
      <xdr:nvCxnSpPr>
        <xdr:cNvPr id="442" name="直線コネクタ 441"/>
        <xdr:cNvCxnSpPr/>
      </xdr:nvCxnSpPr>
      <xdr:spPr>
        <a:xfrm flipV="1">
          <a:off x="15290800" y="258220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3" name="フローチャート : 判断 442"/>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4" name="テキスト ボックス 443"/>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109516</xdr:rowOff>
    </xdr:from>
    <xdr:to>
      <xdr:col>22</xdr:col>
      <xdr:colOff>203200</xdr:colOff>
      <xdr:row>15</xdr:row>
      <xdr:rowOff>17695</xdr:rowOff>
    </xdr:to>
    <xdr:cxnSp macro="">
      <xdr:nvCxnSpPr>
        <xdr:cNvPr id="445" name="直線コネクタ 444"/>
        <xdr:cNvCxnSpPr/>
      </xdr:nvCxnSpPr>
      <xdr:spPr>
        <a:xfrm>
          <a:off x="14401800" y="2509816"/>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63542</xdr:rowOff>
    </xdr:from>
    <xdr:to>
      <xdr:col>22</xdr:col>
      <xdr:colOff>254000</xdr:colOff>
      <xdr:row>14</xdr:row>
      <xdr:rowOff>165142</xdr:rowOff>
    </xdr:to>
    <xdr:sp macro="" textlink="">
      <xdr:nvSpPr>
        <xdr:cNvPr id="446" name="フローチャート : 判断 445"/>
        <xdr:cNvSpPr/>
      </xdr:nvSpPr>
      <xdr:spPr>
        <a:xfrm>
          <a:off x="15240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3869</xdr:rowOff>
    </xdr:from>
    <xdr:ext cx="762000" cy="259045"/>
    <xdr:sp macro="" textlink="">
      <xdr:nvSpPr>
        <xdr:cNvPr id="447" name="テキスト ボックス 446"/>
        <xdr:cNvSpPr txBox="1"/>
      </xdr:nvSpPr>
      <xdr:spPr>
        <a:xfrm>
          <a:off x="14909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109516</xdr:rowOff>
    </xdr:from>
    <xdr:to>
      <xdr:col>21</xdr:col>
      <xdr:colOff>0</xdr:colOff>
      <xdr:row>14</xdr:row>
      <xdr:rowOff>148929</xdr:rowOff>
    </xdr:to>
    <xdr:cxnSp macro="">
      <xdr:nvCxnSpPr>
        <xdr:cNvPr id="448" name="直線コネクタ 447"/>
        <xdr:cNvCxnSpPr/>
      </xdr:nvCxnSpPr>
      <xdr:spPr>
        <a:xfrm flipV="1">
          <a:off x="13512800" y="2509816"/>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84455</xdr:rowOff>
    </xdr:from>
    <xdr:to>
      <xdr:col>21</xdr:col>
      <xdr:colOff>50800</xdr:colOff>
      <xdr:row>15</xdr:row>
      <xdr:rowOff>14605</xdr:rowOff>
    </xdr:to>
    <xdr:sp macro="" textlink="">
      <xdr:nvSpPr>
        <xdr:cNvPr id="449" name="フローチャート : 判断 448"/>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170832</xdr:rowOff>
    </xdr:from>
    <xdr:ext cx="762000" cy="259045"/>
    <xdr:sp macro="" textlink="">
      <xdr:nvSpPr>
        <xdr:cNvPr id="450" name="テキスト ボックス 449"/>
        <xdr:cNvSpPr txBox="1"/>
      </xdr:nvSpPr>
      <xdr:spPr>
        <a:xfrm>
          <a:off x="14020800" y="257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147997</xdr:rowOff>
    </xdr:from>
    <xdr:to>
      <xdr:col>19</xdr:col>
      <xdr:colOff>533400</xdr:colOff>
      <xdr:row>15</xdr:row>
      <xdr:rowOff>78147</xdr:rowOff>
    </xdr:to>
    <xdr:sp macro="" textlink="">
      <xdr:nvSpPr>
        <xdr:cNvPr id="451" name="フローチャート : 判断 450"/>
        <xdr:cNvSpPr/>
      </xdr:nvSpPr>
      <xdr:spPr>
        <a:xfrm>
          <a:off x="13462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62924</xdr:rowOff>
    </xdr:from>
    <xdr:ext cx="762000" cy="259045"/>
    <xdr:sp macro="" textlink="">
      <xdr:nvSpPr>
        <xdr:cNvPr id="452" name="テキスト ボックス 451"/>
        <xdr:cNvSpPr txBox="1"/>
      </xdr:nvSpPr>
      <xdr:spPr>
        <a:xfrm>
          <a:off x="13131800" y="26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162475</xdr:rowOff>
    </xdr:from>
    <xdr:to>
      <xdr:col>24</xdr:col>
      <xdr:colOff>609600</xdr:colOff>
      <xdr:row>15</xdr:row>
      <xdr:rowOff>92625</xdr:rowOff>
    </xdr:to>
    <xdr:sp macro="" textlink="">
      <xdr:nvSpPr>
        <xdr:cNvPr id="458" name="円/楕円 457"/>
        <xdr:cNvSpPr/>
      </xdr:nvSpPr>
      <xdr:spPr>
        <a:xfrm>
          <a:off x="16967200" y="25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134552</xdr:rowOff>
    </xdr:from>
    <xdr:ext cx="762000" cy="259045"/>
    <xdr:sp macro="" textlink="">
      <xdr:nvSpPr>
        <xdr:cNvPr id="459" name="将来負担の状況該当値テキスト"/>
        <xdr:cNvSpPr txBox="1"/>
      </xdr:nvSpPr>
      <xdr:spPr>
        <a:xfrm>
          <a:off x="17106900" y="253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131106</xdr:rowOff>
    </xdr:from>
    <xdr:to>
      <xdr:col>23</xdr:col>
      <xdr:colOff>457200</xdr:colOff>
      <xdr:row>15</xdr:row>
      <xdr:rowOff>61256</xdr:rowOff>
    </xdr:to>
    <xdr:sp macro="" textlink="">
      <xdr:nvSpPr>
        <xdr:cNvPr id="460" name="円/楕円 459"/>
        <xdr:cNvSpPr/>
      </xdr:nvSpPr>
      <xdr:spPr>
        <a:xfrm>
          <a:off x="16129000" y="25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46033</xdr:rowOff>
    </xdr:from>
    <xdr:ext cx="736600" cy="259045"/>
    <xdr:sp macro="" textlink="">
      <xdr:nvSpPr>
        <xdr:cNvPr id="461" name="テキスト ボックス 460"/>
        <xdr:cNvSpPr txBox="1"/>
      </xdr:nvSpPr>
      <xdr:spPr>
        <a:xfrm>
          <a:off x="15798800" y="2617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138345</xdr:rowOff>
    </xdr:from>
    <xdr:to>
      <xdr:col>22</xdr:col>
      <xdr:colOff>254000</xdr:colOff>
      <xdr:row>15</xdr:row>
      <xdr:rowOff>68495</xdr:rowOff>
    </xdr:to>
    <xdr:sp macro="" textlink="">
      <xdr:nvSpPr>
        <xdr:cNvPr id="462" name="円/楕円 461"/>
        <xdr:cNvSpPr/>
      </xdr:nvSpPr>
      <xdr:spPr>
        <a:xfrm>
          <a:off x="15240000" y="25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53272</xdr:rowOff>
    </xdr:from>
    <xdr:ext cx="762000" cy="259045"/>
    <xdr:sp macro="" textlink="">
      <xdr:nvSpPr>
        <xdr:cNvPr id="463" name="テキスト ボックス 462"/>
        <xdr:cNvSpPr txBox="1"/>
      </xdr:nvSpPr>
      <xdr:spPr>
        <a:xfrm>
          <a:off x="14909800" y="262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58716</xdr:rowOff>
    </xdr:from>
    <xdr:to>
      <xdr:col>21</xdr:col>
      <xdr:colOff>50800</xdr:colOff>
      <xdr:row>14</xdr:row>
      <xdr:rowOff>160316</xdr:rowOff>
    </xdr:to>
    <xdr:sp macro="" textlink="">
      <xdr:nvSpPr>
        <xdr:cNvPr id="464" name="円/楕円 463"/>
        <xdr:cNvSpPr/>
      </xdr:nvSpPr>
      <xdr:spPr>
        <a:xfrm>
          <a:off x="14351000" y="24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170493</xdr:rowOff>
    </xdr:from>
    <xdr:ext cx="762000" cy="259045"/>
    <xdr:sp macro="" textlink="">
      <xdr:nvSpPr>
        <xdr:cNvPr id="465" name="テキスト ボックス 464"/>
        <xdr:cNvSpPr txBox="1"/>
      </xdr:nvSpPr>
      <xdr:spPr>
        <a:xfrm>
          <a:off x="14020800" y="22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98129</xdr:rowOff>
    </xdr:from>
    <xdr:to>
      <xdr:col>19</xdr:col>
      <xdr:colOff>533400</xdr:colOff>
      <xdr:row>15</xdr:row>
      <xdr:rowOff>28279</xdr:rowOff>
    </xdr:to>
    <xdr:sp macro="" textlink="">
      <xdr:nvSpPr>
        <xdr:cNvPr id="466" name="円/楕円 465"/>
        <xdr:cNvSpPr/>
      </xdr:nvSpPr>
      <xdr:spPr>
        <a:xfrm>
          <a:off x="13462000" y="249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38456</xdr:rowOff>
    </xdr:from>
    <xdr:ext cx="762000" cy="259045"/>
    <xdr:sp macro="" textlink="">
      <xdr:nvSpPr>
        <xdr:cNvPr id="467" name="テキスト ボックス 466"/>
        <xdr:cNvSpPr txBox="1"/>
      </xdr:nvSpPr>
      <xdr:spPr>
        <a:xfrm>
          <a:off x="13131800" y="226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滋賀県多賀町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7,604
7,574
135.77
4,912,033
4,695,105
208,960
2,950,714
5,217,721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30.2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１．０ポイント低い水準であり、前年度と比較して１．３ポイント低くなっている。地域手当や特別手当等は支給しておらず、今後においては時間外手当の削減により一層取り組み、定数管理も適正に実施し、総人件費の抑制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157480</xdr:rowOff>
    </xdr:to>
    <xdr:cxnSp macro="">
      <xdr:nvCxnSpPr>
        <xdr:cNvPr id="66" name="直線コネクタ 65"/>
        <xdr:cNvCxnSpPr/>
      </xdr:nvCxnSpPr>
      <xdr:spPr>
        <a:xfrm flipV="1">
          <a:off x="3987800" y="62306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36</xdr:row>
      <xdr:rowOff>157480</xdr:rowOff>
    </xdr:to>
    <xdr:cxnSp macro="">
      <xdr:nvCxnSpPr>
        <xdr:cNvPr id="69" name="直線コネクタ 68"/>
        <xdr:cNvCxnSpPr/>
      </xdr:nvCxnSpPr>
      <xdr:spPr>
        <a:xfrm>
          <a:off x="3098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24130</xdr:rowOff>
    </xdr:to>
    <xdr:cxnSp macro="">
      <xdr:nvCxnSpPr>
        <xdr:cNvPr id="72" name="直線コネクタ 71"/>
        <xdr:cNvCxnSpPr/>
      </xdr:nvCxnSpPr>
      <xdr:spPr>
        <a:xfrm flipV="1">
          <a:off x="2209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46990</xdr:rowOff>
    </xdr:to>
    <xdr:cxnSp macro="">
      <xdr:nvCxnSpPr>
        <xdr:cNvPr id="75" name="直線コネクタ 74"/>
        <xdr:cNvCxnSpPr/>
      </xdr:nvCxnSpPr>
      <xdr:spPr>
        <a:xfrm flipV="1">
          <a:off x="1320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5" name="円/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106680</xdr:rowOff>
    </xdr:from>
    <xdr:to>
      <xdr:col>5</xdr:col>
      <xdr:colOff>600075</xdr:colOff>
      <xdr:row>37</xdr:row>
      <xdr:rowOff>36830</xdr:rowOff>
    </xdr:to>
    <xdr:sp macro="" textlink="">
      <xdr:nvSpPr>
        <xdr:cNvPr id="87" name="円/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9" name="円/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90" name="テキスト ボックス 89"/>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91" name="円/楕円 90"/>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92" name="テキスト ボックス 91"/>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3" name="円/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94" name="テキスト ボックス 93"/>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も高い水準にあり、改善すべき状況にある。体育館や図書館・博物館等の社会教育施設をはじめ、人口規模と比較して多数の施設を抱えていることから、施設の合理化を進めるとともに、光熱水費等の需要費についてより一層削減を進め、維持管理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122101</xdr:rowOff>
    </xdr:from>
    <xdr:to>
      <xdr:col>24</xdr:col>
      <xdr:colOff>31750</xdr:colOff>
      <xdr:row>18</xdr:row>
      <xdr:rowOff>42091</xdr:rowOff>
    </xdr:to>
    <xdr:cxnSp macro="">
      <xdr:nvCxnSpPr>
        <xdr:cNvPr id="129" name="直線コネクタ 128"/>
        <xdr:cNvCxnSpPr/>
      </xdr:nvCxnSpPr>
      <xdr:spPr>
        <a:xfrm>
          <a:off x="15671800" y="3036751"/>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122101</xdr:rowOff>
    </xdr:from>
    <xdr:to>
      <xdr:col>22</xdr:col>
      <xdr:colOff>565150</xdr:colOff>
      <xdr:row>17</xdr:row>
      <xdr:rowOff>122101</xdr:rowOff>
    </xdr:to>
    <xdr:cxnSp macro="">
      <xdr:nvCxnSpPr>
        <xdr:cNvPr id="132" name="直線コネクタ 131"/>
        <xdr:cNvCxnSpPr/>
      </xdr:nvCxnSpPr>
      <xdr:spPr>
        <a:xfrm>
          <a:off x="14782800" y="3036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95976</xdr:rowOff>
    </xdr:from>
    <xdr:to>
      <xdr:col>21</xdr:col>
      <xdr:colOff>361950</xdr:colOff>
      <xdr:row>17</xdr:row>
      <xdr:rowOff>122101</xdr:rowOff>
    </xdr:to>
    <xdr:cxnSp macro="">
      <xdr:nvCxnSpPr>
        <xdr:cNvPr id="135" name="直線コネクタ 134"/>
        <xdr:cNvCxnSpPr/>
      </xdr:nvCxnSpPr>
      <xdr:spPr>
        <a:xfrm>
          <a:off x="13893800" y="30106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94162</xdr:rowOff>
    </xdr:from>
    <xdr:to>
      <xdr:col>21</xdr:col>
      <xdr:colOff>412750</xdr:colOff>
      <xdr:row>16</xdr:row>
      <xdr:rowOff>24312</xdr:rowOff>
    </xdr:to>
    <xdr:sp macro="" textlink="">
      <xdr:nvSpPr>
        <xdr:cNvPr id="136" name="フローチャート : 判断 135"/>
        <xdr:cNvSpPr/>
      </xdr:nvSpPr>
      <xdr:spPr>
        <a:xfrm>
          <a:off x="14732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34489</xdr:rowOff>
    </xdr:from>
    <xdr:ext cx="762000" cy="259045"/>
    <xdr:sp macro="" textlink="">
      <xdr:nvSpPr>
        <xdr:cNvPr id="137" name="テキスト ボックス 136"/>
        <xdr:cNvSpPr txBox="1"/>
      </xdr:nvSpPr>
      <xdr:spPr>
        <a:xfrm>
          <a:off x="14401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95976</xdr:rowOff>
    </xdr:from>
    <xdr:to>
      <xdr:col>20</xdr:col>
      <xdr:colOff>158750</xdr:colOff>
      <xdr:row>17</xdr:row>
      <xdr:rowOff>135164</xdr:rowOff>
    </xdr:to>
    <xdr:cxnSp macro="">
      <xdr:nvCxnSpPr>
        <xdr:cNvPr id="138" name="直線コネクタ 137"/>
        <xdr:cNvCxnSpPr/>
      </xdr:nvCxnSpPr>
      <xdr:spPr>
        <a:xfrm flipV="1">
          <a:off x="13004800" y="30106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54973</xdr:rowOff>
    </xdr:from>
    <xdr:to>
      <xdr:col>20</xdr:col>
      <xdr:colOff>209550</xdr:colOff>
      <xdr:row>15</xdr:row>
      <xdr:rowOff>156573</xdr:rowOff>
    </xdr:to>
    <xdr:sp macro="" textlink="">
      <xdr:nvSpPr>
        <xdr:cNvPr id="139" name="フローチャート : 判断 138"/>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166750</xdr:rowOff>
    </xdr:from>
    <xdr:ext cx="762000" cy="259045"/>
    <xdr:sp macro="" textlink="">
      <xdr:nvSpPr>
        <xdr:cNvPr id="140" name="テキスト ボックス 139"/>
        <xdr:cNvSpPr txBox="1"/>
      </xdr:nvSpPr>
      <xdr:spPr>
        <a:xfrm>
          <a:off x="13512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2" name="テキスト ボックス 141"/>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162741</xdr:rowOff>
    </xdr:from>
    <xdr:to>
      <xdr:col>24</xdr:col>
      <xdr:colOff>82550</xdr:colOff>
      <xdr:row>18</xdr:row>
      <xdr:rowOff>92891</xdr:rowOff>
    </xdr:to>
    <xdr:sp macro="" textlink="">
      <xdr:nvSpPr>
        <xdr:cNvPr id="148" name="円/楕円 147"/>
        <xdr:cNvSpPr/>
      </xdr:nvSpPr>
      <xdr:spPr>
        <a:xfrm>
          <a:off x="16459200" y="30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134818</xdr:rowOff>
    </xdr:from>
    <xdr:ext cx="762000" cy="259045"/>
    <xdr:sp macro="" textlink="">
      <xdr:nvSpPr>
        <xdr:cNvPr id="149" name="物件費該当値テキスト"/>
        <xdr:cNvSpPr txBox="1"/>
      </xdr:nvSpPr>
      <xdr:spPr>
        <a:xfrm>
          <a:off x="16598900" y="30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71301</xdr:rowOff>
    </xdr:from>
    <xdr:to>
      <xdr:col>22</xdr:col>
      <xdr:colOff>615950</xdr:colOff>
      <xdr:row>18</xdr:row>
      <xdr:rowOff>1451</xdr:rowOff>
    </xdr:to>
    <xdr:sp macro="" textlink="">
      <xdr:nvSpPr>
        <xdr:cNvPr id="150" name="円/楕円 149"/>
        <xdr:cNvSpPr/>
      </xdr:nvSpPr>
      <xdr:spPr>
        <a:xfrm>
          <a:off x="15621000" y="29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157678</xdr:rowOff>
    </xdr:from>
    <xdr:ext cx="736600" cy="259045"/>
    <xdr:sp macro="" textlink="">
      <xdr:nvSpPr>
        <xdr:cNvPr id="151" name="テキスト ボックス 150"/>
        <xdr:cNvSpPr txBox="1"/>
      </xdr:nvSpPr>
      <xdr:spPr>
        <a:xfrm>
          <a:off x="15290800" y="307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71301</xdr:rowOff>
    </xdr:from>
    <xdr:to>
      <xdr:col>21</xdr:col>
      <xdr:colOff>412750</xdr:colOff>
      <xdr:row>18</xdr:row>
      <xdr:rowOff>1451</xdr:rowOff>
    </xdr:to>
    <xdr:sp macro="" textlink="">
      <xdr:nvSpPr>
        <xdr:cNvPr id="152" name="円/楕円 151"/>
        <xdr:cNvSpPr/>
      </xdr:nvSpPr>
      <xdr:spPr>
        <a:xfrm>
          <a:off x="14732000" y="29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157678</xdr:rowOff>
    </xdr:from>
    <xdr:ext cx="762000" cy="259045"/>
    <xdr:sp macro="" textlink="">
      <xdr:nvSpPr>
        <xdr:cNvPr id="153" name="テキスト ボックス 152"/>
        <xdr:cNvSpPr txBox="1"/>
      </xdr:nvSpPr>
      <xdr:spPr>
        <a:xfrm>
          <a:off x="14401800" y="307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45176</xdr:rowOff>
    </xdr:from>
    <xdr:to>
      <xdr:col>20</xdr:col>
      <xdr:colOff>209550</xdr:colOff>
      <xdr:row>17</xdr:row>
      <xdr:rowOff>146776</xdr:rowOff>
    </xdr:to>
    <xdr:sp macro="" textlink="">
      <xdr:nvSpPr>
        <xdr:cNvPr id="154" name="円/楕円 153"/>
        <xdr:cNvSpPr/>
      </xdr:nvSpPr>
      <xdr:spPr>
        <a:xfrm>
          <a:off x="13843000" y="2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131553</xdr:rowOff>
    </xdr:from>
    <xdr:ext cx="762000" cy="259045"/>
    <xdr:sp macro="" textlink="">
      <xdr:nvSpPr>
        <xdr:cNvPr id="155" name="テキスト ボックス 154"/>
        <xdr:cNvSpPr txBox="1"/>
      </xdr:nvSpPr>
      <xdr:spPr>
        <a:xfrm>
          <a:off x="13512800" y="30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84364</xdr:rowOff>
    </xdr:from>
    <xdr:to>
      <xdr:col>19</xdr:col>
      <xdr:colOff>6350</xdr:colOff>
      <xdr:row>18</xdr:row>
      <xdr:rowOff>14514</xdr:rowOff>
    </xdr:to>
    <xdr:sp macro="" textlink="">
      <xdr:nvSpPr>
        <xdr:cNvPr id="156" name="円/楕円 155"/>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170741</xdr:rowOff>
    </xdr:from>
    <xdr:ext cx="762000" cy="259045"/>
    <xdr:sp macro="" textlink="">
      <xdr:nvSpPr>
        <xdr:cNvPr id="157" name="テキスト ボックス 156"/>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前年度から０．１ポイント減少した。国の臨時福祉給付金分の有無による増減はあるが、町単独実施としては必要分を給付している。今後も制度の見直しや適正な扶助費の給付に努める。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127000</xdr:rowOff>
    </xdr:to>
    <xdr:cxnSp macro="">
      <xdr:nvCxnSpPr>
        <xdr:cNvPr id="190" name="直線コネクタ 189"/>
        <xdr:cNvCxnSpPr/>
      </xdr:nvCxnSpPr>
      <xdr:spPr>
        <a:xfrm flipV="1">
          <a:off x="3987800" y="9194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127000</xdr:rowOff>
    </xdr:from>
    <xdr:to>
      <xdr:col>5</xdr:col>
      <xdr:colOff>549275</xdr:colOff>
      <xdr:row>53</xdr:row>
      <xdr:rowOff>146050</xdr:rowOff>
    </xdr:to>
    <xdr:cxnSp macro="">
      <xdr:nvCxnSpPr>
        <xdr:cNvPr id="193" name="直線コネクタ 192"/>
        <xdr:cNvCxnSpPr/>
      </xdr:nvCxnSpPr>
      <xdr:spPr>
        <a:xfrm flipV="1">
          <a:off x="3098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5" name="テキスト ボックス 194"/>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127000</xdr:rowOff>
    </xdr:from>
    <xdr:to>
      <xdr:col>4</xdr:col>
      <xdr:colOff>346075</xdr:colOff>
      <xdr:row>53</xdr:row>
      <xdr:rowOff>146050</xdr:rowOff>
    </xdr:to>
    <xdr:cxnSp macro="">
      <xdr:nvCxnSpPr>
        <xdr:cNvPr id="196" name="直線コネクタ 195"/>
        <xdr:cNvCxnSpPr/>
      </xdr:nvCxnSpPr>
      <xdr:spPr>
        <a:xfrm>
          <a:off x="2209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7" name="フローチャート : 判断 196"/>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8" name="テキスト ボックス 197"/>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88900</xdr:rowOff>
    </xdr:from>
    <xdr:to>
      <xdr:col>3</xdr:col>
      <xdr:colOff>142875</xdr:colOff>
      <xdr:row>53</xdr:row>
      <xdr:rowOff>127000</xdr:rowOff>
    </xdr:to>
    <xdr:cxnSp macro="">
      <xdr:nvCxnSpPr>
        <xdr:cNvPr id="199" name="直線コネクタ 198"/>
        <xdr:cNvCxnSpPr/>
      </xdr:nvCxnSpPr>
      <xdr:spPr>
        <a:xfrm>
          <a:off x="1320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200" name="フローチャート : 判断 199"/>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201" name="テキスト ボックス 200"/>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02" name="フローチャート : 判断 201"/>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203" name="テキスト ボックス 202"/>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9" name="円/楕円 208"/>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137177</xdr:rowOff>
    </xdr:from>
    <xdr:ext cx="762000" cy="259045"/>
    <xdr:sp macro="" textlink="">
      <xdr:nvSpPr>
        <xdr:cNvPr id="210"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76200</xdr:rowOff>
    </xdr:from>
    <xdr:to>
      <xdr:col>5</xdr:col>
      <xdr:colOff>600075</xdr:colOff>
      <xdr:row>54</xdr:row>
      <xdr:rowOff>6350</xdr:rowOff>
    </xdr:to>
    <xdr:sp macro="" textlink="">
      <xdr:nvSpPr>
        <xdr:cNvPr id="211" name="円/楕円 210"/>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16527</xdr:rowOff>
    </xdr:from>
    <xdr:ext cx="736600" cy="259045"/>
    <xdr:sp macro="" textlink="">
      <xdr:nvSpPr>
        <xdr:cNvPr id="212" name="テキスト ボックス 211"/>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3" name="円/楕円 212"/>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4" name="テキスト ボックス 213"/>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76200</xdr:rowOff>
    </xdr:from>
    <xdr:to>
      <xdr:col>3</xdr:col>
      <xdr:colOff>193675</xdr:colOff>
      <xdr:row>54</xdr:row>
      <xdr:rowOff>6350</xdr:rowOff>
    </xdr:to>
    <xdr:sp macro="" textlink="">
      <xdr:nvSpPr>
        <xdr:cNvPr id="215" name="円/楕円 214"/>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16527</xdr:rowOff>
    </xdr:from>
    <xdr:ext cx="762000" cy="259045"/>
    <xdr:sp macro="" textlink="">
      <xdr:nvSpPr>
        <xdr:cNvPr id="216" name="テキスト ボックス 215"/>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38100</xdr:rowOff>
    </xdr:from>
    <xdr:to>
      <xdr:col>1</xdr:col>
      <xdr:colOff>676275</xdr:colOff>
      <xdr:row>53</xdr:row>
      <xdr:rowOff>139700</xdr:rowOff>
    </xdr:to>
    <xdr:sp macro="" textlink="">
      <xdr:nvSpPr>
        <xdr:cNvPr id="217" name="円/楕円 216"/>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149877</xdr:rowOff>
    </xdr:from>
    <xdr:ext cx="762000" cy="259045"/>
    <xdr:sp macro="" textlink="">
      <xdr:nvSpPr>
        <xdr:cNvPr id="218" name="テキスト ボックス 217"/>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類似団体と比較して１．７ポイント下回っているが、上下水道事業会計及び社会保障関係経費にかかる特別会計への繰出金は、今後も増加する傾向にあることから、さらなる経常経費の削減に取り組む。</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81280</xdr:rowOff>
    </xdr:to>
    <xdr:cxnSp macro="">
      <xdr:nvCxnSpPr>
        <xdr:cNvPr id="251" name="直線コネクタ 250"/>
        <xdr:cNvCxnSpPr/>
      </xdr:nvCxnSpPr>
      <xdr:spPr>
        <a:xfrm>
          <a:off x="15671800" y="9613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138430</xdr:rowOff>
    </xdr:from>
    <xdr:to>
      <xdr:col>22</xdr:col>
      <xdr:colOff>565150</xdr:colOff>
      <xdr:row>56</xdr:row>
      <xdr:rowOff>12700</xdr:rowOff>
    </xdr:to>
    <xdr:cxnSp macro="">
      <xdr:nvCxnSpPr>
        <xdr:cNvPr id="254" name="直線コネクタ 253"/>
        <xdr:cNvCxnSpPr/>
      </xdr:nvCxnSpPr>
      <xdr:spPr>
        <a:xfrm>
          <a:off x="14782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6" name="テキスト ボックス 255"/>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134620</xdr:rowOff>
    </xdr:from>
    <xdr:to>
      <xdr:col>21</xdr:col>
      <xdr:colOff>361950</xdr:colOff>
      <xdr:row>55</xdr:row>
      <xdr:rowOff>138430</xdr:rowOff>
    </xdr:to>
    <xdr:cxnSp macro="">
      <xdr:nvCxnSpPr>
        <xdr:cNvPr id="257" name="直線コネクタ 256"/>
        <xdr:cNvCxnSpPr/>
      </xdr:nvCxnSpPr>
      <xdr:spPr>
        <a:xfrm>
          <a:off x="13893800" y="93929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134620</xdr:rowOff>
    </xdr:from>
    <xdr:to>
      <xdr:col>20</xdr:col>
      <xdr:colOff>158750</xdr:colOff>
      <xdr:row>55</xdr:row>
      <xdr:rowOff>153670</xdr:rowOff>
    </xdr:to>
    <xdr:cxnSp macro="">
      <xdr:nvCxnSpPr>
        <xdr:cNvPr id="260" name="直線コネクタ 259"/>
        <xdr:cNvCxnSpPr/>
      </xdr:nvCxnSpPr>
      <xdr:spPr>
        <a:xfrm flipV="1">
          <a:off x="13004800" y="93929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61" name="フローチャート : 判断 260"/>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62" name="テキスト ボックス 261"/>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63" name="フローチャート : 判断 262"/>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109237</xdr:rowOff>
    </xdr:from>
    <xdr:ext cx="762000" cy="259045"/>
    <xdr:sp macro="" textlink="">
      <xdr:nvSpPr>
        <xdr:cNvPr id="264" name="テキスト ボックス 263"/>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70" name="円/楕円 269"/>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71"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72" name="円/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73" name="テキスト ボックス 27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74" name="円/楕円 273"/>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75" name="テキスト ボックス 274"/>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83820</xdr:rowOff>
    </xdr:from>
    <xdr:to>
      <xdr:col>20</xdr:col>
      <xdr:colOff>209550</xdr:colOff>
      <xdr:row>55</xdr:row>
      <xdr:rowOff>13970</xdr:rowOff>
    </xdr:to>
    <xdr:sp macro="" textlink="">
      <xdr:nvSpPr>
        <xdr:cNvPr id="276" name="円/楕円 275"/>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24147</xdr:rowOff>
    </xdr:from>
    <xdr:ext cx="762000" cy="259045"/>
    <xdr:sp macro="" textlink="">
      <xdr:nvSpPr>
        <xdr:cNvPr id="277" name="テキスト ボックス 276"/>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8" name="円/楕円 277"/>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9" name="テキスト ボックス 278"/>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平均水準になっているが、全国平均や県平均と比較すると高い水準にある。公共交通の確保や医療分野等の必要な支出に加え、人口減少対策として、集落づくりや定住・移住支援を充実させており、今後も必要な経費を見極めながら事業を実施する。また、個人や団体への補助、助成事業については、見直しを継続し、支出の軽減・適正化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168148</xdr:rowOff>
    </xdr:from>
    <xdr:to>
      <xdr:col>24</xdr:col>
      <xdr:colOff>31750</xdr:colOff>
      <xdr:row>37</xdr:row>
      <xdr:rowOff>5842</xdr:rowOff>
    </xdr:to>
    <xdr:cxnSp macro="">
      <xdr:nvCxnSpPr>
        <xdr:cNvPr id="309" name="直線コネクタ 308"/>
        <xdr:cNvCxnSpPr/>
      </xdr:nvCxnSpPr>
      <xdr:spPr>
        <a:xfrm>
          <a:off x="15671800" y="63403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163576</xdr:rowOff>
    </xdr:from>
    <xdr:to>
      <xdr:col>22</xdr:col>
      <xdr:colOff>565150</xdr:colOff>
      <xdr:row>36</xdr:row>
      <xdr:rowOff>168148</xdr:rowOff>
    </xdr:to>
    <xdr:cxnSp macro="">
      <xdr:nvCxnSpPr>
        <xdr:cNvPr id="312" name="直線コネクタ 311"/>
        <xdr:cNvCxnSpPr/>
      </xdr:nvCxnSpPr>
      <xdr:spPr>
        <a:xfrm>
          <a:off x="14782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4" name="テキスト ボックス 31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36</xdr:row>
      <xdr:rowOff>163576</xdr:rowOff>
    </xdr:to>
    <xdr:cxnSp macro="">
      <xdr:nvCxnSpPr>
        <xdr:cNvPr id="315" name="直線コネクタ 314"/>
        <xdr:cNvCxnSpPr/>
      </xdr:nvCxnSpPr>
      <xdr:spPr>
        <a:xfrm>
          <a:off x="13893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6" name="フローチャート : 判断 315"/>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17" name="テキスト ボックス 316"/>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168148</xdr:rowOff>
    </xdr:to>
    <xdr:cxnSp macro="">
      <xdr:nvCxnSpPr>
        <xdr:cNvPr id="318" name="直線コネクタ 317"/>
        <xdr:cNvCxnSpPr/>
      </xdr:nvCxnSpPr>
      <xdr:spPr>
        <a:xfrm flipV="1">
          <a:off x="13004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9" name="フローチャート : 判断 318"/>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20" name="テキスト ボックス 319"/>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2" name="テキスト ボックス 321"/>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28" name="円/楕円 327"/>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143019</xdr:rowOff>
    </xdr:from>
    <xdr:ext cx="762000" cy="259045"/>
    <xdr:sp macro="" textlink="">
      <xdr:nvSpPr>
        <xdr:cNvPr id="329" name="補助費等該当値テキスト"/>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117348</xdr:rowOff>
    </xdr:from>
    <xdr:to>
      <xdr:col>22</xdr:col>
      <xdr:colOff>615950</xdr:colOff>
      <xdr:row>37</xdr:row>
      <xdr:rowOff>47498</xdr:rowOff>
    </xdr:to>
    <xdr:sp macro="" textlink="">
      <xdr:nvSpPr>
        <xdr:cNvPr id="330" name="円/楕円 329"/>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31" name="テキスト ボックス 330"/>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32" name="円/楕円 331"/>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33" name="テキスト ボックス 332"/>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4" name="円/楕円 333"/>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35" name="テキスト ボックス 334"/>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36" name="円/楕円 335"/>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57675</xdr:rowOff>
    </xdr:from>
    <xdr:ext cx="762000" cy="259045"/>
    <xdr:sp macro="" textlink="">
      <xdr:nvSpPr>
        <xdr:cNvPr id="337" name="テキスト ボックス 336"/>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や全国平均と比較しても低い水準にあるが、近年は経済対策事業や道路改良事業等を集中的に実施していることや、橋梁長寿命化事業や防災事業など計画的に実施している事業もあることから、公債費の増加が見込まれる。計画的な地方債の発行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159004</xdr:rowOff>
    </xdr:from>
    <xdr:to>
      <xdr:col>7</xdr:col>
      <xdr:colOff>15875</xdr:colOff>
      <xdr:row>77</xdr:row>
      <xdr:rowOff>14987</xdr:rowOff>
    </xdr:to>
    <xdr:cxnSp macro="">
      <xdr:nvCxnSpPr>
        <xdr:cNvPr id="367" name="直線コネクタ 366"/>
        <xdr:cNvCxnSpPr/>
      </xdr:nvCxnSpPr>
      <xdr:spPr>
        <a:xfrm flipV="1">
          <a:off x="3987800" y="131892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14987</xdr:rowOff>
    </xdr:from>
    <xdr:to>
      <xdr:col>5</xdr:col>
      <xdr:colOff>549275</xdr:colOff>
      <xdr:row>77</xdr:row>
      <xdr:rowOff>28702</xdr:rowOff>
    </xdr:to>
    <xdr:cxnSp macro="">
      <xdr:nvCxnSpPr>
        <xdr:cNvPr id="370" name="直線コネクタ 369"/>
        <xdr:cNvCxnSpPr/>
      </xdr:nvCxnSpPr>
      <xdr:spPr>
        <a:xfrm flipV="1">
          <a:off x="3098800" y="13216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140715</xdr:rowOff>
    </xdr:from>
    <xdr:to>
      <xdr:col>4</xdr:col>
      <xdr:colOff>346075</xdr:colOff>
      <xdr:row>77</xdr:row>
      <xdr:rowOff>28702</xdr:rowOff>
    </xdr:to>
    <xdr:cxnSp macro="">
      <xdr:nvCxnSpPr>
        <xdr:cNvPr id="373" name="直線コネクタ 372"/>
        <xdr:cNvCxnSpPr/>
      </xdr:nvCxnSpPr>
      <xdr:spPr>
        <a:xfrm>
          <a:off x="2209800" y="131709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4" name="フローチャート : 判断 373"/>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75" name="テキスト ボックス 374"/>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140715</xdr:rowOff>
    </xdr:from>
    <xdr:to>
      <xdr:col>3</xdr:col>
      <xdr:colOff>142875</xdr:colOff>
      <xdr:row>76</xdr:row>
      <xdr:rowOff>168148</xdr:rowOff>
    </xdr:to>
    <xdr:cxnSp macro="">
      <xdr:nvCxnSpPr>
        <xdr:cNvPr id="376" name="直線コネクタ 375"/>
        <xdr:cNvCxnSpPr/>
      </xdr:nvCxnSpPr>
      <xdr:spPr>
        <a:xfrm flipV="1">
          <a:off x="1320800" y="131709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7" name="フローチャート : 判断 376"/>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8" name="テキスト ボックス 377"/>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79" name="フローチャート : 判断 378"/>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52849</xdr:rowOff>
    </xdr:from>
    <xdr:ext cx="762000" cy="259045"/>
    <xdr:sp macro="" textlink="">
      <xdr:nvSpPr>
        <xdr:cNvPr id="380" name="テキスト ボックス 379"/>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108204</xdr:rowOff>
    </xdr:from>
    <xdr:to>
      <xdr:col>7</xdr:col>
      <xdr:colOff>66675</xdr:colOff>
      <xdr:row>77</xdr:row>
      <xdr:rowOff>38354</xdr:rowOff>
    </xdr:to>
    <xdr:sp macro="" textlink="">
      <xdr:nvSpPr>
        <xdr:cNvPr id="386" name="円/楕円 385"/>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124731</xdr:rowOff>
    </xdr:from>
    <xdr:ext cx="762000" cy="259045"/>
    <xdr:sp macro="" textlink="">
      <xdr:nvSpPr>
        <xdr:cNvPr id="387" name="公債費該当値テキスト"/>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135637</xdr:rowOff>
    </xdr:from>
    <xdr:to>
      <xdr:col>5</xdr:col>
      <xdr:colOff>600075</xdr:colOff>
      <xdr:row>77</xdr:row>
      <xdr:rowOff>65787</xdr:rowOff>
    </xdr:to>
    <xdr:sp macro="" textlink="">
      <xdr:nvSpPr>
        <xdr:cNvPr id="388" name="円/楕円 387"/>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89" name="テキスト ボックス 388"/>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149352</xdr:rowOff>
    </xdr:from>
    <xdr:to>
      <xdr:col>4</xdr:col>
      <xdr:colOff>396875</xdr:colOff>
      <xdr:row>77</xdr:row>
      <xdr:rowOff>79502</xdr:rowOff>
    </xdr:to>
    <xdr:sp macro="" textlink="">
      <xdr:nvSpPr>
        <xdr:cNvPr id="390" name="円/楕円 389"/>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89679</xdr:rowOff>
    </xdr:from>
    <xdr:ext cx="762000" cy="259045"/>
    <xdr:sp macro="" textlink="">
      <xdr:nvSpPr>
        <xdr:cNvPr id="391" name="テキスト ボックス 390"/>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89915</xdr:rowOff>
    </xdr:from>
    <xdr:to>
      <xdr:col>3</xdr:col>
      <xdr:colOff>193675</xdr:colOff>
      <xdr:row>77</xdr:row>
      <xdr:rowOff>20065</xdr:rowOff>
    </xdr:to>
    <xdr:sp macro="" textlink="">
      <xdr:nvSpPr>
        <xdr:cNvPr id="392" name="円/楕円 391"/>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30243</xdr:rowOff>
    </xdr:from>
    <xdr:ext cx="762000" cy="259045"/>
    <xdr:sp macro="" textlink="">
      <xdr:nvSpPr>
        <xdr:cNvPr id="393" name="テキスト ボックス 392"/>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117348</xdr:rowOff>
    </xdr:from>
    <xdr:to>
      <xdr:col>1</xdr:col>
      <xdr:colOff>676275</xdr:colOff>
      <xdr:row>77</xdr:row>
      <xdr:rowOff>47498</xdr:rowOff>
    </xdr:to>
    <xdr:sp macro="" textlink="">
      <xdr:nvSpPr>
        <xdr:cNvPr id="394" name="円/楕円 393"/>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57675</xdr:rowOff>
    </xdr:from>
    <xdr:ext cx="762000" cy="259045"/>
    <xdr:sp macro="" textlink="">
      <xdr:nvSpPr>
        <xdr:cNvPr id="395" name="テキスト ボックス 394"/>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１．０ポイント下回っており、特に物件費については、さらなる削減をする必要があることから、委託事業の見直し、需要費の削減強化を図る。また、町税等の自主財源の確保や事務事業の見直し等行財政改革の取り組みによる経常経費の削減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26415</xdr:rowOff>
    </xdr:from>
    <xdr:to>
      <xdr:col>24</xdr:col>
      <xdr:colOff>31750</xdr:colOff>
      <xdr:row>76</xdr:row>
      <xdr:rowOff>76708</xdr:rowOff>
    </xdr:to>
    <xdr:cxnSp macro="">
      <xdr:nvCxnSpPr>
        <xdr:cNvPr id="426" name="直線コネクタ 425"/>
        <xdr:cNvCxnSpPr/>
      </xdr:nvCxnSpPr>
      <xdr:spPr>
        <a:xfrm>
          <a:off x="15671800" y="13056615"/>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168165</xdr:rowOff>
    </xdr:from>
    <xdr:ext cx="762000" cy="259045"/>
    <xdr:sp macro="" textlink="">
      <xdr:nvSpPr>
        <xdr:cNvPr id="427" name="公債費以外平均値テキスト"/>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165863</xdr:rowOff>
    </xdr:from>
    <xdr:to>
      <xdr:col>22</xdr:col>
      <xdr:colOff>565150</xdr:colOff>
      <xdr:row>76</xdr:row>
      <xdr:rowOff>26415</xdr:rowOff>
    </xdr:to>
    <xdr:cxnSp macro="">
      <xdr:nvCxnSpPr>
        <xdr:cNvPr id="429" name="直線コネクタ 428"/>
        <xdr:cNvCxnSpPr/>
      </xdr:nvCxnSpPr>
      <xdr:spPr>
        <a:xfrm>
          <a:off x="14782800" y="130246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31" name="テキスト ボックス 43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28702</xdr:rowOff>
    </xdr:from>
    <xdr:to>
      <xdr:col>21</xdr:col>
      <xdr:colOff>361950</xdr:colOff>
      <xdr:row>75</xdr:row>
      <xdr:rowOff>165863</xdr:rowOff>
    </xdr:to>
    <xdr:cxnSp macro="">
      <xdr:nvCxnSpPr>
        <xdr:cNvPr id="432" name="直線コネクタ 431"/>
        <xdr:cNvCxnSpPr/>
      </xdr:nvCxnSpPr>
      <xdr:spPr>
        <a:xfrm>
          <a:off x="13893800" y="12887452"/>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33" name="フローチャート : 判断 432"/>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80281</xdr:rowOff>
    </xdr:from>
    <xdr:ext cx="762000" cy="259045"/>
    <xdr:sp macro="" textlink="">
      <xdr:nvSpPr>
        <xdr:cNvPr id="434" name="テキスト ボックス 433"/>
        <xdr:cNvSpPr txBox="1"/>
      </xdr:nvSpPr>
      <xdr:spPr>
        <a:xfrm>
          <a:off x="14401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28702</xdr:rowOff>
    </xdr:from>
    <xdr:to>
      <xdr:col>20</xdr:col>
      <xdr:colOff>158750</xdr:colOff>
      <xdr:row>76</xdr:row>
      <xdr:rowOff>44704</xdr:rowOff>
    </xdr:to>
    <xdr:cxnSp macro="">
      <xdr:nvCxnSpPr>
        <xdr:cNvPr id="435" name="直線コネクタ 434"/>
        <xdr:cNvCxnSpPr/>
      </xdr:nvCxnSpPr>
      <xdr:spPr>
        <a:xfrm flipV="1">
          <a:off x="13004800" y="1288745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51054</xdr:rowOff>
    </xdr:from>
    <xdr:to>
      <xdr:col>20</xdr:col>
      <xdr:colOff>209550</xdr:colOff>
      <xdr:row>75</xdr:row>
      <xdr:rowOff>152654</xdr:rowOff>
    </xdr:to>
    <xdr:sp macro="" textlink="">
      <xdr:nvSpPr>
        <xdr:cNvPr id="436" name="フローチャート : 判断 435"/>
        <xdr:cNvSpPr/>
      </xdr:nvSpPr>
      <xdr:spPr>
        <a:xfrm>
          <a:off x="13843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137431</xdr:rowOff>
    </xdr:from>
    <xdr:ext cx="762000" cy="259045"/>
    <xdr:sp macro="" textlink="">
      <xdr:nvSpPr>
        <xdr:cNvPr id="437" name="テキスト ボックス 436"/>
        <xdr:cNvSpPr txBox="1"/>
      </xdr:nvSpPr>
      <xdr:spPr>
        <a:xfrm>
          <a:off x="13512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38" name="フローチャート : 判断 437"/>
        <xdr:cNvSpPr/>
      </xdr:nvSpPr>
      <xdr:spPr>
        <a:xfrm>
          <a:off x="12954000" y="12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149115</xdr:rowOff>
    </xdr:from>
    <xdr:ext cx="762000" cy="259045"/>
    <xdr:sp macro="" textlink="">
      <xdr:nvSpPr>
        <xdr:cNvPr id="439" name="テキスト ボックス 438"/>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25908</xdr:rowOff>
    </xdr:from>
    <xdr:to>
      <xdr:col>24</xdr:col>
      <xdr:colOff>82550</xdr:colOff>
      <xdr:row>76</xdr:row>
      <xdr:rowOff>127508</xdr:rowOff>
    </xdr:to>
    <xdr:sp macro="" textlink="">
      <xdr:nvSpPr>
        <xdr:cNvPr id="445" name="円/楕円 444"/>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169435</xdr:rowOff>
    </xdr:from>
    <xdr:ext cx="762000" cy="259045"/>
    <xdr:sp macro="" textlink="">
      <xdr:nvSpPr>
        <xdr:cNvPr id="446" name="公債費以外該当値テキスト"/>
        <xdr:cNvSpPr txBox="1"/>
      </xdr:nvSpPr>
      <xdr:spPr>
        <a:xfrm>
          <a:off x="165989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147065</xdr:rowOff>
    </xdr:from>
    <xdr:to>
      <xdr:col>22</xdr:col>
      <xdr:colOff>615950</xdr:colOff>
      <xdr:row>76</xdr:row>
      <xdr:rowOff>77215</xdr:rowOff>
    </xdr:to>
    <xdr:sp macro="" textlink="">
      <xdr:nvSpPr>
        <xdr:cNvPr id="447" name="円/楕円 446"/>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61992</xdr:rowOff>
    </xdr:from>
    <xdr:ext cx="736600" cy="259045"/>
    <xdr:sp macro="" textlink="">
      <xdr:nvSpPr>
        <xdr:cNvPr id="448" name="テキスト ボックス 447"/>
        <xdr:cNvSpPr txBox="1"/>
      </xdr:nvSpPr>
      <xdr:spPr>
        <a:xfrm>
          <a:off x="15290800" y="130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115062</xdr:rowOff>
    </xdr:from>
    <xdr:to>
      <xdr:col>21</xdr:col>
      <xdr:colOff>412750</xdr:colOff>
      <xdr:row>76</xdr:row>
      <xdr:rowOff>45213</xdr:rowOff>
    </xdr:to>
    <xdr:sp macro="" textlink="">
      <xdr:nvSpPr>
        <xdr:cNvPr id="449" name="円/楕円 448"/>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55389</xdr:rowOff>
    </xdr:from>
    <xdr:ext cx="762000" cy="259045"/>
    <xdr:sp macro="" textlink="">
      <xdr:nvSpPr>
        <xdr:cNvPr id="450" name="テキスト ボックス 449"/>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149352</xdr:rowOff>
    </xdr:from>
    <xdr:to>
      <xdr:col>20</xdr:col>
      <xdr:colOff>209550</xdr:colOff>
      <xdr:row>75</xdr:row>
      <xdr:rowOff>79502</xdr:rowOff>
    </xdr:to>
    <xdr:sp macro="" textlink="">
      <xdr:nvSpPr>
        <xdr:cNvPr id="451" name="円/楕円 450"/>
        <xdr:cNvSpPr/>
      </xdr:nvSpPr>
      <xdr:spPr>
        <a:xfrm>
          <a:off x="13843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89679</xdr:rowOff>
    </xdr:from>
    <xdr:ext cx="762000" cy="259045"/>
    <xdr:sp macro="" textlink="">
      <xdr:nvSpPr>
        <xdr:cNvPr id="452" name="テキスト ボックス 451"/>
        <xdr:cNvSpPr txBox="1"/>
      </xdr:nvSpPr>
      <xdr:spPr>
        <a:xfrm>
          <a:off x="13512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53" name="円/楕円 452"/>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80281</xdr:rowOff>
    </xdr:from>
    <xdr:ext cx="762000" cy="259045"/>
    <xdr:sp macro="" textlink="">
      <xdr:nvSpPr>
        <xdr:cNvPr id="454" name="テキスト ボックス 453"/>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滋賀県多賀町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76949</xdr:rowOff>
    </xdr:from>
    <xdr:to>
      <xdr:col>4</xdr:col>
      <xdr:colOff>1117600</xdr:colOff>
      <xdr:row>18</xdr:row>
      <xdr:rowOff>92164</xdr:rowOff>
    </xdr:to>
    <xdr:cxnSp macro="">
      <xdr:nvCxnSpPr>
        <xdr:cNvPr id="48" name="直線コネクタ 47"/>
        <xdr:cNvCxnSpPr/>
      </xdr:nvCxnSpPr>
      <xdr:spPr bwMode="auto">
        <a:xfrm>
          <a:off x="5003800" y="3210674"/>
          <a:ext cx="647700" cy="15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76949</xdr:rowOff>
    </xdr:from>
    <xdr:to>
      <xdr:col>4</xdr:col>
      <xdr:colOff>469900</xdr:colOff>
      <xdr:row>18</xdr:row>
      <xdr:rowOff>100348</xdr:rowOff>
    </xdr:to>
    <xdr:cxnSp macro="">
      <xdr:nvCxnSpPr>
        <xdr:cNvPr id="51" name="直線コネクタ 50"/>
        <xdr:cNvCxnSpPr/>
      </xdr:nvCxnSpPr>
      <xdr:spPr bwMode="auto">
        <a:xfrm flipV="1">
          <a:off x="4305300" y="3210674"/>
          <a:ext cx="698500" cy="23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134552</xdr:rowOff>
    </xdr:from>
    <xdr:ext cx="736600" cy="259045"/>
    <xdr:sp macro="" textlink="">
      <xdr:nvSpPr>
        <xdr:cNvPr id="53" name="テキスト ボックス 52"/>
        <xdr:cNvSpPr txBox="1"/>
      </xdr:nvSpPr>
      <xdr:spPr>
        <a:xfrm>
          <a:off x="4622800" y="292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100348</xdr:rowOff>
    </xdr:from>
    <xdr:to>
      <xdr:col>3</xdr:col>
      <xdr:colOff>904875</xdr:colOff>
      <xdr:row>18</xdr:row>
      <xdr:rowOff>113543</xdr:rowOff>
    </xdr:to>
    <xdr:cxnSp macro="">
      <xdr:nvCxnSpPr>
        <xdr:cNvPr id="54" name="直線コネクタ 53"/>
        <xdr:cNvCxnSpPr/>
      </xdr:nvCxnSpPr>
      <xdr:spPr bwMode="auto">
        <a:xfrm flipV="1">
          <a:off x="3606800" y="3234073"/>
          <a:ext cx="698500" cy="13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154211</xdr:rowOff>
    </xdr:from>
    <xdr:to>
      <xdr:col>3</xdr:col>
      <xdr:colOff>955675</xdr:colOff>
      <xdr:row>18</xdr:row>
      <xdr:rowOff>84361</xdr:rowOff>
    </xdr:to>
    <xdr:sp macro="" textlink="">
      <xdr:nvSpPr>
        <xdr:cNvPr id="55" name="フローチャート : 判断 54"/>
        <xdr:cNvSpPr/>
      </xdr:nvSpPr>
      <xdr:spPr bwMode="auto">
        <a:xfrm>
          <a:off x="4254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94538</xdr:rowOff>
    </xdr:from>
    <xdr:ext cx="762000" cy="259045"/>
    <xdr:sp macro="" textlink="">
      <xdr:nvSpPr>
        <xdr:cNvPr id="56" name="テキスト ボックス 55"/>
        <xdr:cNvSpPr txBox="1"/>
      </xdr:nvSpPr>
      <xdr:spPr>
        <a:xfrm>
          <a:off x="3924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102671</xdr:rowOff>
    </xdr:from>
    <xdr:to>
      <xdr:col>3</xdr:col>
      <xdr:colOff>206375</xdr:colOff>
      <xdr:row>18</xdr:row>
      <xdr:rowOff>113543</xdr:rowOff>
    </xdr:to>
    <xdr:cxnSp macro="">
      <xdr:nvCxnSpPr>
        <xdr:cNvPr id="57" name="直線コネクタ 56"/>
        <xdr:cNvCxnSpPr/>
      </xdr:nvCxnSpPr>
      <xdr:spPr bwMode="auto">
        <a:xfrm>
          <a:off x="2908300" y="3236396"/>
          <a:ext cx="698500" cy="10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18578</xdr:rowOff>
    </xdr:from>
    <xdr:to>
      <xdr:col>3</xdr:col>
      <xdr:colOff>257175</xdr:colOff>
      <xdr:row>18</xdr:row>
      <xdr:rowOff>120178</xdr:rowOff>
    </xdr:to>
    <xdr:sp macro="" textlink="">
      <xdr:nvSpPr>
        <xdr:cNvPr id="58" name="フローチャート : 判断 57"/>
        <xdr:cNvSpPr/>
      </xdr:nvSpPr>
      <xdr:spPr bwMode="auto">
        <a:xfrm>
          <a:off x="35560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130355</xdr:rowOff>
    </xdr:from>
    <xdr:ext cx="762000" cy="259045"/>
    <xdr:sp macro="" textlink="">
      <xdr:nvSpPr>
        <xdr:cNvPr id="59" name="テキスト ボックス 58"/>
        <xdr:cNvSpPr txBox="1"/>
      </xdr:nvSpPr>
      <xdr:spPr>
        <a:xfrm>
          <a:off x="3225800" y="292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13036</xdr:rowOff>
    </xdr:from>
    <xdr:to>
      <xdr:col>2</xdr:col>
      <xdr:colOff>692150</xdr:colOff>
      <xdr:row>18</xdr:row>
      <xdr:rowOff>114636</xdr:rowOff>
    </xdr:to>
    <xdr:sp macro="" textlink="">
      <xdr:nvSpPr>
        <xdr:cNvPr id="60" name="フローチャート : 判断 59"/>
        <xdr:cNvSpPr/>
      </xdr:nvSpPr>
      <xdr:spPr bwMode="auto">
        <a:xfrm>
          <a:off x="2857500" y="3146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124813</xdr:rowOff>
    </xdr:from>
    <xdr:ext cx="762000" cy="259045"/>
    <xdr:sp macro="" textlink="">
      <xdr:nvSpPr>
        <xdr:cNvPr id="61" name="テキスト ボックス 60"/>
        <xdr:cNvSpPr txBox="1"/>
      </xdr:nvSpPr>
      <xdr:spPr>
        <a:xfrm>
          <a:off x="2527300" y="29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41364</xdr:rowOff>
    </xdr:from>
    <xdr:to>
      <xdr:col>5</xdr:col>
      <xdr:colOff>34925</xdr:colOff>
      <xdr:row>18</xdr:row>
      <xdr:rowOff>142964</xdr:rowOff>
    </xdr:to>
    <xdr:sp macro="" textlink="">
      <xdr:nvSpPr>
        <xdr:cNvPr id="67" name="円/楕円 66"/>
        <xdr:cNvSpPr/>
      </xdr:nvSpPr>
      <xdr:spPr bwMode="auto">
        <a:xfrm>
          <a:off x="5600700" y="317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13441</xdr:rowOff>
    </xdr:from>
    <xdr:ext cx="762000" cy="259045"/>
    <xdr:sp macro="" textlink="">
      <xdr:nvSpPr>
        <xdr:cNvPr id="68" name="人口1人当たり決算額の推移該当値テキスト130"/>
        <xdr:cNvSpPr txBox="1"/>
      </xdr:nvSpPr>
      <xdr:spPr>
        <a:xfrm>
          <a:off x="5740400" y="314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127,768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26149</xdr:rowOff>
    </xdr:from>
    <xdr:to>
      <xdr:col>4</xdr:col>
      <xdr:colOff>520700</xdr:colOff>
      <xdr:row>18</xdr:row>
      <xdr:rowOff>127749</xdr:rowOff>
    </xdr:to>
    <xdr:sp macro="" textlink="">
      <xdr:nvSpPr>
        <xdr:cNvPr id="69" name="円/楕円 68"/>
        <xdr:cNvSpPr/>
      </xdr:nvSpPr>
      <xdr:spPr bwMode="auto">
        <a:xfrm>
          <a:off x="4953000" y="3159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112526</xdr:rowOff>
    </xdr:from>
    <xdr:ext cx="736600" cy="259045"/>
    <xdr:sp macro="" textlink="">
      <xdr:nvSpPr>
        <xdr:cNvPr id="70" name="テキスト ボックス 69"/>
        <xdr:cNvSpPr txBox="1"/>
      </xdr:nvSpPr>
      <xdr:spPr>
        <a:xfrm>
          <a:off x="4622800" y="3246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129,432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49548</xdr:rowOff>
    </xdr:from>
    <xdr:to>
      <xdr:col>3</xdr:col>
      <xdr:colOff>955675</xdr:colOff>
      <xdr:row>18</xdr:row>
      <xdr:rowOff>151148</xdr:rowOff>
    </xdr:to>
    <xdr:sp macro="" textlink="">
      <xdr:nvSpPr>
        <xdr:cNvPr id="71" name="円/楕円 70"/>
        <xdr:cNvSpPr/>
      </xdr:nvSpPr>
      <xdr:spPr bwMode="auto">
        <a:xfrm>
          <a:off x="4254500" y="3183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135925</xdr:rowOff>
    </xdr:from>
    <xdr:ext cx="762000" cy="259045"/>
    <xdr:sp macro="" textlink="">
      <xdr:nvSpPr>
        <xdr:cNvPr id="72" name="テキスト ボックス 71"/>
        <xdr:cNvSpPr txBox="1"/>
      </xdr:nvSpPr>
      <xdr:spPr>
        <a:xfrm>
          <a:off x="3924300" y="326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126,873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62743</xdr:rowOff>
    </xdr:from>
    <xdr:to>
      <xdr:col>3</xdr:col>
      <xdr:colOff>257175</xdr:colOff>
      <xdr:row>18</xdr:row>
      <xdr:rowOff>164343</xdr:rowOff>
    </xdr:to>
    <xdr:sp macro="" textlink="">
      <xdr:nvSpPr>
        <xdr:cNvPr id="73" name="円/楕円 72"/>
        <xdr:cNvSpPr/>
      </xdr:nvSpPr>
      <xdr:spPr bwMode="auto">
        <a:xfrm>
          <a:off x="3556000" y="3196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149120</xdr:rowOff>
    </xdr:from>
    <xdr:ext cx="762000" cy="259045"/>
    <xdr:sp macro="" textlink="">
      <xdr:nvSpPr>
        <xdr:cNvPr id="74" name="テキスト ボックス 73"/>
        <xdr:cNvSpPr txBox="1"/>
      </xdr:nvSpPr>
      <xdr:spPr>
        <a:xfrm>
          <a:off x="3225800" y="328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125,430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51871</xdr:rowOff>
    </xdr:from>
    <xdr:to>
      <xdr:col>2</xdr:col>
      <xdr:colOff>692150</xdr:colOff>
      <xdr:row>18</xdr:row>
      <xdr:rowOff>153471</xdr:rowOff>
    </xdr:to>
    <xdr:sp macro="" textlink="">
      <xdr:nvSpPr>
        <xdr:cNvPr id="75" name="円/楕円 74"/>
        <xdr:cNvSpPr/>
      </xdr:nvSpPr>
      <xdr:spPr bwMode="auto">
        <a:xfrm>
          <a:off x="2857500" y="3185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138248</xdr:rowOff>
    </xdr:from>
    <xdr:ext cx="762000" cy="259045"/>
    <xdr:sp macro="" textlink="">
      <xdr:nvSpPr>
        <xdr:cNvPr id="76" name="テキスト ボックス 75"/>
        <xdr:cNvSpPr txBox="1"/>
      </xdr:nvSpPr>
      <xdr:spPr>
        <a:xfrm>
          <a:off x="2527300" y="327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175501</xdr:rowOff>
    </xdr:from>
    <xdr:to>
      <xdr:col>4</xdr:col>
      <xdr:colOff>1117600</xdr:colOff>
      <xdr:row>35</xdr:row>
      <xdr:rowOff>210401</xdr:rowOff>
    </xdr:to>
    <xdr:cxnSp macro="">
      <xdr:nvCxnSpPr>
        <xdr:cNvPr id="109" name="直線コネクタ 108"/>
        <xdr:cNvCxnSpPr/>
      </xdr:nvCxnSpPr>
      <xdr:spPr bwMode="auto">
        <a:xfrm flipV="1">
          <a:off x="5003800" y="6785851"/>
          <a:ext cx="647700" cy="34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210401</xdr:rowOff>
    </xdr:from>
    <xdr:to>
      <xdr:col>4</xdr:col>
      <xdr:colOff>469900</xdr:colOff>
      <xdr:row>35</xdr:row>
      <xdr:rowOff>278695</xdr:rowOff>
    </xdr:to>
    <xdr:cxnSp macro="">
      <xdr:nvCxnSpPr>
        <xdr:cNvPr id="112" name="直線コネクタ 111"/>
        <xdr:cNvCxnSpPr/>
      </xdr:nvCxnSpPr>
      <xdr:spPr bwMode="auto">
        <a:xfrm flipV="1">
          <a:off x="4305300" y="6820751"/>
          <a:ext cx="698500" cy="68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148848</xdr:rowOff>
    </xdr:from>
    <xdr:ext cx="736600" cy="259045"/>
    <xdr:sp macro="" textlink="">
      <xdr:nvSpPr>
        <xdr:cNvPr id="114" name="テキスト ボックス 113"/>
        <xdr:cNvSpPr txBox="1"/>
      </xdr:nvSpPr>
      <xdr:spPr>
        <a:xfrm>
          <a:off x="4622800" y="64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278695</xdr:rowOff>
    </xdr:from>
    <xdr:to>
      <xdr:col>3</xdr:col>
      <xdr:colOff>904875</xdr:colOff>
      <xdr:row>36</xdr:row>
      <xdr:rowOff>99473</xdr:rowOff>
    </xdr:to>
    <xdr:cxnSp macro="">
      <xdr:nvCxnSpPr>
        <xdr:cNvPr id="115" name="直線コネクタ 114"/>
        <xdr:cNvCxnSpPr/>
      </xdr:nvCxnSpPr>
      <xdr:spPr bwMode="auto">
        <a:xfrm flipV="1">
          <a:off x="3606800" y="6889045"/>
          <a:ext cx="698500" cy="16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322612</xdr:rowOff>
    </xdr:from>
    <xdr:to>
      <xdr:col>3</xdr:col>
      <xdr:colOff>955675</xdr:colOff>
      <xdr:row>35</xdr:row>
      <xdr:rowOff>81312</xdr:rowOff>
    </xdr:to>
    <xdr:sp macro="" textlink="">
      <xdr:nvSpPr>
        <xdr:cNvPr id="116" name="フローチャート : 判断 115"/>
        <xdr:cNvSpPr/>
      </xdr:nvSpPr>
      <xdr:spPr bwMode="auto">
        <a:xfrm>
          <a:off x="4254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91489</xdr:rowOff>
    </xdr:from>
    <xdr:ext cx="762000" cy="259045"/>
    <xdr:sp macro="" textlink="">
      <xdr:nvSpPr>
        <xdr:cNvPr id="117" name="テキスト ボックス 116"/>
        <xdr:cNvSpPr txBox="1"/>
      </xdr:nvSpPr>
      <xdr:spPr>
        <a:xfrm>
          <a:off x="3924300" y="63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305784</xdr:rowOff>
    </xdr:from>
    <xdr:to>
      <xdr:col>3</xdr:col>
      <xdr:colOff>206375</xdr:colOff>
      <xdr:row>36</xdr:row>
      <xdr:rowOff>99473</xdr:rowOff>
    </xdr:to>
    <xdr:cxnSp macro="">
      <xdr:nvCxnSpPr>
        <xdr:cNvPr id="118" name="直線コネクタ 117"/>
        <xdr:cNvCxnSpPr/>
      </xdr:nvCxnSpPr>
      <xdr:spPr bwMode="auto">
        <a:xfrm>
          <a:off x="2908300" y="6916134"/>
          <a:ext cx="698500" cy="136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260338</xdr:rowOff>
    </xdr:from>
    <xdr:to>
      <xdr:col>3</xdr:col>
      <xdr:colOff>257175</xdr:colOff>
      <xdr:row>35</xdr:row>
      <xdr:rowOff>19038</xdr:rowOff>
    </xdr:to>
    <xdr:sp macro="" textlink="">
      <xdr:nvSpPr>
        <xdr:cNvPr id="119" name="フローチャート : 判断 118"/>
        <xdr:cNvSpPr/>
      </xdr:nvSpPr>
      <xdr:spPr bwMode="auto">
        <a:xfrm>
          <a:off x="3556000" y="6527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29214</xdr:rowOff>
    </xdr:from>
    <xdr:ext cx="762000" cy="259045"/>
    <xdr:sp macro="" textlink="">
      <xdr:nvSpPr>
        <xdr:cNvPr id="120" name="テキスト ボックス 119"/>
        <xdr:cNvSpPr txBox="1"/>
      </xdr:nvSpPr>
      <xdr:spPr>
        <a:xfrm>
          <a:off x="3225800" y="629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212408</xdr:rowOff>
    </xdr:from>
    <xdr:to>
      <xdr:col>2</xdr:col>
      <xdr:colOff>692150</xdr:colOff>
      <xdr:row>34</xdr:row>
      <xdr:rowOff>314007</xdr:rowOff>
    </xdr:to>
    <xdr:sp macro="" textlink="">
      <xdr:nvSpPr>
        <xdr:cNvPr id="121" name="フローチャート : 判断 120"/>
        <xdr:cNvSpPr/>
      </xdr:nvSpPr>
      <xdr:spPr bwMode="auto">
        <a:xfrm>
          <a:off x="2857500" y="647985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324185</xdr:rowOff>
    </xdr:from>
    <xdr:ext cx="762000" cy="259045"/>
    <xdr:sp macro="" textlink="">
      <xdr:nvSpPr>
        <xdr:cNvPr id="122" name="テキスト ボックス 121"/>
        <xdr:cNvSpPr txBox="1"/>
      </xdr:nvSpPr>
      <xdr:spPr>
        <a:xfrm>
          <a:off x="2527300" y="624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124701</xdr:rowOff>
    </xdr:from>
    <xdr:to>
      <xdr:col>5</xdr:col>
      <xdr:colOff>34925</xdr:colOff>
      <xdr:row>35</xdr:row>
      <xdr:rowOff>226301</xdr:rowOff>
    </xdr:to>
    <xdr:sp macro="" textlink="">
      <xdr:nvSpPr>
        <xdr:cNvPr id="128" name="円/楕円 127"/>
        <xdr:cNvSpPr/>
      </xdr:nvSpPr>
      <xdr:spPr bwMode="auto">
        <a:xfrm>
          <a:off x="5600700" y="673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96778</xdr:rowOff>
    </xdr:from>
    <xdr:ext cx="762000" cy="259045"/>
    <xdr:sp macro="" textlink="">
      <xdr:nvSpPr>
        <xdr:cNvPr id="129" name="人口1人当たり決算額の推移該当値テキスト445"/>
        <xdr:cNvSpPr txBox="1"/>
      </xdr:nvSpPr>
      <xdr:spPr>
        <a:xfrm>
          <a:off x="5740400" y="670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20,454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159601</xdr:rowOff>
    </xdr:from>
    <xdr:to>
      <xdr:col>4</xdr:col>
      <xdr:colOff>520700</xdr:colOff>
      <xdr:row>35</xdr:row>
      <xdr:rowOff>261201</xdr:rowOff>
    </xdr:to>
    <xdr:sp macro="" textlink="">
      <xdr:nvSpPr>
        <xdr:cNvPr id="130" name="円/楕円 129"/>
        <xdr:cNvSpPr/>
      </xdr:nvSpPr>
      <xdr:spPr bwMode="auto">
        <a:xfrm>
          <a:off x="4953000" y="6769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245978</xdr:rowOff>
    </xdr:from>
    <xdr:ext cx="736600" cy="259045"/>
    <xdr:sp macro="" textlink="">
      <xdr:nvSpPr>
        <xdr:cNvPr id="131" name="テキスト ボックス 130"/>
        <xdr:cNvSpPr txBox="1"/>
      </xdr:nvSpPr>
      <xdr:spPr>
        <a:xfrm>
          <a:off x="4622800" y="6856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18,622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227895</xdr:rowOff>
    </xdr:from>
    <xdr:to>
      <xdr:col>3</xdr:col>
      <xdr:colOff>955675</xdr:colOff>
      <xdr:row>35</xdr:row>
      <xdr:rowOff>329495</xdr:rowOff>
    </xdr:to>
    <xdr:sp macro="" textlink="">
      <xdr:nvSpPr>
        <xdr:cNvPr id="132" name="円/楕円 131"/>
        <xdr:cNvSpPr/>
      </xdr:nvSpPr>
      <xdr:spPr bwMode="auto">
        <a:xfrm>
          <a:off x="4254500" y="6838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314272</xdr:rowOff>
    </xdr:from>
    <xdr:ext cx="762000" cy="259045"/>
    <xdr:sp macro="" textlink="">
      <xdr:nvSpPr>
        <xdr:cNvPr id="133" name="テキスト ボックス 132"/>
        <xdr:cNvSpPr txBox="1"/>
      </xdr:nvSpPr>
      <xdr:spPr>
        <a:xfrm>
          <a:off x="3924300" y="692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48673</xdr:rowOff>
    </xdr:from>
    <xdr:to>
      <xdr:col>3</xdr:col>
      <xdr:colOff>257175</xdr:colOff>
      <xdr:row>36</xdr:row>
      <xdr:rowOff>150273</xdr:rowOff>
    </xdr:to>
    <xdr:sp macro="" textlink="">
      <xdr:nvSpPr>
        <xdr:cNvPr id="134" name="円/楕円 133"/>
        <xdr:cNvSpPr/>
      </xdr:nvSpPr>
      <xdr:spPr bwMode="auto">
        <a:xfrm>
          <a:off x="3556000" y="7001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135050</xdr:rowOff>
    </xdr:from>
    <xdr:ext cx="762000" cy="259045"/>
    <xdr:sp macro="" textlink="">
      <xdr:nvSpPr>
        <xdr:cNvPr id="135" name="テキスト ボックス 134"/>
        <xdr:cNvSpPr txBox="1"/>
      </xdr:nvSpPr>
      <xdr:spPr>
        <a:xfrm>
          <a:off x="3225800" y="70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254984</xdr:rowOff>
    </xdr:from>
    <xdr:to>
      <xdr:col>2</xdr:col>
      <xdr:colOff>692150</xdr:colOff>
      <xdr:row>36</xdr:row>
      <xdr:rowOff>13684</xdr:rowOff>
    </xdr:to>
    <xdr:sp macro="" textlink="">
      <xdr:nvSpPr>
        <xdr:cNvPr id="136" name="円/楕円 135"/>
        <xdr:cNvSpPr/>
      </xdr:nvSpPr>
      <xdr:spPr bwMode="auto">
        <a:xfrm>
          <a:off x="2857500" y="6865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341361</xdr:rowOff>
    </xdr:from>
    <xdr:ext cx="762000" cy="259045"/>
    <xdr:sp macro="" textlink="">
      <xdr:nvSpPr>
        <xdr:cNvPr id="137" name="テキスト ボックス 136"/>
        <xdr:cNvSpPr txBox="1"/>
      </xdr:nvSpPr>
      <xdr:spPr>
        <a:xfrm>
          <a:off x="2527300" y="695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滋賀県多賀町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7,604
7,574
135.77
4,912,033
4,695,105
208,960
2,950,714
5,217,721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30.2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124797</xdr:rowOff>
    </xdr:from>
    <xdr:to>
      <xdr:col>6</xdr:col>
      <xdr:colOff>511175</xdr:colOff>
      <xdr:row>36</xdr:row>
      <xdr:rowOff>138677</xdr:rowOff>
    </xdr:to>
    <xdr:cxnSp macro="">
      <xdr:nvCxnSpPr>
        <xdr:cNvPr id="63" name="直線コネクタ 62"/>
        <xdr:cNvCxnSpPr/>
      </xdr:nvCxnSpPr>
      <xdr:spPr>
        <a:xfrm>
          <a:off x="3797300" y="6296997"/>
          <a:ext cx="8382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124797</xdr:rowOff>
    </xdr:from>
    <xdr:to>
      <xdr:col>5</xdr:col>
      <xdr:colOff>358775</xdr:colOff>
      <xdr:row>36</xdr:row>
      <xdr:rowOff>134573</xdr:rowOff>
    </xdr:to>
    <xdr:cxnSp macro="">
      <xdr:nvCxnSpPr>
        <xdr:cNvPr id="66" name="直線コネクタ 65"/>
        <xdr:cNvCxnSpPr/>
      </xdr:nvCxnSpPr>
      <xdr:spPr>
        <a:xfrm flipV="1">
          <a:off x="2908300" y="6296997"/>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134573</xdr:rowOff>
    </xdr:from>
    <xdr:to>
      <xdr:col>4</xdr:col>
      <xdr:colOff>155575</xdr:colOff>
      <xdr:row>36</xdr:row>
      <xdr:rowOff>143880</xdr:rowOff>
    </xdr:to>
    <xdr:cxnSp macro="">
      <xdr:nvCxnSpPr>
        <xdr:cNvPr id="69" name="直線コネクタ 68"/>
        <xdr:cNvCxnSpPr/>
      </xdr:nvCxnSpPr>
      <xdr:spPr>
        <a:xfrm flipV="1">
          <a:off x="2019300" y="6306773"/>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128760</xdr:rowOff>
    </xdr:from>
    <xdr:to>
      <xdr:col>2</xdr:col>
      <xdr:colOff>638175</xdr:colOff>
      <xdr:row>36</xdr:row>
      <xdr:rowOff>143880</xdr:rowOff>
    </xdr:to>
    <xdr:cxnSp macro="">
      <xdr:nvCxnSpPr>
        <xdr:cNvPr id="72" name="直線コネクタ 71"/>
        <xdr:cNvCxnSpPr/>
      </xdr:nvCxnSpPr>
      <xdr:spPr>
        <a:xfrm>
          <a:off x="1130300" y="6300960"/>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87877</xdr:rowOff>
    </xdr:from>
    <xdr:to>
      <xdr:col>6</xdr:col>
      <xdr:colOff>561975</xdr:colOff>
      <xdr:row>37</xdr:row>
      <xdr:rowOff>18027</xdr:rowOff>
    </xdr:to>
    <xdr:sp macro="" textlink="">
      <xdr:nvSpPr>
        <xdr:cNvPr id="82" name="円/楕円 81"/>
        <xdr:cNvSpPr/>
      </xdr:nvSpPr>
      <xdr:spPr>
        <a:xfrm>
          <a:off x="4584700" y="62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66304</xdr:rowOff>
    </xdr:from>
    <xdr:ext cx="599010" cy="259045"/>
    <xdr:sp macro="" textlink="">
      <xdr:nvSpPr>
        <xdr:cNvPr id="83" name="人件費該当値テキスト"/>
        <xdr:cNvSpPr txBox="1"/>
      </xdr:nvSpPr>
      <xdr:spPr>
        <a:xfrm>
          <a:off x="4686300" y="623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103,594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73997</xdr:rowOff>
    </xdr:from>
    <xdr:to>
      <xdr:col>5</xdr:col>
      <xdr:colOff>409575</xdr:colOff>
      <xdr:row>37</xdr:row>
      <xdr:rowOff>4147</xdr:rowOff>
    </xdr:to>
    <xdr:sp macro="" textlink="">
      <xdr:nvSpPr>
        <xdr:cNvPr id="84" name="円/楕円 83"/>
        <xdr:cNvSpPr/>
      </xdr:nvSpPr>
      <xdr:spPr>
        <a:xfrm>
          <a:off x="3746500" y="624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166724</xdr:rowOff>
    </xdr:from>
    <xdr:ext cx="599010" cy="259045"/>
    <xdr:sp macro="" textlink="">
      <xdr:nvSpPr>
        <xdr:cNvPr id="85" name="テキスト ボックス 84"/>
        <xdr:cNvSpPr txBox="1"/>
      </xdr:nvSpPr>
      <xdr:spPr>
        <a:xfrm>
          <a:off x="3497794" y="633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104,869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83773</xdr:rowOff>
    </xdr:from>
    <xdr:to>
      <xdr:col>4</xdr:col>
      <xdr:colOff>206375</xdr:colOff>
      <xdr:row>37</xdr:row>
      <xdr:rowOff>13923</xdr:rowOff>
    </xdr:to>
    <xdr:sp macro="" textlink="">
      <xdr:nvSpPr>
        <xdr:cNvPr id="86" name="円/楕円 85"/>
        <xdr:cNvSpPr/>
      </xdr:nvSpPr>
      <xdr:spPr>
        <a:xfrm>
          <a:off x="2857500" y="625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5050</xdr:rowOff>
    </xdr:from>
    <xdr:ext cx="599010" cy="259045"/>
    <xdr:sp macro="" textlink="">
      <xdr:nvSpPr>
        <xdr:cNvPr id="87" name="テキスト ボックス 86"/>
        <xdr:cNvSpPr txBox="1"/>
      </xdr:nvSpPr>
      <xdr:spPr>
        <a:xfrm>
          <a:off x="2608794" y="634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103,971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93080</xdr:rowOff>
    </xdr:from>
    <xdr:to>
      <xdr:col>3</xdr:col>
      <xdr:colOff>3175</xdr:colOff>
      <xdr:row>37</xdr:row>
      <xdr:rowOff>23230</xdr:rowOff>
    </xdr:to>
    <xdr:sp macro="" textlink="">
      <xdr:nvSpPr>
        <xdr:cNvPr id="88" name="円/楕円 87"/>
        <xdr:cNvSpPr/>
      </xdr:nvSpPr>
      <xdr:spPr>
        <a:xfrm>
          <a:off x="1968500" y="626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14357</xdr:rowOff>
    </xdr:from>
    <xdr:ext cx="599010" cy="259045"/>
    <xdr:sp macro="" textlink="">
      <xdr:nvSpPr>
        <xdr:cNvPr id="89" name="テキスト ボックス 88"/>
        <xdr:cNvSpPr txBox="1"/>
      </xdr:nvSpPr>
      <xdr:spPr>
        <a:xfrm>
          <a:off x="1719794" y="635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103,116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77960</xdr:rowOff>
    </xdr:from>
    <xdr:to>
      <xdr:col>1</xdr:col>
      <xdr:colOff>485775</xdr:colOff>
      <xdr:row>37</xdr:row>
      <xdr:rowOff>8110</xdr:rowOff>
    </xdr:to>
    <xdr:sp macro="" textlink="">
      <xdr:nvSpPr>
        <xdr:cNvPr id="90" name="円/楕円 89"/>
        <xdr:cNvSpPr/>
      </xdr:nvSpPr>
      <xdr:spPr>
        <a:xfrm>
          <a:off x="1079500" y="625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170687</xdr:rowOff>
    </xdr:from>
    <xdr:ext cx="599010" cy="259045"/>
    <xdr:sp macro="" textlink="">
      <xdr:nvSpPr>
        <xdr:cNvPr id="91" name="テキスト ボックス 90"/>
        <xdr:cNvSpPr txBox="1"/>
      </xdr:nvSpPr>
      <xdr:spPr>
        <a:xfrm>
          <a:off x="830794" y="634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33817</xdr:rowOff>
    </xdr:from>
    <xdr:to>
      <xdr:col>6</xdr:col>
      <xdr:colOff>511175</xdr:colOff>
      <xdr:row>57</xdr:row>
      <xdr:rowOff>65028</xdr:rowOff>
    </xdr:to>
    <xdr:cxnSp macro="">
      <xdr:nvCxnSpPr>
        <xdr:cNvPr id="118" name="直線コネクタ 117"/>
        <xdr:cNvCxnSpPr/>
      </xdr:nvCxnSpPr>
      <xdr:spPr>
        <a:xfrm flipV="1">
          <a:off x="3797300" y="9806467"/>
          <a:ext cx="838200" cy="3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61237</xdr:rowOff>
    </xdr:from>
    <xdr:to>
      <xdr:col>5</xdr:col>
      <xdr:colOff>358775</xdr:colOff>
      <xdr:row>57</xdr:row>
      <xdr:rowOff>65028</xdr:rowOff>
    </xdr:to>
    <xdr:cxnSp macro="">
      <xdr:nvCxnSpPr>
        <xdr:cNvPr id="121" name="直線コネクタ 120"/>
        <xdr:cNvCxnSpPr/>
      </xdr:nvCxnSpPr>
      <xdr:spPr>
        <a:xfrm>
          <a:off x="2908300" y="9833887"/>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61237</xdr:rowOff>
    </xdr:from>
    <xdr:to>
      <xdr:col>4</xdr:col>
      <xdr:colOff>155575</xdr:colOff>
      <xdr:row>57</xdr:row>
      <xdr:rowOff>86052</xdr:rowOff>
    </xdr:to>
    <xdr:cxnSp macro="">
      <xdr:nvCxnSpPr>
        <xdr:cNvPr id="124" name="直線コネクタ 123"/>
        <xdr:cNvCxnSpPr/>
      </xdr:nvCxnSpPr>
      <xdr:spPr>
        <a:xfrm flipV="1">
          <a:off x="2019300" y="9833887"/>
          <a:ext cx="889000" cy="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14580</xdr:rowOff>
    </xdr:from>
    <xdr:to>
      <xdr:col>4</xdr:col>
      <xdr:colOff>206375</xdr:colOff>
      <xdr:row>57</xdr:row>
      <xdr:rowOff>116180</xdr:rowOff>
    </xdr:to>
    <xdr:sp macro="" textlink="">
      <xdr:nvSpPr>
        <xdr:cNvPr id="125" name="フローチャート : 判断 124"/>
        <xdr:cNvSpPr/>
      </xdr:nvSpPr>
      <xdr:spPr>
        <a:xfrm>
          <a:off x="2857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107307</xdr:rowOff>
    </xdr:from>
    <xdr:ext cx="599010" cy="259045"/>
    <xdr:sp macro="" textlink="">
      <xdr:nvSpPr>
        <xdr:cNvPr id="126" name="テキスト ボックス 125"/>
        <xdr:cNvSpPr txBox="1"/>
      </xdr:nvSpPr>
      <xdr:spPr>
        <a:xfrm>
          <a:off x="2608794" y="987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79484</xdr:rowOff>
    </xdr:from>
    <xdr:to>
      <xdr:col>2</xdr:col>
      <xdr:colOff>638175</xdr:colOff>
      <xdr:row>57</xdr:row>
      <xdr:rowOff>86052</xdr:rowOff>
    </xdr:to>
    <xdr:cxnSp macro="">
      <xdr:nvCxnSpPr>
        <xdr:cNvPr id="127" name="直線コネクタ 126"/>
        <xdr:cNvCxnSpPr/>
      </xdr:nvCxnSpPr>
      <xdr:spPr>
        <a:xfrm>
          <a:off x="1130300" y="9852134"/>
          <a:ext cx="889000" cy="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44209</xdr:rowOff>
    </xdr:from>
    <xdr:to>
      <xdr:col>3</xdr:col>
      <xdr:colOff>3175</xdr:colOff>
      <xdr:row>57</xdr:row>
      <xdr:rowOff>145809</xdr:rowOff>
    </xdr:to>
    <xdr:sp macro="" textlink="">
      <xdr:nvSpPr>
        <xdr:cNvPr id="128" name="フローチャート : 判断 127"/>
        <xdr:cNvSpPr/>
      </xdr:nvSpPr>
      <xdr:spPr>
        <a:xfrm>
          <a:off x="1968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136936</xdr:rowOff>
    </xdr:from>
    <xdr:ext cx="534377" cy="259045"/>
    <xdr:sp macro="" textlink="">
      <xdr:nvSpPr>
        <xdr:cNvPr id="129" name="テキスト ボックス 128"/>
        <xdr:cNvSpPr txBox="1"/>
      </xdr:nvSpPr>
      <xdr:spPr>
        <a:xfrm>
          <a:off x="1752111"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26250</xdr:rowOff>
    </xdr:from>
    <xdr:to>
      <xdr:col>1</xdr:col>
      <xdr:colOff>485775</xdr:colOff>
      <xdr:row>57</xdr:row>
      <xdr:rowOff>127850</xdr:rowOff>
    </xdr:to>
    <xdr:sp macro="" textlink="">
      <xdr:nvSpPr>
        <xdr:cNvPr id="130" name="フローチャート : 判断 129"/>
        <xdr:cNvSpPr/>
      </xdr:nvSpPr>
      <xdr:spPr>
        <a:xfrm>
          <a:off x="1079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144377</xdr:rowOff>
    </xdr:from>
    <xdr:ext cx="599010" cy="259045"/>
    <xdr:sp macro="" textlink="">
      <xdr:nvSpPr>
        <xdr:cNvPr id="131" name="テキスト ボックス 130"/>
        <xdr:cNvSpPr txBox="1"/>
      </xdr:nvSpPr>
      <xdr:spPr>
        <a:xfrm>
          <a:off x="830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154467</xdr:rowOff>
    </xdr:from>
    <xdr:to>
      <xdr:col>6</xdr:col>
      <xdr:colOff>561975</xdr:colOff>
      <xdr:row>57</xdr:row>
      <xdr:rowOff>84617</xdr:rowOff>
    </xdr:to>
    <xdr:sp macro="" textlink="">
      <xdr:nvSpPr>
        <xdr:cNvPr id="137" name="円/楕円 136"/>
        <xdr:cNvSpPr/>
      </xdr:nvSpPr>
      <xdr:spPr>
        <a:xfrm>
          <a:off x="4584700" y="975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5894</xdr:rowOff>
    </xdr:from>
    <xdr:ext cx="599010" cy="259045"/>
    <xdr:sp macro="" textlink="">
      <xdr:nvSpPr>
        <xdr:cNvPr id="138" name="物件費該当値テキスト"/>
        <xdr:cNvSpPr txBox="1"/>
      </xdr:nvSpPr>
      <xdr:spPr>
        <a:xfrm>
          <a:off x="4686300" y="960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121,318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14228</xdr:rowOff>
    </xdr:from>
    <xdr:to>
      <xdr:col>5</xdr:col>
      <xdr:colOff>409575</xdr:colOff>
      <xdr:row>57</xdr:row>
      <xdr:rowOff>115828</xdr:rowOff>
    </xdr:to>
    <xdr:sp macro="" textlink="">
      <xdr:nvSpPr>
        <xdr:cNvPr id="139" name="円/楕円 138"/>
        <xdr:cNvSpPr/>
      </xdr:nvSpPr>
      <xdr:spPr>
        <a:xfrm>
          <a:off x="3746500" y="978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106955</xdr:rowOff>
    </xdr:from>
    <xdr:ext cx="599010" cy="259045"/>
    <xdr:sp macro="" textlink="">
      <xdr:nvSpPr>
        <xdr:cNvPr id="140" name="テキスト ボックス 139"/>
        <xdr:cNvSpPr txBox="1"/>
      </xdr:nvSpPr>
      <xdr:spPr>
        <a:xfrm>
          <a:off x="3497794" y="987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107,665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10437</xdr:rowOff>
    </xdr:from>
    <xdr:to>
      <xdr:col>4</xdr:col>
      <xdr:colOff>206375</xdr:colOff>
      <xdr:row>57</xdr:row>
      <xdr:rowOff>112037</xdr:rowOff>
    </xdr:to>
    <xdr:sp macro="" textlink="">
      <xdr:nvSpPr>
        <xdr:cNvPr id="141" name="円/楕円 140"/>
        <xdr:cNvSpPr/>
      </xdr:nvSpPr>
      <xdr:spPr>
        <a:xfrm>
          <a:off x="2857500" y="97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128564</xdr:rowOff>
    </xdr:from>
    <xdr:ext cx="599010" cy="259045"/>
    <xdr:sp macro="" textlink="">
      <xdr:nvSpPr>
        <xdr:cNvPr id="142" name="テキスト ボックス 141"/>
        <xdr:cNvSpPr txBox="1"/>
      </xdr:nvSpPr>
      <xdr:spPr>
        <a:xfrm>
          <a:off x="2608794" y="955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109,323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35252</xdr:rowOff>
    </xdr:from>
    <xdr:to>
      <xdr:col>3</xdr:col>
      <xdr:colOff>3175</xdr:colOff>
      <xdr:row>57</xdr:row>
      <xdr:rowOff>136852</xdr:rowOff>
    </xdr:to>
    <xdr:sp macro="" textlink="">
      <xdr:nvSpPr>
        <xdr:cNvPr id="143" name="円/楕円 142"/>
        <xdr:cNvSpPr/>
      </xdr:nvSpPr>
      <xdr:spPr>
        <a:xfrm>
          <a:off x="1968500" y="98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153379</xdr:rowOff>
    </xdr:from>
    <xdr:ext cx="534377" cy="259045"/>
    <xdr:sp macro="" textlink="">
      <xdr:nvSpPr>
        <xdr:cNvPr id="144" name="テキスト ボックス 143"/>
        <xdr:cNvSpPr txBox="1"/>
      </xdr:nvSpPr>
      <xdr:spPr>
        <a:xfrm>
          <a:off x="1752111" y="958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98,468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28684</xdr:rowOff>
    </xdr:from>
    <xdr:to>
      <xdr:col>1</xdr:col>
      <xdr:colOff>485775</xdr:colOff>
      <xdr:row>57</xdr:row>
      <xdr:rowOff>130284</xdr:rowOff>
    </xdr:to>
    <xdr:sp macro="" textlink="">
      <xdr:nvSpPr>
        <xdr:cNvPr id="145" name="円/楕円 144"/>
        <xdr:cNvSpPr/>
      </xdr:nvSpPr>
      <xdr:spPr>
        <a:xfrm>
          <a:off x="1079500" y="98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121411</xdr:rowOff>
    </xdr:from>
    <xdr:ext cx="599010" cy="259045"/>
    <xdr:sp macro="" textlink="">
      <xdr:nvSpPr>
        <xdr:cNvPr id="146" name="テキスト ボックス 145"/>
        <xdr:cNvSpPr txBox="1"/>
      </xdr:nvSpPr>
      <xdr:spPr>
        <a:xfrm>
          <a:off x="830794" y="989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146264</xdr:rowOff>
    </xdr:from>
    <xdr:to>
      <xdr:col>6</xdr:col>
      <xdr:colOff>511175</xdr:colOff>
      <xdr:row>79</xdr:row>
      <xdr:rowOff>6655</xdr:rowOff>
    </xdr:to>
    <xdr:cxnSp macro="">
      <xdr:nvCxnSpPr>
        <xdr:cNvPr id="177" name="直線コネクタ 176"/>
        <xdr:cNvCxnSpPr/>
      </xdr:nvCxnSpPr>
      <xdr:spPr>
        <a:xfrm flipV="1">
          <a:off x="3797300" y="13519364"/>
          <a:ext cx="8382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6655</xdr:rowOff>
    </xdr:from>
    <xdr:to>
      <xdr:col>5</xdr:col>
      <xdr:colOff>358775</xdr:colOff>
      <xdr:row>79</xdr:row>
      <xdr:rowOff>24747</xdr:rowOff>
    </xdr:to>
    <xdr:cxnSp macro="">
      <xdr:nvCxnSpPr>
        <xdr:cNvPr id="180" name="直線コネクタ 179"/>
        <xdr:cNvCxnSpPr/>
      </xdr:nvCxnSpPr>
      <xdr:spPr>
        <a:xfrm flipV="1">
          <a:off x="2908300" y="13551205"/>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24747</xdr:rowOff>
    </xdr:from>
    <xdr:to>
      <xdr:col>4</xdr:col>
      <xdr:colOff>155575</xdr:colOff>
      <xdr:row>79</xdr:row>
      <xdr:rowOff>50121</xdr:rowOff>
    </xdr:to>
    <xdr:cxnSp macro="">
      <xdr:nvCxnSpPr>
        <xdr:cNvPr id="183" name="直線コネクタ 182"/>
        <xdr:cNvCxnSpPr/>
      </xdr:nvCxnSpPr>
      <xdr:spPr>
        <a:xfrm flipV="1">
          <a:off x="2019300" y="13569297"/>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40030</xdr:rowOff>
    </xdr:from>
    <xdr:to>
      <xdr:col>2</xdr:col>
      <xdr:colOff>638175</xdr:colOff>
      <xdr:row>79</xdr:row>
      <xdr:rowOff>50121</xdr:rowOff>
    </xdr:to>
    <xdr:cxnSp macro="">
      <xdr:nvCxnSpPr>
        <xdr:cNvPr id="186" name="直線コネクタ 185"/>
        <xdr:cNvCxnSpPr/>
      </xdr:nvCxnSpPr>
      <xdr:spPr>
        <a:xfrm>
          <a:off x="1130300" y="13584580"/>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95464</xdr:rowOff>
    </xdr:from>
    <xdr:to>
      <xdr:col>6</xdr:col>
      <xdr:colOff>561975</xdr:colOff>
      <xdr:row>79</xdr:row>
      <xdr:rowOff>25614</xdr:rowOff>
    </xdr:to>
    <xdr:sp macro="" textlink="">
      <xdr:nvSpPr>
        <xdr:cNvPr id="196" name="円/楕円 195"/>
        <xdr:cNvSpPr/>
      </xdr:nvSpPr>
      <xdr:spPr>
        <a:xfrm>
          <a:off x="4584700" y="134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10391</xdr:rowOff>
    </xdr:from>
    <xdr:ext cx="469744" cy="259045"/>
    <xdr:sp macro="" textlink="">
      <xdr:nvSpPr>
        <xdr:cNvPr id="197" name="維持補修費該当値テキスト"/>
        <xdr:cNvSpPr txBox="1"/>
      </xdr:nvSpPr>
      <xdr:spPr>
        <a:xfrm>
          <a:off x="4686300" y="1338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127305</xdr:rowOff>
    </xdr:from>
    <xdr:to>
      <xdr:col>5</xdr:col>
      <xdr:colOff>409575</xdr:colOff>
      <xdr:row>79</xdr:row>
      <xdr:rowOff>57455</xdr:rowOff>
    </xdr:to>
    <xdr:sp macro="" textlink="">
      <xdr:nvSpPr>
        <xdr:cNvPr id="198" name="円/楕円 197"/>
        <xdr:cNvSpPr/>
      </xdr:nvSpPr>
      <xdr:spPr>
        <a:xfrm>
          <a:off x="3746500" y="135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48582</xdr:rowOff>
    </xdr:from>
    <xdr:ext cx="469744" cy="259045"/>
    <xdr:sp macro="" textlink="">
      <xdr:nvSpPr>
        <xdr:cNvPr id="199" name="テキスト ボックス 198"/>
        <xdr:cNvSpPr txBox="1"/>
      </xdr:nvSpPr>
      <xdr:spPr>
        <a:xfrm>
          <a:off x="3562427" y="1359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145397</xdr:rowOff>
    </xdr:from>
    <xdr:to>
      <xdr:col>4</xdr:col>
      <xdr:colOff>206375</xdr:colOff>
      <xdr:row>79</xdr:row>
      <xdr:rowOff>75547</xdr:rowOff>
    </xdr:to>
    <xdr:sp macro="" textlink="">
      <xdr:nvSpPr>
        <xdr:cNvPr id="200" name="円/楕円 199"/>
        <xdr:cNvSpPr/>
      </xdr:nvSpPr>
      <xdr:spPr>
        <a:xfrm>
          <a:off x="2857500" y="135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66674</xdr:rowOff>
    </xdr:from>
    <xdr:ext cx="469744" cy="259045"/>
    <xdr:sp macro="" textlink="">
      <xdr:nvSpPr>
        <xdr:cNvPr id="201" name="テキスト ボックス 200"/>
        <xdr:cNvSpPr txBox="1"/>
      </xdr:nvSpPr>
      <xdr:spPr>
        <a:xfrm>
          <a:off x="2673427" y="136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170771</xdr:rowOff>
    </xdr:from>
    <xdr:to>
      <xdr:col>3</xdr:col>
      <xdr:colOff>3175</xdr:colOff>
      <xdr:row>79</xdr:row>
      <xdr:rowOff>100921</xdr:rowOff>
    </xdr:to>
    <xdr:sp macro="" textlink="">
      <xdr:nvSpPr>
        <xdr:cNvPr id="202" name="円/楕円 201"/>
        <xdr:cNvSpPr/>
      </xdr:nvSpPr>
      <xdr:spPr>
        <a:xfrm>
          <a:off x="1968500" y="135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92048</xdr:rowOff>
    </xdr:from>
    <xdr:ext cx="469744" cy="259045"/>
    <xdr:sp macro="" textlink="">
      <xdr:nvSpPr>
        <xdr:cNvPr id="203" name="テキスト ボックス 202"/>
        <xdr:cNvSpPr txBox="1"/>
      </xdr:nvSpPr>
      <xdr:spPr>
        <a:xfrm>
          <a:off x="1784427" y="1363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160680</xdr:rowOff>
    </xdr:from>
    <xdr:to>
      <xdr:col>1</xdr:col>
      <xdr:colOff>485775</xdr:colOff>
      <xdr:row>79</xdr:row>
      <xdr:rowOff>90830</xdr:rowOff>
    </xdr:to>
    <xdr:sp macro="" textlink="">
      <xdr:nvSpPr>
        <xdr:cNvPr id="204" name="円/楕円 203"/>
        <xdr:cNvSpPr/>
      </xdr:nvSpPr>
      <xdr:spPr>
        <a:xfrm>
          <a:off x="1079500" y="135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81957</xdr:rowOff>
    </xdr:from>
    <xdr:ext cx="469744" cy="259045"/>
    <xdr:sp macro="" textlink="">
      <xdr:nvSpPr>
        <xdr:cNvPr id="205" name="テキスト ボックス 204"/>
        <xdr:cNvSpPr txBox="1"/>
      </xdr:nvSpPr>
      <xdr:spPr>
        <a:xfrm>
          <a:off x="895427" y="136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149219</xdr:rowOff>
    </xdr:from>
    <xdr:to>
      <xdr:col>6</xdr:col>
      <xdr:colOff>511175</xdr:colOff>
      <xdr:row>97</xdr:row>
      <xdr:rowOff>31719</xdr:rowOff>
    </xdr:to>
    <xdr:cxnSp macro="">
      <xdr:nvCxnSpPr>
        <xdr:cNvPr id="237" name="直線コネクタ 236"/>
        <xdr:cNvCxnSpPr/>
      </xdr:nvCxnSpPr>
      <xdr:spPr>
        <a:xfrm flipV="1">
          <a:off x="3797300" y="16608419"/>
          <a:ext cx="8382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163638</xdr:rowOff>
    </xdr:from>
    <xdr:to>
      <xdr:col>5</xdr:col>
      <xdr:colOff>358775</xdr:colOff>
      <xdr:row>97</xdr:row>
      <xdr:rowOff>31719</xdr:rowOff>
    </xdr:to>
    <xdr:cxnSp macro="">
      <xdr:nvCxnSpPr>
        <xdr:cNvPr id="240" name="直線コネクタ 239"/>
        <xdr:cNvCxnSpPr/>
      </xdr:nvCxnSpPr>
      <xdr:spPr>
        <a:xfrm>
          <a:off x="2908300" y="16622838"/>
          <a:ext cx="889000" cy="3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163638</xdr:rowOff>
    </xdr:from>
    <xdr:to>
      <xdr:col>4</xdr:col>
      <xdr:colOff>155575</xdr:colOff>
      <xdr:row>97</xdr:row>
      <xdr:rowOff>76068</xdr:rowOff>
    </xdr:to>
    <xdr:cxnSp macro="">
      <xdr:nvCxnSpPr>
        <xdr:cNvPr id="243" name="直線コネクタ 242"/>
        <xdr:cNvCxnSpPr/>
      </xdr:nvCxnSpPr>
      <xdr:spPr>
        <a:xfrm flipV="1">
          <a:off x="2019300" y="16622838"/>
          <a:ext cx="889000" cy="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44" name="フローチャート : 判断 243"/>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63237</xdr:rowOff>
    </xdr:from>
    <xdr:ext cx="534377" cy="259045"/>
    <xdr:sp macro="" textlink="">
      <xdr:nvSpPr>
        <xdr:cNvPr id="245" name="テキスト ボックス 244"/>
        <xdr:cNvSpPr txBox="1"/>
      </xdr:nvSpPr>
      <xdr:spPr>
        <a:xfrm>
          <a:off x="2641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76068</xdr:rowOff>
    </xdr:from>
    <xdr:to>
      <xdr:col>2</xdr:col>
      <xdr:colOff>638175</xdr:colOff>
      <xdr:row>97</xdr:row>
      <xdr:rowOff>115714</xdr:rowOff>
    </xdr:to>
    <xdr:cxnSp macro="">
      <xdr:nvCxnSpPr>
        <xdr:cNvPr id="246" name="直線コネクタ 245"/>
        <xdr:cNvCxnSpPr/>
      </xdr:nvCxnSpPr>
      <xdr:spPr>
        <a:xfrm flipV="1">
          <a:off x="1130300" y="16706718"/>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7" name="フローチャート : 判断 246"/>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135704</xdr:rowOff>
    </xdr:from>
    <xdr:ext cx="534377" cy="259045"/>
    <xdr:sp macro="" textlink="">
      <xdr:nvSpPr>
        <xdr:cNvPr id="248" name="テキスト ボックス 247"/>
        <xdr:cNvSpPr txBox="1"/>
      </xdr:nvSpPr>
      <xdr:spPr>
        <a:xfrm>
          <a:off x="1752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9" name="フローチャート : 判断 248"/>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165405</xdr:rowOff>
    </xdr:from>
    <xdr:ext cx="534377" cy="259045"/>
    <xdr:sp macro="" textlink="">
      <xdr:nvSpPr>
        <xdr:cNvPr id="250" name="テキスト ボックス 249"/>
        <xdr:cNvSpPr txBox="1"/>
      </xdr:nvSpPr>
      <xdr:spPr>
        <a:xfrm>
          <a:off x="863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98419</xdr:rowOff>
    </xdr:from>
    <xdr:to>
      <xdr:col>6</xdr:col>
      <xdr:colOff>561975</xdr:colOff>
      <xdr:row>97</xdr:row>
      <xdr:rowOff>28569</xdr:rowOff>
    </xdr:to>
    <xdr:sp macro="" textlink="">
      <xdr:nvSpPr>
        <xdr:cNvPr id="256" name="円/楕円 255"/>
        <xdr:cNvSpPr/>
      </xdr:nvSpPr>
      <xdr:spPr>
        <a:xfrm>
          <a:off x="4584700" y="1655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76846</xdr:rowOff>
    </xdr:from>
    <xdr:ext cx="534377" cy="259045"/>
    <xdr:sp macro="" textlink="">
      <xdr:nvSpPr>
        <xdr:cNvPr id="257" name="扶助費該当値テキスト"/>
        <xdr:cNvSpPr txBox="1"/>
      </xdr:nvSpPr>
      <xdr:spPr>
        <a:xfrm>
          <a:off x="4686300" y="1653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48,417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152369</xdr:rowOff>
    </xdr:from>
    <xdr:to>
      <xdr:col>5</xdr:col>
      <xdr:colOff>409575</xdr:colOff>
      <xdr:row>97</xdr:row>
      <xdr:rowOff>82519</xdr:rowOff>
    </xdr:to>
    <xdr:sp macro="" textlink="">
      <xdr:nvSpPr>
        <xdr:cNvPr id="258" name="円/楕円 257"/>
        <xdr:cNvSpPr/>
      </xdr:nvSpPr>
      <xdr:spPr>
        <a:xfrm>
          <a:off x="3746500" y="166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73646</xdr:rowOff>
    </xdr:from>
    <xdr:ext cx="534377" cy="259045"/>
    <xdr:sp macro="" textlink="">
      <xdr:nvSpPr>
        <xdr:cNvPr id="259" name="テキスト ボックス 258"/>
        <xdr:cNvSpPr txBox="1"/>
      </xdr:nvSpPr>
      <xdr:spPr>
        <a:xfrm>
          <a:off x="3530111" y="1670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112838</xdr:rowOff>
    </xdr:from>
    <xdr:to>
      <xdr:col>4</xdr:col>
      <xdr:colOff>206375</xdr:colOff>
      <xdr:row>97</xdr:row>
      <xdr:rowOff>42988</xdr:rowOff>
    </xdr:to>
    <xdr:sp macro="" textlink="">
      <xdr:nvSpPr>
        <xdr:cNvPr id="260" name="円/楕円 259"/>
        <xdr:cNvSpPr/>
      </xdr:nvSpPr>
      <xdr:spPr>
        <a:xfrm>
          <a:off x="2857500" y="1657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34115</xdr:rowOff>
    </xdr:from>
    <xdr:ext cx="534377" cy="259045"/>
    <xdr:sp macro="" textlink="">
      <xdr:nvSpPr>
        <xdr:cNvPr id="261" name="テキスト ボックス 260"/>
        <xdr:cNvSpPr txBox="1"/>
      </xdr:nvSpPr>
      <xdr:spPr>
        <a:xfrm>
          <a:off x="2641111" y="1666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25268</xdr:rowOff>
    </xdr:from>
    <xdr:to>
      <xdr:col>3</xdr:col>
      <xdr:colOff>3175</xdr:colOff>
      <xdr:row>97</xdr:row>
      <xdr:rowOff>126868</xdr:rowOff>
    </xdr:to>
    <xdr:sp macro="" textlink="">
      <xdr:nvSpPr>
        <xdr:cNvPr id="262" name="円/楕円 261"/>
        <xdr:cNvSpPr/>
      </xdr:nvSpPr>
      <xdr:spPr>
        <a:xfrm>
          <a:off x="1968500" y="166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117995</xdr:rowOff>
    </xdr:from>
    <xdr:ext cx="534377" cy="259045"/>
    <xdr:sp macro="" textlink="">
      <xdr:nvSpPr>
        <xdr:cNvPr id="263" name="テキスト ボックス 262"/>
        <xdr:cNvSpPr txBox="1"/>
      </xdr:nvSpPr>
      <xdr:spPr>
        <a:xfrm>
          <a:off x="1752111" y="1674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64914</xdr:rowOff>
    </xdr:from>
    <xdr:to>
      <xdr:col>1</xdr:col>
      <xdr:colOff>485775</xdr:colOff>
      <xdr:row>97</xdr:row>
      <xdr:rowOff>166514</xdr:rowOff>
    </xdr:to>
    <xdr:sp macro="" textlink="">
      <xdr:nvSpPr>
        <xdr:cNvPr id="264" name="円/楕円 263"/>
        <xdr:cNvSpPr/>
      </xdr:nvSpPr>
      <xdr:spPr>
        <a:xfrm>
          <a:off x="1079500" y="1669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157641</xdr:rowOff>
    </xdr:from>
    <xdr:ext cx="534377" cy="259045"/>
    <xdr:sp macro="" textlink="">
      <xdr:nvSpPr>
        <xdr:cNvPr id="265" name="テキスト ボックス 264"/>
        <xdr:cNvSpPr txBox="1"/>
      </xdr:nvSpPr>
      <xdr:spPr>
        <a:xfrm>
          <a:off x="863111" y="1678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90784</xdr:rowOff>
    </xdr:from>
    <xdr:to>
      <xdr:col>15</xdr:col>
      <xdr:colOff>180975</xdr:colOff>
      <xdr:row>36</xdr:row>
      <xdr:rowOff>100418</xdr:rowOff>
    </xdr:to>
    <xdr:cxnSp macro="">
      <xdr:nvCxnSpPr>
        <xdr:cNvPr id="292" name="直線コネクタ 291"/>
        <xdr:cNvCxnSpPr/>
      </xdr:nvCxnSpPr>
      <xdr:spPr>
        <a:xfrm flipV="1">
          <a:off x="9639300" y="6262984"/>
          <a:ext cx="8382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90034</xdr:rowOff>
    </xdr:from>
    <xdr:to>
      <xdr:col>14</xdr:col>
      <xdr:colOff>28575</xdr:colOff>
      <xdr:row>36</xdr:row>
      <xdr:rowOff>100418</xdr:rowOff>
    </xdr:to>
    <xdr:cxnSp macro="">
      <xdr:nvCxnSpPr>
        <xdr:cNvPr id="295" name="直線コネクタ 294"/>
        <xdr:cNvCxnSpPr/>
      </xdr:nvCxnSpPr>
      <xdr:spPr>
        <a:xfrm>
          <a:off x="8750300" y="6262234"/>
          <a:ext cx="889000" cy="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90034</xdr:rowOff>
    </xdr:from>
    <xdr:to>
      <xdr:col>12</xdr:col>
      <xdr:colOff>511175</xdr:colOff>
      <xdr:row>37</xdr:row>
      <xdr:rowOff>1054</xdr:rowOff>
    </xdr:to>
    <xdr:cxnSp macro="">
      <xdr:nvCxnSpPr>
        <xdr:cNvPr id="298" name="直線コネクタ 297"/>
        <xdr:cNvCxnSpPr/>
      </xdr:nvCxnSpPr>
      <xdr:spPr>
        <a:xfrm flipV="1">
          <a:off x="7861300" y="6262234"/>
          <a:ext cx="889000" cy="8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15048</xdr:rowOff>
    </xdr:from>
    <xdr:to>
      <xdr:col>12</xdr:col>
      <xdr:colOff>561975</xdr:colOff>
      <xdr:row>36</xdr:row>
      <xdr:rowOff>116648</xdr:rowOff>
    </xdr:to>
    <xdr:sp macro="" textlink="">
      <xdr:nvSpPr>
        <xdr:cNvPr id="299" name="フローチャート : 判断 298"/>
        <xdr:cNvSpPr/>
      </xdr:nvSpPr>
      <xdr:spPr>
        <a:xfrm>
          <a:off x="8699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133175</xdr:rowOff>
    </xdr:from>
    <xdr:ext cx="534377" cy="259045"/>
    <xdr:sp macro="" textlink="">
      <xdr:nvSpPr>
        <xdr:cNvPr id="300" name="テキスト ボックス 299"/>
        <xdr:cNvSpPr txBox="1"/>
      </xdr:nvSpPr>
      <xdr:spPr>
        <a:xfrm>
          <a:off x="8483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1054</xdr:rowOff>
    </xdr:from>
    <xdr:to>
      <xdr:col>11</xdr:col>
      <xdr:colOff>307975</xdr:colOff>
      <xdr:row>37</xdr:row>
      <xdr:rowOff>14971</xdr:rowOff>
    </xdr:to>
    <xdr:cxnSp macro="">
      <xdr:nvCxnSpPr>
        <xdr:cNvPr id="301" name="直線コネクタ 300"/>
        <xdr:cNvCxnSpPr/>
      </xdr:nvCxnSpPr>
      <xdr:spPr>
        <a:xfrm flipV="1">
          <a:off x="6972300" y="6344704"/>
          <a:ext cx="889000" cy="1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40053</xdr:rowOff>
    </xdr:from>
    <xdr:to>
      <xdr:col>11</xdr:col>
      <xdr:colOff>358775</xdr:colOff>
      <xdr:row>36</xdr:row>
      <xdr:rowOff>141653</xdr:rowOff>
    </xdr:to>
    <xdr:sp macro="" textlink="">
      <xdr:nvSpPr>
        <xdr:cNvPr id="302" name="フローチャート : 判断 301"/>
        <xdr:cNvSpPr/>
      </xdr:nvSpPr>
      <xdr:spPr>
        <a:xfrm>
          <a:off x="7810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158180</xdr:rowOff>
    </xdr:from>
    <xdr:ext cx="534377" cy="259045"/>
    <xdr:sp macro="" textlink="">
      <xdr:nvSpPr>
        <xdr:cNvPr id="303" name="テキスト ボックス 302"/>
        <xdr:cNvSpPr txBox="1"/>
      </xdr:nvSpPr>
      <xdr:spPr>
        <a:xfrm>
          <a:off x="7594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48808</xdr:rowOff>
    </xdr:from>
    <xdr:to>
      <xdr:col>10</xdr:col>
      <xdr:colOff>155575</xdr:colOff>
      <xdr:row>36</xdr:row>
      <xdr:rowOff>150408</xdr:rowOff>
    </xdr:to>
    <xdr:sp macro="" textlink="">
      <xdr:nvSpPr>
        <xdr:cNvPr id="304" name="フローチャート : 判断 303"/>
        <xdr:cNvSpPr/>
      </xdr:nvSpPr>
      <xdr:spPr>
        <a:xfrm>
          <a:off x="6921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166935</xdr:rowOff>
    </xdr:from>
    <xdr:ext cx="534377" cy="259045"/>
    <xdr:sp macro="" textlink="">
      <xdr:nvSpPr>
        <xdr:cNvPr id="305" name="テキスト ボックス 304"/>
        <xdr:cNvSpPr txBox="1"/>
      </xdr:nvSpPr>
      <xdr:spPr>
        <a:xfrm>
          <a:off x="6705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39984</xdr:rowOff>
    </xdr:from>
    <xdr:to>
      <xdr:col>15</xdr:col>
      <xdr:colOff>231775</xdr:colOff>
      <xdr:row>36</xdr:row>
      <xdr:rowOff>141584</xdr:rowOff>
    </xdr:to>
    <xdr:sp macro="" textlink="">
      <xdr:nvSpPr>
        <xdr:cNvPr id="311" name="円/楕円 310"/>
        <xdr:cNvSpPr/>
      </xdr:nvSpPr>
      <xdr:spPr>
        <a:xfrm>
          <a:off x="10426700" y="621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18411</xdr:rowOff>
    </xdr:from>
    <xdr:ext cx="534377" cy="259045"/>
    <xdr:sp macro="" textlink="">
      <xdr:nvSpPr>
        <xdr:cNvPr id="312" name="補助費等該当値テキスト"/>
        <xdr:cNvSpPr txBox="1"/>
      </xdr:nvSpPr>
      <xdr:spPr>
        <a:xfrm>
          <a:off x="10528300" y="619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85,699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49618</xdr:rowOff>
    </xdr:from>
    <xdr:to>
      <xdr:col>14</xdr:col>
      <xdr:colOff>79375</xdr:colOff>
      <xdr:row>36</xdr:row>
      <xdr:rowOff>151218</xdr:rowOff>
    </xdr:to>
    <xdr:sp macro="" textlink="">
      <xdr:nvSpPr>
        <xdr:cNvPr id="313" name="円/楕円 312"/>
        <xdr:cNvSpPr/>
      </xdr:nvSpPr>
      <xdr:spPr>
        <a:xfrm>
          <a:off x="9588500" y="622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142345</xdr:rowOff>
    </xdr:from>
    <xdr:ext cx="534377" cy="259045"/>
    <xdr:sp macro="" textlink="">
      <xdr:nvSpPr>
        <xdr:cNvPr id="314" name="テキスト ボックス 313"/>
        <xdr:cNvSpPr txBox="1"/>
      </xdr:nvSpPr>
      <xdr:spPr>
        <a:xfrm>
          <a:off x="9372111" y="631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83,592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39234</xdr:rowOff>
    </xdr:from>
    <xdr:to>
      <xdr:col>12</xdr:col>
      <xdr:colOff>561975</xdr:colOff>
      <xdr:row>36</xdr:row>
      <xdr:rowOff>140834</xdr:rowOff>
    </xdr:to>
    <xdr:sp macro="" textlink="">
      <xdr:nvSpPr>
        <xdr:cNvPr id="315" name="円/楕円 314"/>
        <xdr:cNvSpPr/>
      </xdr:nvSpPr>
      <xdr:spPr>
        <a:xfrm>
          <a:off x="8699500" y="62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131961</xdr:rowOff>
    </xdr:from>
    <xdr:ext cx="534377" cy="259045"/>
    <xdr:sp macro="" textlink="">
      <xdr:nvSpPr>
        <xdr:cNvPr id="316" name="テキスト ボックス 315"/>
        <xdr:cNvSpPr txBox="1"/>
      </xdr:nvSpPr>
      <xdr:spPr>
        <a:xfrm>
          <a:off x="8483111" y="630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85,863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121704</xdr:rowOff>
    </xdr:from>
    <xdr:to>
      <xdr:col>11</xdr:col>
      <xdr:colOff>358775</xdr:colOff>
      <xdr:row>37</xdr:row>
      <xdr:rowOff>51854</xdr:rowOff>
    </xdr:to>
    <xdr:sp macro="" textlink="">
      <xdr:nvSpPr>
        <xdr:cNvPr id="317" name="円/楕円 316"/>
        <xdr:cNvSpPr/>
      </xdr:nvSpPr>
      <xdr:spPr>
        <a:xfrm>
          <a:off x="7810500" y="62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42981</xdr:rowOff>
    </xdr:from>
    <xdr:ext cx="534377" cy="259045"/>
    <xdr:sp macro="" textlink="">
      <xdr:nvSpPr>
        <xdr:cNvPr id="318" name="テキスト ボックス 317"/>
        <xdr:cNvSpPr txBox="1"/>
      </xdr:nvSpPr>
      <xdr:spPr>
        <a:xfrm>
          <a:off x="7594111" y="63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67,825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135621</xdr:rowOff>
    </xdr:from>
    <xdr:to>
      <xdr:col>10</xdr:col>
      <xdr:colOff>155575</xdr:colOff>
      <xdr:row>37</xdr:row>
      <xdr:rowOff>65771</xdr:rowOff>
    </xdr:to>
    <xdr:sp macro="" textlink="">
      <xdr:nvSpPr>
        <xdr:cNvPr id="319" name="円/楕円 318"/>
        <xdr:cNvSpPr/>
      </xdr:nvSpPr>
      <xdr:spPr>
        <a:xfrm>
          <a:off x="6921500" y="630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56898</xdr:rowOff>
    </xdr:from>
    <xdr:ext cx="534377" cy="259045"/>
    <xdr:sp macro="" textlink="">
      <xdr:nvSpPr>
        <xdr:cNvPr id="320" name="テキスト ボックス 319"/>
        <xdr:cNvSpPr txBox="1"/>
      </xdr:nvSpPr>
      <xdr:spPr>
        <a:xfrm>
          <a:off x="6705111" y="640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66080</xdr:rowOff>
    </xdr:from>
    <xdr:to>
      <xdr:col>15</xdr:col>
      <xdr:colOff>180975</xdr:colOff>
      <xdr:row>59</xdr:row>
      <xdr:rowOff>70648</xdr:rowOff>
    </xdr:to>
    <xdr:cxnSp macro="">
      <xdr:nvCxnSpPr>
        <xdr:cNvPr id="351" name="直線コネクタ 350"/>
        <xdr:cNvCxnSpPr/>
      </xdr:nvCxnSpPr>
      <xdr:spPr>
        <a:xfrm flipV="1">
          <a:off x="9639300" y="10181630"/>
          <a:ext cx="8382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56490</xdr:rowOff>
    </xdr:from>
    <xdr:to>
      <xdr:col>14</xdr:col>
      <xdr:colOff>28575</xdr:colOff>
      <xdr:row>59</xdr:row>
      <xdr:rowOff>70648</xdr:rowOff>
    </xdr:to>
    <xdr:cxnSp macro="">
      <xdr:nvCxnSpPr>
        <xdr:cNvPr id="354" name="直線コネクタ 353"/>
        <xdr:cNvCxnSpPr/>
      </xdr:nvCxnSpPr>
      <xdr:spPr>
        <a:xfrm>
          <a:off x="8750300" y="10172040"/>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40243</xdr:rowOff>
    </xdr:from>
    <xdr:to>
      <xdr:col>12</xdr:col>
      <xdr:colOff>511175</xdr:colOff>
      <xdr:row>59</xdr:row>
      <xdr:rowOff>56490</xdr:rowOff>
    </xdr:to>
    <xdr:cxnSp macro="">
      <xdr:nvCxnSpPr>
        <xdr:cNvPr id="357" name="直線コネクタ 356"/>
        <xdr:cNvCxnSpPr/>
      </xdr:nvCxnSpPr>
      <xdr:spPr>
        <a:xfrm>
          <a:off x="7861300" y="10155793"/>
          <a:ext cx="8890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8993</xdr:rowOff>
    </xdr:from>
    <xdr:to>
      <xdr:col>12</xdr:col>
      <xdr:colOff>561975</xdr:colOff>
      <xdr:row>59</xdr:row>
      <xdr:rowOff>110593</xdr:rowOff>
    </xdr:to>
    <xdr:sp macro="" textlink="">
      <xdr:nvSpPr>
        <xdr:cNvPr id="358" name="フローチャート : 判断 357"/>
        <xdr:cNvSpPr/>
      </xdr:nvSpPr>
      <xdr:spPr>
        <a:xfrm>
          <a:off x="8699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101720</xdr:rowOff>
    </xdr:from>
    <xdr:ext cx="599010" cy="259045"/>
    <xdr:sp macro="" textlink="">
      <xdr:nvSpPr>
        <xdr:cNvPr id="359" name="テキスト ボックス 358"/>
        <xdr:cNvSpPr txBox="1"/>
      </xdr:nvSpPr>
      <xdr:spPr>
        <a:xfrm>
          <a:off x="8450794" y="1021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40243</xdr:rowOff>
    </xdr:from>
    <xdr:to>
      <xdr:col>11</xdr:col>
      <xdr:colOff>307975</xdr:colOff>
      <xdr:row>59</xdr:row>
      <xdr:rowOff>62235</xdr:rowOff>
    </xdr:to>
    <xdr:cxnSp macro="">
      <xdr:nvCxnSpPr>
        <xdr:cNvPr id="360" name="直線コネクタ 359"/>
        <xdr:cNvCxnSpPr/>
      </xdr:nvCxnSpPr>
      <xdr:spPr>
        <a:xfrm flipV="1">
          <a:off x="6972300" y="10155793"/>
          <a:ext cx="889000" cy="2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8996</xdr:rowOff>
    </xdr:from>
    <xdr:to>
      <xdr:col>11</xdr:col>
      <xdr:colOff>358775</xdr:colOff>
      <xdr:row>59</xdr:row>
      <xdr:rowOff>110596</xdr:rowOff>
    </xdr:to>
    <xdr:sp macro="" textlink="">
      <xdr:nvSpPr>
        <xdr:cNvPr id="361" name="フローチャート : 判断 360"/>
        <xdr:cNvSpPr/>
      </xdr:nvSpPr>
      <xdr:spPr>
        <a:xfrm>
          <a:off x="7810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101723</xdr:rowOff>
    </xdr:from>
    <xdr:ext cx="599010" cy="259045"/>
    <xdr:sp macro="" textlink="">
      <xdr:nvSpPr>
        <xdr:cNvPr id="362" name="テキスト ボックス 361"/>
        <xdr:cNvSpPr txBox="1"/>
      </xdr:nvSpPr>
      <xdr:spPr>
        <a:xfrm>
          <a:off x="7561794" y="1021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17111</xdr:rowOff>
    </xdr:from>
    <xdr:to>
      <xdr:col>10</xdr:col>
      <xdr:colOff>155575</xdr:colOff>
      <xdr:row>59</xdr:row>
      <xdr:rowOff>118711</xdr:rowOff>
    </xdr:to>
    <xdr:sp macro="" textlink="">
      <xdr:nvSpPr>
        <xdr:cNvPr id="363" name="フローチャート : 判断 362"/>
        <xdr:cNvSpPr/>
      </xdr:nvSpPr>
      <xdr:spPr>
        <a:xfrm>
          <a:off x="6921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109838</xdr:rowOff>
    </xdr:from>
    <xdr:ext cx="534377" cy="259045"/>
    <xdr:sp macro="" textlink="">
      <xdr:nvSpPr>
        <xdr:cNvPr id="364" name="テキスト ボックス 363"/>
        <xdr:cNvSpPr txBox="1"/>
      </xdr:nvSpPr>
      <xdr:spPr>
        <a:xfrm>
          <a:off x="6705111" y="1022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15280</xdr:rowOff>
    </xdr:from>
    <xdr:to>
      <xdr:col>15</xdr:col>
      <xdr:colOff>231775</xdr:colOff>
      <xdr:row>59</xdr:row>
      <xdr:rowOff>116880</xdr:rowOff>
    </xdr:to>
    <xdr:sp macro="" textlink="">
      <xdr:nvSpPr>
        <xdr:cNvPr id="370" name="円/楕円 369"/>
        <xdr:cNvSpPr/>
      </xdr:nvSpPr>
      <xdr:spPr>
        <a:xfrm>
          <a:off x="10426700" y="101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152675</xdr:rowOff>
    </xdr:from>
    <xdr:ext cx="599010" cy="259045"/>
    <xdr:sp macro="" textlink="">
      <xdr:nvSpPr>
        <xdr:cNvPr id="371" name="普通建設事業費該当値テキスト"/>
        <xdr:cNvSpPr txBox="1"/>
      </xdr:nvSpPr>
      <xdr:spPr>
        <a:xfrm>
          <a:off x="10528300" y="1009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100,431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19848</xdr:rowOff>
    </xdr:from>
    <xdr:to>
      <xdr:col>14</xdr:col>
      <xdr:colOff>79375</xdr:colOff>
      <xdr:row>59</xdr:row>
      <xdr:rowOff>121448</xdr:rowOff>
    </xdr:to>
    <xdr:sp macro="" textlink="">
      <xdr:nvSpPr>
        <xdr:cNvPr id="372" name="円/楕円 371"/>
        <xdr:cNvSpPr/>
      </xdr:nvSpPr>
      <xdr:spPr>
        <a:xfrm>
          <a:off x="9588500" y="1013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112575</xdr:rowOff>
    </xdr:from>
    <xdr:ext cx="534377" cy="259045"/>
    <xdr:sp macro="" textlink="">
      <xdr:nvSpPr>
        <xdr:cNvPr id="373" name="テキスト ボックス 372"/>
        <xdr:cNvSpPr txBox="1"/>
      </xdr:nvSpPr>
      <xdr:spPr>
        <a:xfrm>
          <a:off x="9372111" y="1022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86,446</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5690</xdr:rowOff>
    </xdr:from>
    <xdr:to>
      <xdr:col>12</xdr:col>
      <xdr:colOff>561975</xdr:colOff>
      <xdr:row>59</xdr:row>
      <xdr:rowOff>107290</xdr:rowOff>
    </xdr:to>
    <xdr:sp macro="" textlink="">
      <xdr:nvSpPr>
        <xdr:cNvPr id="374" name="円/楕円 373"/>
        <xdr:cNvSpPr/>
      </xdr:nvSpPr>
      <xdr:spPr>
        <a:xfrm>
          <a:off x="8699500" y="101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123817</xdr:rowOff>
    </xdr:from>
    <xdr:ext cx="599010" cy="259045"/>
    <xdr:sp macro="" textlink="">
      <xdr:nvSpPr>
        <xdr:cNvPr id="375" name="テキスト ボックス 374"/>
        <xdr:cNvSpPr txBox="1"/>
      </xdr:nvSpPr>
      <xdr:spPr>
        <a:xfrm>
          <a:off x="8450794" y="989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160893</xdr:rowOff>
    </xdr:from>
    <xdr:to>
      <xdr:col>11</xdr:col>
      <xdr:colOff>358775</xdr:colOff>
      <xdr:row>59</xdr:row>
      <xdr:rowOff>91043</xdr:rowOff>
    </xdr:to>
    <xdr:sp macro="" textlink="">
      <xdr:nvSpPr>
        <xdr:cNvPr id="376" name="円/楕円 375"/>
        <xdr:cNvSpPr/>
      </xdr:nvSpPr>
      <xdr:spPr>
        <a:xfrm>
          <a:off x="7810500" y="101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107570</xdr:rowOff>
    </xdr:from>
    <xdr:ext cx="599010" cy="259045"/>
    <xdr:sp macro="" textlink="">
      <xdr:nvSpPr>
        <xdr:cNvPr id="377" name="テキスト ボックス 376"/>
        <xdr:cNvSpPr txBox="1"/>
      </xdr:nvSpPr>
      <xdr:spPr>
        <a:xfrm>
          <a:off x="7561794" y="988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179,547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11435</xdr:rowOff>
    </xdr:from>
    <xdr:to>
      <xdr:col>10</xdr:col>
      <xdr:colOff>155575</xdr:colOff>
      <xdr:row>59</xdr:row>
      <xdr:rowOff>113035</xdr:rowOff>
    </xdr:to>
    <xdr:sp macro="" textlink="">
      <xdr:nvSpPr>
        <xdr:cNvPr id="378" name="円/楕円 377"/>
        <xdr:cNvSpPr/>
      </xdr:nvSpPr>
      <xdr:spPr>
        <a:xfrm>
          <a:off x="6921500" y="101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129562</xdr:rowOff>
    </xdr:from>
    <xdr:ext cx="599010" cy="259045"/>
    <xdr:sp macro="" textlink="">
      <xdr:nvSpPr>
        <xdr:cNvPr id="379" name="テキスト ボックス 378"/>
        <xdr:cNvSpPr txBox="1"/>
      </xdr:nvSpPr>
      <xdr:spPr>
        <a:xfrm>
          <a:off x="6672794" y="990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14060</xdr:rowOff>
    </xdr:from>
    <xdr:to>
      <xdr:col>15</xdr:col>
      <xdr:colOff>180975</xdr:colOff>
      <xdr:row>79</xdr:row>
      <xdr:rowOff>21329</xdr:rowOff>
    </xdr:to>
    <xdr:cxnSp macro="">
      <xdr:nvCxnSpPr>
        <xdr:cNvPr id="408" name="直線コネクタ 407"/>
        <xdr:cNvCxnSpPr/>
      </xdr:nvCxnSpPr>
      <xdr:spPr>
        <a:xfrm flipV="1">
          <a:off x="9639300" y="13558610"/>
          <a:ext cx="8382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119547</xdr:rowOff>
    </xdr:from>
    <xdr:ext cx="534377" cy="259045"/>
    <xdr:sp macro="" textlink="">
      <xdr:nvSpPr>
        <xdr:cNvPr id="409" name="普通建設事業費 （ うち新規整備　）平均値テキスト"/>
        <xdr:cNvSpPr txBox="1"/>
      </xdr:nvSpPr>
      <xdr:spPr>
        <a:xfrm>
          <a:off x="10528300" y="13492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3158</xdr:rowOff>
    </xdr:from>
    <xdr:to>
      <xdr:col>14</xdr:col>
      <xdr:colOff>28575</xdr:colOff>
      <xdr:row>79</xdr:row>
      <xdr:rowOff>21329</xdr:rowOff>
    </xdr:to>
    <xdr:cxnSp macro="">
      <xdr:nvCxnSpPr>
        <xdr:cNvPr id="411" name="直線コネクタ 410"/>
        <xdr:cNvCxnSpPr/>
      </xdr:nvCxnSpPr>
      <xdr:spPr>
        <a:xfrm>
          <a:off x="8750300" y="13547708"/>
          <a:ext cx="889000" cy="1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144549</xdr:rowOff>
    </xdr:from>
    <xdr:to>
      <xdr:col>12</xdr:col>
      <xdr:colOff>561975</xdr:colOff>
      <xdr:row>79</xdr:row>
      <xdr:rowOff>74699</xdr:rowOff>
    </xdr:to>
    <xdr:sp macro="" textlink="">
      <xdr:nvSpPr>
        <xdr:cNvPr id="414" name="フローチャート : 判断 413"/>
        <xdr:cNvSpPr/>
      </xdr:nvSpPr>
      <xdr:spPr>
        <a:xfrm>
          <a:off x="8699500" y="1351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65826</xdr:rowOff>
    </xdr:from>
    <xdr:ext cx="534377" cy="259045"/>
    <xdr:sp macro="" textlink="">
      <xdr:nvSpPr>
        <xdr:cNvPr id="415" name="テキスト ボックス 414"/>
        <xdr:cNvSpPr txBox="1"/>
      </xdr:nvSpPr>
      <xdr:spPr>
        <a:xfrm>
          <a:off x="8483111" y="1361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134710</xdr:rowOff>
    </xdr:from>
    <xdr:to>
      <xdr:col>15</xdr:col>
      <xdr:colOff>231775</xdr:colOff>
      <xdr:row>79</xdr:row>
      <xdr:rowOff>64860</xdr:rowOff>
    </xdr:to>
    <xdr:sp macro="" textlink="">
      <xdr:nvSpPr>
        <xdr:cNvPr id="421" name="円/楕円 420"/>
        <xdr:cNvSpPr/>
      </xdr:nvSpPr>
      <xdr:spPr>
        <a:xfrm>
          <a:off x="10426700" y="135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94087</xdr:rowOff>
    </xdr:from>
    <xdr:ext cx="534377" cy="259045"/>
    <xdr:sp macro="" textlink="">
      <xdr:nvSpPr>
        <xdr:cNvPr id="422" name="普通建設事業費 （ うち新規整備　）該当値テキスト"/>
        <xdr:cNvSpPr txBox="1"/>
      </xdr:nvSpPr>
      <xdr:spPr>
        <a:xfrm>
          <a:off x="10528300" y="132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79,765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141979</xdr:rowOff>
    </xdr:from>
    <xdr:to>
      <xdr:col>14</xdr:col>
      <xdr:colOff>79375</xdr:colOff>
      <xdr:row>79</xdr:row>
      <xdr:rowOff>72129</xdr:rowOff>
    </xdr:to>
    <xdr:sp macro="" textlink="">
      <xdr:nvSpPr>
        <xdr:cNvPr id="423" name="円/楕円 422"/>
        <xdr:cNvSpPr/>
      </xdr:nvSpPr>
      <xdr:spPr>
        <a:xfrm>
          <a:off x="9588500" y="1351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63256</xdr:rowOff>
    </xdr:from>
    <xdr:ext cx="534377" cy="259045"/>
    <xdr:sp macro="" textlink="">
      <xdr:nvSpPr>
        <xdr:cNvPr id="424" name="テキスト ボックス 423"/>
        <xdr:cNvSpPr txBox="1"/>
      </xdr:nvSpPr>
      <xdr:spPr>
        <a:xfrm>
          <a:off x="9372111" y="1360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60,687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123808</xdr:rowOff>
    </xdr:from>
    <xdr:to>
      <xdr:col>12</xdr:col>
      <xdr:colOff>561975</xdr:colOff>
      <xdr:row>79</xdr:row>
      <xdr:rowOff>53958</xdr:rowOff>
    </xdr:to>
    <xdr:sp macro="" textlink="">
      <xdr:nvSpPr>
        <xdr:cNvPr id="425" name="円/楕円 424"/>
        <xdr:cNvSpPr/>
      </xdr:nvSpPr>
      <xdr:spPr>
        <a:xfrm>
          <a:off x="8699500" y="1349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70485</xdr:rowOff>
    </xdr:from>
    <xdr:ext cx="599010" cy="259045"/>
    <xdr:sp macro="" textlink="">
      <xdr:nvSpPr>
        <xdr:cNvPr id="426" name="テキスト ボックス 425"/>
        <xdr:cNvSpPr txBox="1"/>
      </xdr:nvSpPr>
      <xdr:spPr>
        <a:xfrm>
          <a:off x="8450794" y="13272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85426</xdr:rowOff>
    </xdr:from>
    <xdr:to>
      <xdr:col>15</xdr:col>
      <xdr:colOff>180975</xdr:colOff>
      <xdr:row>98</xdr:row>
      <xdr:rowOff>117704</xdr:rowOff>
    </xdr:to>
    <xdr:cxnSp macro="">
      <xdr:nvCxnSpPr>
        <xdr:cNvPr id="453" name="直線コネクタ 452"/>
        <xdr:cNvCxnSpPr/>
      </xdr:nvCxnSpPr>
      <xdr:spPr>
        <a:xfrm>
          <a:off x="9639300" y="16887526"/>
          <a:ext cx="838200" cy="3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85426</xdr:rowOff>
    </xdr:from>
    <xdr:to>
      <xdr:col>14</xdr:col>
      <xdr:colOff>28575</xdr:colOff>
      <xdr:row>98</xdr:row>
      <xdr:rowOff>97053</xdr:rowOff>
    </xdr:to>
    <xdr:cxnSp macro="">
      <xdr:nvCxnSpPr>
        <xdr:cNvPr id="456" name="直線コネクタ 455"/>
        <xdr:cNvCxnSpPr/>
      </xdr:nvCxnSpPr>
      <xdr:spPr>
        <a:xfrm flipV="1">
          <a:off x="8750300" y="16887526"/>
          <a:ext cx="889000" cy="1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9" name="フローチャート : 判断 458"/>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60" name="テキスト ボックス 459"/>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66904</xdr:rowOff>
    </xdr:from>
    <xdr:to>
      <xdr:col>15</xdr:col>
      <xdr:colOff>231775</xdr:colOff>
      <xdr:row>98</xdr:row>
      <xdr:rowOff>168504</xdr:rowOff>
    </xdr:to>
    <xdr:sp macro="" textlink="">
      <xdr:nvSpPr>
        <xdr:cNvPr id="466" name="円/楕円 465"/>
        <xdr:cNvSpPr/>
      </xdr:nvSpPr>
      <xdr:spPr>
        <a:xfrm>
          <a:off x="10426700" y="168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153281</xdr:rowOff>
    </xdr:from>
    <xdr:ext cx="469744" cy="259045"/>
    <xdr:sp macro="" textlink="">
      <xdr:nvSpPr>
        <xdr:cNvPr id="467" name="普通建設事業費 （ うち更新整備　）該当値テキスト"/>
        <xdr:cNvSpPr txBox="1"/>
      </xdr:nvSpPr>
      <xdr:spPr>
        <a:xfrm>
          <a:off x="10528300" y="1678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34626</xdr:rowOff>
    </xdr:from>
    <xdr:to>
      <xdr:col>14</xdr:col>
      <xdr:colOff>79375</xdr:colOff>
      <xdr:row>98</xdr:row>
      <xdr:rowOff>136226</xdr:rowOff>
    </xdr:to>
    <xdr:sp macro="" textlink="">
      <xdr:nvSpPr>
        <xdr:cNvPr id="468" name="円/楕円 467"/>
        <xdr:cNvSpPr/>
      </xdr:nvSpPr>
      <xdr:spPr>
        <a:xfrm>
          <a:off x="9588500" y="168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127353</xdr:rowOff>
    </xdr:from>
    <xdr:ext cx="534377" cy="259045"/>
    <xdr:sp macro="" textlink="">
      <xdr:nvSpPr>
        <xdr:cNvPr id="469" name="テキスト ボックス 468"/>
        <xdr:cNvSpPr txBox="1"/>
      </xdr:nvSpPr>
      <xdr:spPr>
        <a:xfrm>
          <a:off x="9372111" y="1692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46253</xdr:rowOff>
    </xdr:from>
    <xdr:to>
      <xdr:col>12</xdr:col>
      <xdr:colOff>561975</xdr:colOff>
      <xdr:row>98</xdr:row>
      <xdr:rowOff>147853</xdr:rowOff>
    </xdr:to>
    <xdr:sp macro="" textlink="">
      <xdr:nvSpPr>
        <xdr:cNvPr id="470" name="円/楕円 469"/>
        <xdr:cNvSpPr/>
      </xdr:nvSpPr>
      <xdr:spPr>
        <a:xfrm>
          <a:off x="8699500" y="168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138980</xdr:rowOff>
    </xdr:from>
    <xdr:ext cx="469744" cy="259045"/>
    <xdr:sp macro="" textlink="">
      <xdr:nvSpPr>
        <xdr:cNvPr id="471" name="テキスト ボックス 470"/>
        <xdr:cNvSpPr txBox="1"/>
      </xdr:nvSpPr>
      <xdr:spPr>
        <a:xfrm>
          <a:off x="8515427" y="1694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8" name="直線コネクタ 49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130646</xdr:rowOff>
    </xdr:from>
    <xdr:to>
      <xdr:col>22</xdr:col>
      <xdr:colOff>365125</xdr:colOff>
      <xdr:row>38</xdr:row>
      <xdr:rowOff>139700</xdr:rowOff>
    </xdr:to>
    <xdr:cxnSp macro="">
      <xdr:nvCxnSpPr>
        <xdr:cNvPr id="501" name="直線コネクタ 500"/>
        <xdr:cNvCxnSpPr/>
      </xdr:nvCxnSpPr>
      <xdr:spPr>
        <a:xfrm>
          <a:off x="14592300" y="6645746"/>
          <a:ext cx="8890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130646</xdr:rowOff>
    </xdr:from>
    <xdr:to>
      <xdr:col>21</xdr:col>
      <xdr:colOff>161925</xdr:colOff>
      <xdr:row>38</xdr:row>
      <xdr:rowOff>137718</xdr:rowOff>
    </xdr:to>
    <xdr:cxnSp macro="">
      <xdr:nvCxnSpPr>
        <xdr:cNvPr id="504" name="直線コネクタ 503"/>
        <xdr:cNvCxnSpPr/>
      </xdr:nvCxnSpPr>
      <xdr:spPr>
        <a:xfrm flipV="1">
          <a:off x="13703300" y="6645746"/>
          <a:ext cx="889000" cy="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60858</xdr:rowOff>
    </xdr:from>
    <xdr:to>
      <xdr:col>21</xdr:col>
      <xdr:colOff>212725</xdr:colOff>
      <xdr:row>38</xdr:row>
      <xdr:rowOff>162458</xdr:rowOff>
    </xdr:to>
    <xdr:sp macro="" textlink="">
      <xdr:nvSpPr>
        <xdr:cNvPr id="505" name="フローチャート : 判断 504"/>
        <xdr:cNvSpPr/>
      </xdr:nvSpPr>
      <xdr:spPr>
        <a:xfrm>
          <a:off x="14541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7535</xdr:rowOff>
    </xdr:from>
    <xdr:ext cx="534377" cy="259045"/>
    <xdr:sp macro="" textlink="">
      <xdr:nvSpPr>
        <xdr:cNvPr id="506" name="テキスト ボックス 505"/>
        <xdr:cNvSpPr txBox="1"/>
      </xdr:nvSpPr>
      <xdr:spPr>
        <a:xfrm>
          <a:off x="14325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137718</xdr:rowOff>
    </xdr:from>
    <xdr:to>
      <xdr:col>19</xdr:col>
      <xdr:colOff>644525</xdr:colOff>
      <xdr:row>38</xdr:row>
      <xdr:rowOff>139218</xdr:rowOff>
    </xdr:to>
    <xdr:cxnSp macro="">
      <xdr:nvCxnSpPr>
        <xdr:cNvPr id="507" name="直線コネクタ 506"/>
        <xdr:cNvCxnSpPr/>
      </xdr:nvCxnSpPr>
      <xdr:spPr>
        <a:xfrm flipV="1">
          <a:off x="12814300" y="6652818"/>
          <a:ext cx="889000" cy="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67894</xdr:rowOff>
    </xdr:from>
    <xdr:to>
      <xdr:col>20</xdr:col>
      <xdr:colOff>9525</xdr:colOff>
      <xdr:row>38</xdr:row>
      <xdr:rowOff>169494</xdr:rowOff>
    </xdr:to>
    <xdr:sp macro="" textlink="">
      <xdr:nvSpPr>
        <xdr:cNvPr id="508" name="フローチャート : 判断 507"/>
        <xdr:cNvSpPr/>
      </xdr:nvSpPr>
      <xdr:spPr>
        <a:xfrm>
          <a:off x="13652500" y="658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14571</xdr:rowOff>
    </xdr:from>
    <xdr:ext cx="469744" cy="259045"/>
    <xdr:sp macro="" textlink="">
      <xdr:nvSpPr>
        <xdr:cNvPr id="509" name="テキスト ボックス 508"/>
        <xdr:cNvSpPr txBox="1"/>
      </xdr:nvSpPr>
      <xdr:spPr>
        <a:xfrm>
          <a:off x="13468427" y="63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67537</xdr:rowOff>
    </xdr:from>
    <xdr:to>
      <xdr:col>18</xdr:col>
      <xdr:colOff>492125</xdr:colOff>
      <xdr:row>38</xdr:row>
      <xdr:rowOff>169137</xdr:rowOff>
    </xdr:to>
    <xdr:sp macro="" textlink="">
      <xdr:nvSpPr>
        <xdr:cNvPr id="510" name="フローチャート : 判断 509"/>
        <xdr:cNvSpPr/>
      </xdr:nvSpPr>
      <xdr:spPr>
        <a:xfrm>
          <a:off x="12763500" y="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14214</xdr:rowOff>
    </xdr:from>
    <xdr:ext cx="469744" cy="259045"/>
    <xdr:sp macro="" textlink="">
      <xdr:nvSpPr>
        <xdr:cNvPr id="511" name="テキスト ボックス 510"/>
        <xdr:cNvSpPr txBox="1"/>
      </xdr:nvSpPr>
      <xdr:spPr>
        <a:xfrm>
          <a:off x="12579427" y="635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7" name="円/楕円 51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249299" cy="259045"/>
    <xdr:sp macro="" textlink="">
      <xdr:nvSpPr>
        <xdr:cNvPr id="518" name="災害復旧事業費該当値テキスト"/>
        <xdr:cNvSpPr txBox="1"/>
      </xdr:nvSpPr>
      <xdr:spPr>
        <a:xfrm>
          <a:off x="16370300" y="656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9" name="円/楕円 51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0" name="テキスト ボックス 51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79846</xdr:rowOff>
    </xdr:from>
    <xdr:to>
      <xdr:col>21</xdr:col>
      <xdr:colOff>212725</xdr:colOff>
      <xdr:row>39</xdr:row>
      <xdr:rowOff>9996</xdr:rowOff>
    </xdr:to>
    <xdr:sp macro="" textlink="">
      <xdr:nvSpPr>
        <xdr:cNvPr id="521" name="円/楕円 520"/>
        <xdr:cNvSpPr/>
      </xdr:nvSpPr>
      <xdr:spPr>
        <a:xfrm>
          <a:off x="14541500" y="659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1123</xdr:rowOff>
    </xdr:from>
    <xdr:ext cx="469744" cy="259045"/>
    <xdr:sp macro="" textlink="">
      <xdr:nvSpPr>
        <xdr:cNvPr id="522" name="テキスト ボックス 521"/>
        <xdr:cNvSpPr txBox="1"/>
      </xdr:nvSpPr>
      <xdr:spPr>
        <a:xfrm>
          <a:off x="14357427" y="66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86918</xdr:rowOff>
    </xdr:from>
    <xdr:to>
      <xdr:col>20</xdr:col>
      <xdr:colOff>9525</xdr:colOff>
      <xdr:row>39</xdr:row>
      <xdr:rowOff>17068</xdr:rowOff>
    </xdr:to>
    <xdr:sp macro="" textlink="">
      <xdr:nvSpPr>
        <xdr:cNvPr id="523" name="円/楕円 522"/>
        <xdr:cNvSpPr/>
      </xdr:nvSpPr>
      <xdr:spPr>
        <a:xfrm>
          <a:off x="13652500" y="66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8195</xdr:rowOff>
    </xdr:from>
    <xdr:ext cx="378565" cy="259045"/>
    <xdr:sp macro="" textlink="">
      <xdr:nvSpPr>
        <xdr:cNvPr id="524" name="テキスト ボックス 523"/>
        <xdr:cNvSpPr txBox="1"/>
      </xdr:nvSpPr>
      <xdr:spPr>
        <a:xfrm>
          <a:off x="13514017" y="6694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88418</xdr:rowOff>
    </xdr:from>
    <xdr:to>
      <xdr:col>18</xdr:col>
      <xdr:colOff>492125</xdr:colOff>
      <xdr:row>39</xdr:row>
      <xdr:rowOff>18568</xdr:rowOff>
    </xdr:to>
    <xdr:sp macro="" textlink="">
      <xdr:nvSpPr>
        <xdr:cNvPr id="525" name="円/楕円 524"/>
        <xdr:cNvSpPr/>
      </xdr:nvSpPr>
      <xdr:spPr>
        <a:xfrm>
          <a:off x="12763500" y="66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9695</xdr:rowOff>
    </xdr:from>
    <xdr:ext cx="378565" cy="259045"/>
    <xdr:sp macro="" textlink="">
      <xdr:nvSpPr>
        <xdr:cNvPr id="526" name="テキスト ボックス 525"/>
        <xdr:cNvSpPr txBox="1"/>
      </xdr:nvSpPr>
      <xdr:spPr>
        <a:xfrm>
          <a:off x="12625017" y="6696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47997</xdr:rowOff>
    </xdr:from>
    <xdr:to>
      <xdr:col>23</xdr:col>
      <xdr:colOff>517525</xdr:colOff>
      <xdr:row>76</xdr:row>
      <xdr:rowOff>58621</xdr:rowOff>
    </xdr:to>
    <xdr:cxnSp macro="">
      <xdr:nvCxnSpPr>
        <xdr:cNvPr id="600" name="直線コネクタ 599"/>
        <xdr:cNvCxnSpPr/>
      </xdr:nvCxnSpPr>
      <xdr:spPr>
        <a:xfrm>
          <a:off x="15481300" y="13078197"/>
          <a:ext cx="8382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47997</xdr:rowOff>
    </xdr:from>
    <xdr:to>
      <xdr:col>22</xdr:col>
      <xdr:colOff>365125</xdr:colOff>
      <xdr:row>76</xdr:row>
      <xdr:rowOff>52020</xdr:rowOff>
    </xdr:to>
    <xdr:cxnSp macro="">
      <xdr:nvCxnSpPr>
        <xdr:cNvPr id="603" name="直線コネクタ 602"/>
        <xdr:cNvCxnSpPr/>
      </xdr:nvCxnSpPr>
      <xdr:spPr>
        <a:xfrm flipV="1">
          <a:off x="14592300" y="13078197"/>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5" name="テキスト ボックス 604"/>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52020</xdr:rowOff>
    </xdr:from>
    <xdr:to>
      <xdr:col>21</xdr:col>
      <xdr:colOff>161925</xdr:colOff>
      <xdr:row>76</xdr:row>
      <xdr:rowOff>88145</xdr:rowOff>
    </xdr:to>
    <xdr:cxnSp macro="">
      <xdr:nvCxnSpPr>
        <xdr:cNvPr id="606" name="直線コネクタ 605"/>
        <xdr:cNvCxnSpPr/>
      </xdr:nvCxnSpPr>
      <xdr:spPr>
        <a:xfrm flipV="1">
          <a:off x="13703300" y="13082220"/>
          <a:ext cx="889000" cy="3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158148</xdr:rowOff>
    </xdr:from>
    <xdr:to>
      <xdr:col>19</xdr:col>
      <xdr:colOff>644525</xdr:colOff>
      <xdr:row>76</xdr:row>
      <xdr:rowOff>88145</xdr:rowOff>
    </xdr:to>
    <xdr:cxnSp macro="">
      <xdr:nvCxnSpPr>
        <xdr:cNvPr id="609" name="直線コネクタ 608"/>
        <xdr:cNvCxnSpPr/>
      </xdr:nvCxnSpPr>
      <xdr:spPr>
        <a:xfrm>
          <a:off x="12814300" y="13016898"/>
          <a:ext cx="889000" cy="10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7821</xdr:rowOff>
    </xdr:from>
    <xdr:to>
      <xdr:col>23</xdr:col>
      <xdr:colOff>568325</xdr:colOff>
      <xdr:row>76</xdr:row>
      <xdr:rowOff>109421</xdr:rowOff>
    </xdr:to>
    <xdr:sp macro="" textlink="">
      <xdr:nvSpPr>
        <xdr:cNvPr id="619" name="円/楕円 618"/>
        <xdr:cNvSpPr/>
      </xdr:nvSpPr>
      <xdr:spPr>
        <a:xfrm>
          <a:off x="16268700" y="1303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157698</xdr:rowOff>
    </xdr:from>
    <xdr:ext cx="534377" cy="259045"/>
    <xdr:sp macro="" textlink="">
      <xdr:nvSpPr>
        <xdr:cNvPr id="620" name="公債費該当値テキスト"/>
        <xdr:cNvSpPr txBox="1"/>
      </xdr:nvSpPr>
      <xdr:spPr>
        <a:xfrm>
          <a:off x="16370300" y="1301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54,187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168647</xdr:rowOff>
    </xdr:from>
    <xdr:to>
      <xdr:col>22</xdr:col>
      <xdr:colOff>415925</xdr:colOff>
      <xdr:row>76</xdr:row>
      <xdr:rowOff>98797</xdr:rowOff>
    </xdr:to>
    <xdr:sp macro="" textlink="">
      <xdr:nvSpPr>
        <xdr:cNvPr id="621" name="円/楕円 620"/>
        <xdr:cNvSpPr/>
      </xdr:nvSpPr>
      <xdr:spPr>
        <a:xfrm>
          <a:off x="15430500" y="1302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89924</xdr:rowOff>
    </xdr:from>
    <xdr:ext cx="534377" cy="259045"/>
    <xdr:sp macro="" textlink="">
      <xdr:nvSpPr>
        <xdr:cNvPr id="622" name="テキスト ボックス 621"/>
        <xdr:cNvSpPr txBox="1"/>
      </xdr:nvSpPr>
      <xdr:spPr>
        <a:xfrm>
          <a:off x="15214111" y="1312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1220</xdr:rowOff>
    </xdr:from>
    <xdr:to>
      <xdr:col>21</xdr:col>
      <xdr:colOff>212725</xdr:colOff>
      <xdr:row>76</xdr:row>
      <xdr:rowOff>102820</xdr:rowOff>
    </xdr:to>
    <xdr:sp macro="" textlink="">
      <xdr:nvSpPr>
        <xdr:cNvPr id="623" name="円/楕円 622"/>
        <xdr:cNvSpPr/>
      </xdr:nvSpPr>
      <xdr:spPr>
        <a:xfrm>
          <a:off x="14541500" y="1303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93947</xdr:rowOff>
    </xdr:from>
    <xdr:ext cx="534377" cy="259045"/>
    <xdr:sp macro="" textlink="">
      <xdr:nvSpPr>
        <xdr:cNvPr id="624" name="テキスト ボックス 623"/>
        <xdr:cNvSpPr txBox="1"/>
      </xdr:nvSpPr>
      <xdr:spPr>
        <a:xfrm>
          <a:off x="14325111" y="1312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37345</xdr:rowOff>
    </xdr:from>
    <xdr:to>
      <xdr:col>20</xdr:col>
      <xdr:colOff>9525</xdr:colOff>
      <xdr:row>76</xdr:row>
      <xdr:rowOff>138945</xdr:rowOff>
    </xdr:to>
    <xdr:sp macro="" textlink="">
      <xdr:nvSpPr>
        <xdr:cNvPr id="625" name="円/楕円 624"/>
        <xdr:cNvSpPr/>
      </xdr:nvSpPr>
      <xdr:spPr>
        <a:xfrm>
          <a:off x="13652500" y="130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130072</xdr:rowOff>
    </xdr:from>
    <xdr:ext cx="534377" cy="259045"/>
    <xdr:sp macro="" textlink="">
      <xdr:nvSpPr>
        <xdr:cNvPr id="626" name="テキスト ボックス 625"/>
        <xdr:cNvSpPr txBox="1"/>
      </xdr:nvSpPr>
      <xdr:spPr>
        <a:xfrm>
          <a:off x="13436111" y="131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107348</xdr:rowOff>
    </xdr:from>
    <xdr:to>
      <xdr:col>18</xdr:col>
      <xdr:colOff>492125</xdr:colOff>
      <xdr:row>76</xdr:row>
      <xdr:rowOff>37498</xdr:rowOff>
    </xdr:to>
    <xdr:sp macro="" textlink="">
      <xdr:nvSpPr>
        <xdr:cNvPr id="627" name="円/楕円 626"/>
        <xdr:cNvSpPr/>
      </xdr:nvSpPr>
      <xdr:spPr>
        <a:xfrm>
          <a:off x="12763500" y="129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28625</xdr:rowOff>
    </xdr:from>
    <xdr:ext cx="534377" cy="259045"/>
    <xdr:sp macro="" textlink="">
      <xdr:nvSpPr>
        <xdr:cNvPr id="628" name="テキスト ボックス 627"/>
        <xdr:cNvSpPr txBox="1"/>
      </xdr:nvSpPr>
      <xdr:spPr>
        <a:xfrm>
          <a:off x="12547111" y="1305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122681</xdr:rowOff>
    </xdr:from>
    <xdr:to>
      <xdr:col>23</xdr:col>
      <xdr:colOff>517525</xdr:colOff>
      <xdr:row>98</xdr:row>
      <xdr:rowOff>126459</xdr:rowOff>
    </xdr:to>
    <xdr:cxnSp macro="">
      <xdr:nvCxnSpPr>
        <xdr:cNvPr id="655" name="直線コネクタ 654"/>
        <xdr:cNvCxnSpPr/>
      </xdr:nvCxnSpPr>
      <xdr:spPr>
        <a:xfrm flipV="1">
          <a:off x="15481300" y="16924781"/>
          <a:ext cx="8382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51779</xdr:rowOff>
    </xdr:from>
    <xdr:ext cx="534377" cy="259045"/>
    <xdr:sp macro="" textlink="">
      <xdr:nvSpPr>
        <xdr:cNvPr id="656" name="積立金平均値テキスト"/>
        <xdr:cNvSpPr txBox="1"/>
      </xdr:nvSpPr>
      <xdr:spPr>
        <a:xfrm>
          <a:off x="16370300" y="1685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126459</xdr:rowOff>
    </xdr:from>
    <xdr:to>
      <xdr:col>22</xdr:col>
      <xdr:colOff>365125</xdr:colOff>
      <xdr:row>98</xdr:row>
      <xdr:rowOff>133979</xdr:rowOff>
    </xdr:to>
    <xdr:cxnSp macro="">
      <xdr:nvCxnSpPr>
        <xdr:cNvPr id="658" name="直線コネクタ 657"/>
        <xdr:cNvCxnSpPr/>
      </xdr:nvCxnSpPr>
      <xdr:spPr>
        <a:xfrm flipV="1">
          <a:off x="14592300" y="16928559"/>
          <a:ext cx="8890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121222</xdr:rowOff>
    </xdr:from>
    <xdr:to>
      <xdr:col>21</xdr:col>
      <xdr:colOff>161925</xdr:colOff>
      <xdr:row>98</xdr:row>
      <xdr:rowOff>133979</xdr:rowOff>
    </xdr:to>
    <xdr:cxnSp macro="">
      <xdr:nvCxnSpPr>
        <xdr:cNvPr id="661" name="直線コネクタ 660"/>
        <xdr:cNvCxnSpPr/>
      </xdr:nvCxnSpPr>
      <xdr:spPr>
        <a:xfrm>
          <a:off x="13703300" y="16923322"/>
          <a:ext cx="889000" cy="1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42239</xdr:rowOff>
    </xdr:from>
    <xdr:to>
      <xdr:col>21</xdr:col>
      <xdr:colOff>212725</xdr:colOff>
      <xdr:row>98</xdr:row>
      <xdr:rowOff>143839</xdr:rowOff>
    </xdr:to>
    <xdr:sp macro="" textlink="">
      <xdr:nvSpPr>
        <xdr:cNvPr id="662" name="フローチャート : 判断 661"/>
        <xdr:cNvSpPr/>
      </xdr:nvSpPr>
      <xdr:spPr>
        <a:xfrm>
          <a:off x="14541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160366</xdr:rowOff>
    </xdr:from>
    <xdr:ext cx="599010" cy="259045"/>
    <xdr:sp macro="" textlink="">
      <xdr:nvSpPr>
        <xdr:cNvPr id="663" name="テキスト ボックス 662"/>
        <xdr:cNvSpPr txBox="1"/>
      </xdr:nvSpPr>
      <xdr:spPr>
        <a:xfrm>
          <a:off x="14292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117261</xdr:rowOff>
    </xdr:from>
    <xdr:to>
      <xdr:col>19</xdr:col>
      <xdr:colOff>644525</xdr:colOff>
      <xdr:row>98</xdr:row>
      <xdr:rowOff>121222</xdr:rowOff>
    </xdr:to>
    <xdr:cxnSp macro="">
      <xdr:nvCxnSpPr>
        <xdr:cNvPr id="664" name="直線コネクタ 663"/>
        <xdr:cNvCxnSpPr/>
      </xdr:nvCxnSpPr>
      <xdr:spPr>
        <a:xfrm>
          <a:off x="12814300" y="16919361"/>
          <a:ext cx="8890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70188</xdr:rowOff>
    </xdr:from>
    <xdr:to>
      <xdr:col>20</xdr:col>
      <xdr:colOff>9525</xdr:colOff>
      <xdr:row>99</xdr:row>
      <xdr:rowOff>338</xdr:rowOff>
    </xdr:to>
    <xdr:sp macro="" textlink="">
      <xdr:nvSpPr>
        <xdr:cNvPr id="665" name="フローチャート : 判断 664"/>
        <xdr:cNvSpPr/>
      </xdr:nvSpPr>
      <xdr:spPr>
        <a:xfrm>
          <a:off x="13652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16865</xdr:rowOff>
    </xdr:from>
    <xdr:ext cx="534377" cy="259045"/>
    <xdr:sp macro="" textlink="">
      <xdr:nvSpPr>
        <xdr:cNvPr id="666" name="テキスト ボックス 665"/>
        <xdr:cNvSpPr txBox="1"/>
      </xdr:nvSpPr>
      <xdr:spPr>
        <a:xfrm>
          <a:off x="13436111" y="166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70439</xdr:rowOff>
    </xdr:from>
    <xdr:to>
      <xdr:col>18</xdr:col>
      <xdr:colOff>492125</xdr:colOff>
      <xdr:row>99</xdr:row>
      <xdr:rowOff>589</xdr:rowOff>
    </xdr:to>
    <xdr:sp macro="" textlink="">
      <xdr:nvSpPr>
        <xdr:cNvPr id="667" name="フローチャート : 判断 666"/>
        <xdr:cNvSpPr/>
      </xdr:nvSpPr>
      <xdr:spPr>
        <a:xfrm>
          <a:off x="12763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163166</xdr:rowOff>
    </xdr:from>
    <xdr:ext cx="534377" cy="259045"/>
    <xdr:sp macro="" textlink="">
      <xdr:nvSpPr>
        <xdr:cNvPr id="668" name="テキスト ボックス 667"/>
        <xdr:cNvSpPr txBox="1"/>
      </xdr:nvSpPr>
      <xdr:spPr>
        <a:xfrm>
          <a:off x="12547111" y="1696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71881</xdr:rowOff>
    </xdr:from>
    <xdr:to>
      <xdr:col>23</xdr:col>
      <xdr:colOff>568325</xdr:colOff>
      <xdr:row>99</xdr:row>
      <xdr:rowOff>2031</xdr:rowOff>
    </xdr:to>
    <xdr:sp macro="" textlink="">
      <xdr:nvSpPr>
        <xdr:cNvPr id="674" name="円/楕円 673"/>
        <xdr:cNvSpPr/>
      </xdr:nvSpPr>
      <xdr:spPr>
        <a:xfrm>
          <a:off x="16268700" y="1687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31258</xdr:rowOff>
    </xdr:from>
    <xdr:ext cx="534377" cy="259045"/>
    <xdr:sp macro="" textlink="">
      <xdr:nvSpPr>
        <xdr:cNvPr id="675" name="積立金該当値テキスト"/>
        <xdr:cNvSpPr txBox="1"/>
      </xdr:nvSpPr>
      <xdr:spPr>
        <a:xfrm>
          <a:off x="16370300" y="1666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37,225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75659</xdr:rowOff>
    </xdr:from>
    <xdr:to>
      <xdr:col>22</xdr:col>
      <xdr:colOff>415925</xdr:colOff>
      <xdr:row>99</xdr:row>
      <xdr:rowOff>5809</xdr:rowOff>
    </xdr:to>
    <xdr:sp macro="" textlink="">
      <xdr:nvSpPr>
        <xdr:cNvPr id="676" name="円/楕円 675"/>
        <xdr:cNvSpPr/>
      </xdr:nvSpPr>
      <xdr:spPr>
        <a:xfrm>
          <a:off x="15430500" y="1687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168386</xdr:rowOff>
    </xdr:from>
    <xdr:ext cx="534377" cy="259045"/>
    <xdr:sp macro="" textlink="">
      <xdr:nvSpPr>
        <xdr:cNvPr id="677" name="テキスト ボックス 676"/>
        <xdr:cNvSpPr txBox="1"/>
      </xdr:nvSpPr>
      <xdr:spPr>
        <a:xfrm>
          <a:off x="15214111" y="1697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28,962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83179</xdr:rowOff>
    </xdr:from>
    <xdr:to>
      <xdr:col>21</xdr:col>
      <xdr:colOff>212725</xdr:colOff>
      <xdr:row>99</xdr:row>
      <xdr:rowOff>13329</xdr:rowOff>
    </xdr:to>
    <xdr:sp macro="" textlink="">
      <xdr:nvSpPr>
        <xdr:cNvPr id="678" name="円/楕円 677"/>
        <xdr:cNvSpPr/>
      </xdr:nvSpPr>
      <xdr:spPr>
        <a:xfrm>
          <a:off x="14541500" y="168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4456</xdr:rowOff>
    </xdr:from>
    <xdr:ext cx="534377" cy="259045"/>
    <xdr:sp macro="" textlink="">
      <xdr:nvSpPr>
        <xdr:cNvPr id="679" name="テキスト ボックス 678"/>
        <xdr:cNvSpPr txBox="1"/>
      </xdr:nvSpPr>
      <xdr:spPr>
        <a:xfrm>
          <a:off x="14325111" y="169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70422</xdr:rowOff>
    </xdr:from>
    <xdr:to>
      <xdr:col>20</xdr:col>
      <xdr:colOff>9525</xdr:colOff>
      <xdr:row>99</xdr:row>
      <xdr:rowOff>572</xdr:rowOff>
    </xdr:to>
    <xdr:sp macro="" textlink="">
      <xdr:nvSpPr>
        <xdr:cNvPr id="680" name="円/楕円 679"/>
        <xdr:cNvSpPr/>
      </xdr:nvSpPr>
      <xdr:spPr>
        <a:xfrm>
          <a:off x="13652500" y="168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163149</xdr:rowOff>
    </xdr:from>
    <xdr:ext cx="534377" cy="259045"/>
    <xdr:sp macro="" textlink="">
      <xdr:nvSpPr>
        <xdr:cNvPr id="681" name="テキスト ボックス 680"/>
        <xdr:cNvSpPr txBox="1"/>
      </xdr:nvSpPr>
      <xdr:spPr>
        <a:xfrm>
          <a:off x="13436111" y="16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66461</xdr:rowOff>
    </xdr:from>
    <xdr:to>
      <xdr:col>18</xdr:col>
      <xdr:colOff>492125</xdr:colOff>
      <xdr:row>98</xdr:row>
      <xdr:rowOff>168061</xdr:rowOff>
    </xdr:to>
    <xdr:sp macro="" textlink="">
      <xdr:nvSpPr>
        <xdr:cNvPr id="682" name="円/楕円 681"/>
        <xdr:cNvSpPr/>
      </xdr:nvSpPr>
      <xdr:spPr>
        <a:xfrm>
          <a:off x="12763500" y="168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13138</xdr:rowOff>
    </xdr:from>
    <xdr:ext cx="534377" cy="259045"/>
    <xdr:sp macro="" textlink="">
      <xdr:nvSpPr>
        <xdr:cNvPr id="683" name="テキスト ボックス 682"/>
        <xdr:cNvSpPr txBox="1"/>
      </xdr:nvSpPr>
      <xdr:spPr>
        <a:xfrm>
          <a:off x="12547111" y="1664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139105</xdr:rowOff>
    </xdr:from>
    <xdr:to>
      <xdr:col>31</xdr:col>
      <xdr:colOff>34925</xdr:colOff>
      <xdr:row>38</xdr:row>
      <xdr:rowOff>139700</xdr:rowOff>
    </xdr:to>
    <xdr:cxnSp macro="">
      <xdr:nvCxnSpPr>
        <xdr:cNvPr id="713" name="直線コネクタ 712"/>
        <xdr:cNvCxnSpPr/>
      </xdr:nvCxnSpPr>
      <xdr:spPr>
        <a:xfrm>
          <a:off x="20434300" y="665420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139105</xdr:rowOff>
    </xdr:from>
    <xdr:to>
      <xdr:col>29</xdr:col>
      <xdr:colOff>517525</xdr:colOff>
      <xdr:row>38</xdr:row>
      <xdr:rowOff>139700</xdr:rowOff>
    </xdr:to>
    <xdr:cxnSp macro="">
      <xdr:nvCxnSpPr>
        <xdr:cNvPr id="716" name="直線コネクタ 715"/>
        <xdr:cNvCxnSpPr/>
      </xdr:nvCxnSpPr>
      <xdr:spPr>
        <a:xfrm flipV="1">
          <a:off x="19545300" y="665420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38151</xdr:rowOff>
    </xdr:from>
    <xdr:to>
      <xdr:col>29</xdr:col>
      <xdr:colOff>568325</xdr:colOff>
      <xdr:row>38</xdr:row>
      <xdr:rowOff>139751</xdr:rowOff>
    </xdr:to>
    <xdr:sp macro="" textlink="">
      <xdr:nvSpPr>
        <xdr:cNvPr id="717" name="フローチャート : 判断 716"/>
        <xdr:cNvSpPr/>
      </xdr:nvSpPr>
      <xdr:spPr>
        <a:xfrm>
          <a:off x="20383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156278</xdr:rowOff>
    </xdr:from>
    <xdr:ext cx="469744" cy="259045"/>
    <xdr:sp macro="" textlink="">
      <xdr:nvSpPr>
        <xdr:cNvPr id="718" name="テキスト ボックス 717"/>
        <xdr:cNvSpPr txBox="1"/>
      </xdr:nvSpPr>
      <xdr:spPr>
        <a:xfrm>
          <a:off x="20199427"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9" name="直線コネクタ 71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16342</xdr:rowOff>
    </xdr:from>
    <xdr:to>
      <xdr:col>28</xdr:col>
      <xdr:colOff>365125</xdr:colOff>
      <xdr:row>38</xdr:row>
      <xdr:rowOff>117942</xdr:rowOff>
    </xdr:to>
    <xdr:sp macro="" textlink="">
      <xdr:nvSpPr>
        <xdr:cNvPr id="720" name="フローチャート : 判断 719"/>
        <xdr:cNvSpPr/>
      </xdr:nvSpPr>
      <xdr:spPr>
        <a:xfrm>
          <a:off x="19494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134469</xdr:rowOff>
    </xdr:from>
    <xdr:ext cx="469744" cy="259045"/>
    <xdr:sp macro="" textlink="">
      <xdr:nvSpPr>
        <xdr:cNvPr id="721" name="テキスト ボックス 720"/>
        <xdr:cNvSpPr txBox="1"/>
      </xdr:nvSpPr>
      <xdr:spPr>
        <a:xfrm>
          <a:off x="19310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28321</xdr:rowOff>
    </xdr:from>
    <xdr:to>
      <xdr:col>27</xdr:col>
      <xdr:colOff>161925</xdr:colOff>
      <xdr:row>38</xdr:row>
      <xdr:rowOff>129921</xdr:rowOff>
    </xdr:to>
    <xdr:sp macro="" textlink="">
      <xdr:nvSpPr>
        <xdr:cNvPr id="722" name="フローチャート : 判断 721"/>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146448</xdr:rowOff>
    </xdr:from>
    <xdr:ext cx="469744" cy="259045"/>
    <xdr:sp macro="" textlink="">
      <xdr:nvSpPr>
        <xdr:cNvPr id="723" name="テキスト ボックス 722"/>
        <xdr:cNvSpPr txBox="1"/>
      </xdr:nvSpPr>
      <xdr:spPr>
        <a:xfrm>
          <a:off x="18421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88305</xdr:rowOff>
    </xdr:from>
    <xdr:to>
      <xdr:col>29</xdr:col>
      <xdr:colOff>568325</xdr:colOff>
      <xdr:row>39</xdr:row>
      <xdr:rowOff>18455</xdr:rowOff>
    </xdr:to>
    <xdr:sp macro="" textlink="">
      <xdr:nvSpPr>
        <xdr:cNvPr id="733" name="円/楕円 732"/>
        <xdr:cNvSpPr/>
      </xdr:nvSpPr>
      <xdr:spPr>
        <a:xfrm>
          <a:off x="20383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9582</xdr:rowOff>
    </xdr:from>
    <xdr:ext cx="313932" cy="259045"/>
    <xdr:sp macro="" textlink="">
      <xdr:nvSpPr>
        <xdr:cNvPr id="734" name="テキスト ボックス 733"/>
        <xdr:cNvSpPr txBox="1"/>
      </xdr:nvSpPr>
      <xdr:spPr>
        <a:xfrm>
          <a:off x="20277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5" name="円/楕円 73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6" name="テキスト ボックス 73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7" name="円/楕円 73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8" name="テキスト ボックス 73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44172</xdr:rowOff>
    </xdr:from>
    <xdr:to>
      <xdr:col>32</xdr:col>
      <xdr:colOff>187325</xdr:colOff>
      <xdr:row>59</xdr:row>
      <xdr:rowOff>44179</xdr:rowOff>
    </xdr:to>
    <xdr:cxnSp macro="">
      <xdr:nvCxnSpPr>
        <xdr:cNvPr id="767" name="直線コネクタ 766"/>
        <xdr:cNvCxnSpPr/>
      </xdr:nvCxnSpPr>
      <xdr:spPr>
        <a:xfrm>
          <a:off x="21323300" y="10159722"/>
          <a:ext cx="8382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44172</xdr:rowOff>
    </xdr:from>
    <xdr:to>
      <xdr:col>31</xdr:col>
      <xdr:colOff>34925</xdr:colOff>
      <xdr:row>59</xdr:row>
      <xdr:rowOff>44221</xdr:rowOff>
    </xdr:to>
    <xdr:cxnSp macro="">
      <xdr:nvCxnSpPr>
        <xdr:cNvPr id="770" name="直線コネクタ 769"/>
        <xdr:cNvCxnSpPr/>
      </xdr:nvCxnSpPr>
      <xdr:spPr>
        <a:xfrm flipV="1">
          <a:off x="20434300" y="10159722"/>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43342</xdr:rowOff>
    </xdr:from>
    <xdr:to>
      <xdr:col>29</xdr:col>
      <xdr:colOff>517525</xdr:colOff>
      <xdr:row>59</xdr:row>
      <xdr:rowOff>44221</xdr:rowOff>
    </xdr:to>
    <xdr:cxnSp macro="">
      <xdr:nvCxnSpPr>
        <xdr:cNvPr id="773" name="直線コネクタ 772"/>
        <xdr:cNvCxnSpPr/>
      </xdr:nvCxnSpPr>
      <xdr:spPr>
        <a:xfrm>
          <a:off x="19545300" y="10158892"/>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154032</xdr:rowOff>
    </xdr:from>
    <xdr:to>
      <xdr:col>29</xdr:col>
      <xdr:colOff>568325</xdr:colOff>
      <xdr:row>59</xdr:row>
      <xdr:rowOff>84182</xdr:rowOff>
    </xdr:to>
    <xdr:sp macro="" textlink="">
      <xdr:nvSpPr>
        <xdr:cNvPr id="774" name="フローチャート : 判断 773"/>
        <xdr:cNvSpPr/>
      </xdr:nvSpPr>
      <xdr:spPr>
        <a:xfrm>
          <a:off x="20383500" y="100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100709</xdr:rowOff>
    </xdr:from>
    <xdr:ext cx="469744" cy="259045"/>
    <xdr:sp macro="" textlink="">
      <xdr:nvSpPr>
        <xdr:cNvPr id="775" name="テキスト ボックス 774"/>
        <xdr:cNvSpPr txBox="1"/>
      </xdr:nvSpPr>
      <xdr:spPr>
        <a:xfrm>
          <a:off x="20199427" y="98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42488</xdr:rowOff>
    </xdr:from>
    <xdr:to>
      <xdr:col>28</xdr:col>
      <xdr:colOff>314325</xdr:colOff>
      <xdr:row>59</xdr:row>
      <xdr:rowOff>43342</xdr:rowOff>
    </xdr:to>
    <xdr:cxnSp macro="">
      <xdr:nvCxnSpPr>
        <xdr:cNvPr id="776" name="直線コネクタ 775"/>
        <xdr:cNvCxnSpPr/>
      </xdr:nvCxnSpPr>
      <xdr:spPr>
        <a:xfrm>
          <a:off x="18656300" y="10158038"/>
          <a:ext cx="8890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153884</xdr:rowOff>
    </xdr:from>
    <xdr:to>
      <xdr:col>28</xdr:col>
      <xdr:colOff>365125</xdr:colOff>
      <xdr:row>59</xdr:row>
      <xdr:rowOff>84034</xdr:rowOff>
    </xdr:to>
    <xdr:sp macro="" textlink="">
      <xdr:nvSpPr>
        <xdr:cNvPr id="777" name="フローチャート : 判断 776"/>
        <xdr:cNvSpPr/>
      </xdr:nvSpPr>
      <xdr:spPr>
        <a:xfrm>
          <a:off x="19494500" y="100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100561</xdr:rowOff>
    </xdr:from>
    <xdr:ext cx="469744" cy="259045"/>
    <xdr:sp macro="" textlink="">
      <xdr:nvSpPr>
        <xdr:cNvPr id="778" name="テキスト ボックス 777"/>
        <xdr:cNvSpPr txBox="1"/>
      </xdr:nvSpPr>
      <xdr:spPr>
        <a:xfrm>
          <a:off x="19310427" y="987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152440</xdr:rowOff>
    </xdr:from>
    <xdr:to>
      <xdr:col>27</xdr:col>
      <xdr:colOff>161925</xdr:colOff>
      <xdr:row>59</xdr:row>
      <xdr:rowOff>82590</xdr:rowOff>
    </xdr:to>
    <xdr:sp macro="" textlink="">
      <xdr:nvSpPr>
        <xdr:cNvPr id="779" name="フローチャート : 判断 778"/>
        <xdr:cNvSpPr/>
      </xdr:nvSpPr>
      <xdr:spPr>
        <a:xfrm>
          <a:off x="18605500" y="100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99117</xdr:rowOff>
    </xdr:from>
    <xdr:ext cx="469744" cy="259045"/>
    <xdr:sp macro="" textlink="">
      <xdr:nvSpPr>
        <xdr:cNvPr id="780" name="テキスト ボックス 779"/>
        <xdr:cNvSpPr txBox="1"/>
      </xdr:nvSpPr>
      <xdr:spPr>
        <a:xfrm>
          <a:off x="18421427" y="987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164829</xdr:rowOff>
    </xdr:from>
    <xdr:to>
      <xdr:col>32</xdr:col>
      <xdr:colOff>238125</xdr:colOff>
      <xdr:row>59</xdr:row>
      <xdr:rowOff>94979</xdr:rowOff>
    </xdr:to>
    <xdr:sp macro="" textlink="">
      <xdr:nvSpPr>
        <xdr:cNvPr id="786" name="円/楕円 785"/>
        <xdr:cNvSpPr/>
      </xdr:nvSpPr>
      <xdr:spPr>
        <a:xfrm>
          <a:off x="22110700" y="101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129871</xdr:rowOff>
    </xdr:from>
    <xdr:ext cx="313932" cy="259045"/>
    <xdr:sp macro="" textlink="">
      <xdr:nvSpPr>
        <xdr:cNvPr id="787" name="貸付金該当値テキスト"/>
        <xdr:cNvSpPr txBox="1"/>
      </xdr:nvSpPr>
      <xdr:spPr>
        <a:xfrm>
          <a:off x="22212300" y="100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164822</xdr:rowOff>
    </xdr:from>
    <xdr:to>
      <xdr:col>31</xdr:col>
      <xdr:colOff>85725</xdr:colOff>
      <xdr:row>59</xdr:row>
      <xdr:rowOff>94972</xdr:rowOff>
    </xdr:to>
    <xdr:sp macro="" textlink="">
      <xdr:nvSpPr>
        <xdr:cNvPr id="788" name="円/楕円 787"/>
        <xdr:cNvSpPr/>
      </xdr:nvSpPr>
      <xdr:spPr>
        <a:xfrm>
          <a:off x="21272500" y="1010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86099</xdr:rowOff>
    </xdr:from>
    <xdr:ext cx="313932" cy="259045"/>
    <xdr:sp macro="" textlink="">
      <xdr:nvSpPr>
        <xdr:cNvPr id="789" name="テキスト ボックス 788"/>
        <xdr:cNvSpPr txBox="1"/>
      </xdr:nvSpPr>
      <xdr:spPr>
        <a:xfrm>
          <a:off x="21166333" y="10201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164871</xdr:rowOff>
    </xdr:from>
    <xdr:to>
      <xdr:col>29</xdr:col>
      <xdr:colOff>568325</xdr:colOff>
      <xdr:row>59</xdr:row>
      <xdr:rowOff>95021</xdr:rowOff>
    </xdr:to>
    <xdr:sp macro="" textlink="">
      <xdr:nvSpPr>
        <xdr:cNvPr id="790" name="円/楕円 789"/>
        <xdr:cNvSpPr/>
      </xdr:nvSpPr>
      <xdr:spPr>
        <a:xfrm>
          <a:off x="20383500" y="101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86148</xdr:rowOff>
    </xdr:from>
    <xdr:ext cx="313932" cy="259045"/>
    <xdr:sp macro="" textlink="">
      <xdr:nvSpPr>
        <xdr:cNvPr id="791" name="テキスト ボックス 790"/>
        <xdr:cNvSpPr txBox="1"/>
      </xdr:nvSpPr>
      <xdr:spPr>
        <a:xfrm>
          <a:off x="20277333" y="1020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163992</xdr:rowOff>
    </xdr:from>
    <xdr:to>
      <xdr:col>28</xdr:col>
      <xdr:colOff>365125</xdr:colOff>
      <xdr:row>59</xdr:row>
      <xdr:rowOff>94142</xdr:rowOff>
    </xdr:to>
    <xdr:sp macro="" textlink="">
      <xdr:nvSpPr>
        <xdr:cNvPr id="792" name="円/楕円 791"/>
        <xdr:cNvSpPr/>
      </xdr:nvSpPr>
      <xdr:spPr>
        <a:xfrm>
          <a:off x="19494500" y="1010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85269</xdr:rowOff>
    </xdr:from>
    <xdr:ext cx="378565" cy="259045"/>
    <xdr:sp macro="" textlink="">
      <xdr:nvSpPr>
        <xdr:cNvPr id="793" name="テキスト ボックス 792"/>
        <xdr:cNvSpPr txBox="1"/>
      </xdr:nvSpPr>
      <xdr:spPr>
        <a:xfrm>
          <a:off x="19356017" y="1020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163138</xdr:rowOff>
    </xdr:from>
    <xdr:to>
      <xdr:col>27</xdr:col>
      <xdr:colOff>161925</xdr:colOff>
      <xdr:row>59</xdr:row>
      <xdr:rowOff>93288</xdr:rowOff>
    </xdr:to>
    <xdr:sp macro="" textlink="">
      <xdr:nvSpPr>
        <xdr:cNvPr id="794" name="円/楕円 793"/>
        <xdr:cNvSpPr/>
      </xdr:nvSpPr>
      <xdr:spPr>
        <a:xfrm>
          <a:off x="18605500" y="101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84415</xdr:rowOff>
    </xdr:from>
    <xdr:ext cx="378565" cy="259045"/>
    <xdr:sp macro="" textlink="">
      <xdr:nvSpPr>
        <xdr:cNvPr id="795" name="テキスト ボックス 794"/>
        <xdr:cNvSpPr txBox="1"/>
      </xdr:nvSpPr>
      <xdr:spPr>
        <a:xfrm>
          <a:off x="18467017" y="10199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85696</xdr:rowOff>
    </xdr:from>
    <xdr:to>
      <xdr:col>32</xdr:col>
      <xdr:colOff>187325</xdr:colOff>
      <xdr:row>77</xdr:row>
      <xdr:rowOff>105138</xdr:rowOff>
    </xdr:to>
    <xdr:cxnSp macro="">
      <xdr:nvCxnSpPr>
        <xdr:cNvPr id="827" name="直線コネクタ 826"/>
        <xdr:cNvCxnSpPr/>
      </xdr:nvCxnSpPr>
      <xdr:spPr>
        <a:xfrm flipV="1">
          <a:off x="21323300" y="13287346"/>
          <a:ext cx="838200" cy="1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28" name="繰出金平均値テキスト"/>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105138</xdr:rowOff>
    </xdr:from>
    <xdr:to>
      <xdr:col>31</xdr:col>
      <xdr:colOff>34925</xdr:colOff>
      <xdr:row>77</xdr:row>
      <xdr:rowOff>140919</xdr:rowOff>
    </xdr:to>
    <xdr:cxnSp macro="">
      <xdr:nvCxnSpPr>
        <xdr:cNvPr id="830" name="直線コネクタ 829"/>
        <xdr:cNvCxnSpPr/>
      </xdr:nvCxnSpPr>
      <xdr:spPr>
        <a:xfrm flipV="1">
          <a:off x="20434300" y="13306788"/>
          <a:ext cx="889000" cy="3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34891</xdr:rowOff>
    </xdr:from>
    <xdr:ext cx="534377" cy="259045"/>
    <xdr:sp macro="" textlink="">
      <xdr:nvSpPr>
        <xdr:cNvPr id="832" name="テキスト ボックス 831"/>
        <xdr:cNvSpPr txBox="1"/>
      </xdr:nvSpPr>
      <xdr:spPr>
        <a:xfrm>
          <a:off x="21056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140919</xdr:rowOff>
    </xdr:from>
    <xdr:to>
      <xdr:col>29</xdr:col>
      <xdr:colOff>517525</xdr:colOff>
      <xdr:row>78</xdr:row>
      <xdr:rowOff>91791</xdr:rowOff>
    </xdr:to>
    <xdr:cxnSp macro="">
      <xdr:nvCxnSpPr>
        <xdr:cNvPr id="833" name="直線コネクタ 832"/>
        <xdr:cNvCxnSpPr/>
      </xdr:nvCxnSpPr>
      <xdr:spPr>
        <a:xfrm flipV="1">
          <a:off x="19545300" y="13342569"/>
          <a:ext cx="889000" cy="12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125149</xdr:rowOff>
    </xdr:from>
    <xdr:to>
      <xdr:col>29</xdr:col>
      <xdr:colOff>568325</xdr:colOff>
      <xdr:row>77</xdr:row>
      <xdr:rowOff>55299</xdr:rowOff>
    </xdr:to>
    <xdr:sp macro="" textlink="">
      <xdr:nvSpPr>
        <xdr:cNvPr id="834" name="フローチャート : 判断 833"/>
        <xdr:cNvSpPr/>
      </xdr:nvSpPr>
      <xdr:spPr>
        <a:xfrm>
          <a:off x="20383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71827</xdr:rowOff>
    </xdr:from>
    <xdr:ext cx="534377" cy="259045"/>
    <xdr:sp macro="" textlink="">
      <xdr:nvSpPr>
        <xdr:cNvPr id="835" name="テキスト ボックス 834"/>
        <xdr:cNvSpPr txBox="1"/>
      </xdr:nvSpPr>
      <xdr:spPr>
        <a:xfrm>
          <a:off x="20167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161286</xdr:rowOff>
    </xdr:from>
    <xdr:to>
      <xdr:col>28</xdr:col>
      <xdr:colOff>314325</xdr:colOff>
      <xdr:row>78</xdr:row>
      <xdr:rowOff>91791</xdr:rowOff>
    </xdr:to>
    <xdr:cxnSp macro="">
      <xdr:nvCxnSpPr>
        <xdr:cNvPr id="836" name="直線コネクタ 835"/>
        <xdr:cNvCxnSpPr/>
      </xdr:nvCxnSpPr>
      <xdr:spPr>
        <a:xfrm>
          <a:off x="18656300" y="13362936"/>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149893</xdr:rowOff>
    </xdr:from>
    <xdr:to>
      <xdr:col>28</xdr:col>
      <xdr:colOff>365125</xdr:colOff>
      <xdr:row>77</xdr:row>
      <xdr:rowOff>80043</xdr:rowOff>
    </xdr:to>
    <xdr:sp macro="" textlink="">
      <xdr:nvSpPr>
        <xdr:cNvPr id="837" name="フローチャート : 判断 836"/>
        <xdr:cNvSpPr/>
      </xdr:nvSpPr>
      <xdr:spPr>
        <a:xfrm>
          <a:off x="19494500" y="1318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96569</xdr:rowOff>
    </xdr:from>
    <xdr:ext cx="534377" cy="259045"/>
    <xdr:sp macro="" textlink="">
      <xdr:nvSpPr>
        <xdr:cNvPr id="838" name="テキスト ボックス 837"/>
        <xdr:cNvSpPr txBox="1"/>
      </xdr:nvSpPr>
      <xdr:spPr>
        <a:xfrm>
          <a:off x="19278111" y="1295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159113</xdr:rowOff>
    </xdr:from>
    <xdr:to>
      <xdr:col>27</xdr:col>
      <xdr:colOff>161925</xdr:colOff>
      <xdr:row>77</xdr:row>
      <xdr:rowOff>89263</xdr:rowOff>
    </xdr:to>
    <xdr:sp macro="" textlink="">
      <xdr:nvSpPr>
        <xdr:cNvPr id="839" name="フローチャート : 判断 838"/>
        <xdr:cNvSpPr/>
      </xdr:nvSpPr>
      <xdr:spPr>
        <a:xfrm>
          <a:off x="18605500" y="1318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105790</xdr:rowOff>
    </xdr:from>
    <xdr:ext cx="534377" cy="259045"/>
    <xdr:sp macro="" textlink="">
      <xdr:nvSpPr>
        <xdr:cNvPr id="840" name="テキスト ボックス 839"/>
        <xdr:cNvSpPr txBox="1"/>
      </xdr:nvSpPr>
      <xdr:spPr>
        <a:xfrm>
          <a:off x="18389111" y="1296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34896</xdr:rowOff>
    </xdr:from>
    <xdr:to>
      <xdr:col>32</xdr:col>
      <xdr:colOff>238125</xdr:colOff>
      <xdr:row>77</xdr:row>
      <xdr:rowOff>136496</xdr:rowOff>
    </xdr:to>
    <xdr:sp macro="" textlink="">
      <xdr:nvSpPr>
        <xdr:cNvPr id="846" name="円/楕円 845"/>
        <xdr:cNvSpPr/>
      </xdr:nvSpPr>
      <xdr:spPr>
        <a:xfrm>
          <a:off x="22110700" y="132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13323</xdr:rowOff>
    </xdr:from>
    <xdr:ext cx="534377" cy="259045"/>
    <xdr:sp macro="" textlink="">
      <xdr:nvSpPr>
        <xdr:cNvPr id="847" name="繰出金該当値テキスト"/>
        <xdr:cNvSpPr txBox="1"/>
      </xdr:nvSpPr>
      <xdr:spPr>
        <a:xfrm>
          <a:off x="22212300" y="1321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62,711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54338</xdr:rowOff>
    </xdr:from>
    <xdr:to>
      <xdr:col>31</xdr:col>
      <xdr:colOff>85725</xdr:colOff>
      <xdr:row>77</xdr:row>
      <xdr:rowOff>155938</xdr:rowOff>
    </xdr:to>
    <xdr:sp macro="" textlink="">
      <xdr:nvSpPr>
        <xdr:cNvPr id="848" name="円/楕円 847"/>
        <xdr:cNvSpPr/>
      </xdr:nvSpPr>
      <xdr:spPr>
        <a:xfrm>
          <a:off x="21272500" y="1325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147065</xdr:rowOff>
    </xdr:from>
    <xdr:ext cx="534377" cy="259045"/>
    <xdr:sp macro="" textlink="">
      <xdr:nvSpPr>
        <xdr:cNvPr id="849" name="テキスト ボックス 848"/>
        <xdr:cNvSpPr txBox="1"/>
      </xdr:nvSpPr>
      <xdr:spPr>
        <a:xfrm>
          <a:off x="21056111" y="133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60,925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90119</xdr:rowOff>
    </xdr:from>
    <xdr:to>
      <xdr:col>29</xdr:col>
      <xdr:colOff>568325</xdr:colOff>
      <xdr:row>78</xdr:row>
      <xdr:rowOff>20269</xdr:rowOff>
    </xdr:to>
    <xdr:sp macro="" textlink="">
      <xdr:nvSpPr>
        <xdr:cNvPr id="850" name="円/楕円 849"/>
        <xdr:cNvSpPr/>
      </xdr:nvSpPr>
      <xdr:spPr>
        <a:xfrm>
          <a:off x="20383500" y="132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11396</xdr:rowOff>
    </xdr:from>
    <xdr:ext cx="534377" cy="259045"/>
    <xdr:sp macro="" textlink="">
      <xdr:nvSpPr>
        <xdr:cNvPr id="851" name="テキスト ボックス 850"/>
        <xdr:cNvSpPr txBox="1"/>
      </xdr:nvSpPr>
      <xdr:spPr>
        <a:xfrm>
          <a:off x="20167111" y="1338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57,638</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40991</xdr:rowOff>
    </xdr:from>
    <xdr:to>
      <xdr:col>28</xdr:col>
      <xdr:colOff>365125</xdr:colOff>
      <xdr:row>78</xdr:row>
      <xdr:rowOff>142591</xdr:rowOff>
    </xdr:to>
    <xdr:sp macro="" textlink="">
      <xdr:nvSpPr>
        <xdr:cNvPr id="852" name="円/楕円 851"/>
        <xdr:cNvSpPr/>
      </xdr:nvSpPr>
      <xdr:spPr>
        <a:xfrm>
          <a:off x="19494500" y="1341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133718</xdr:rowOff>
    </xdr:from>
    <xdr:ext cx="534377" cy="259045"/>
    <xdr:sp macro="" textlink="">
      <xdr:nvSpPr>
        <xdr:cNvPr id="853" name="テキスト ボックス 852"/>
        <xdr:cNvSpPr txBox="1"/>
      </xdr:nvSpPr>
      <xdr:spPr>
        <a:xfrm>
          <a:off x="19278111" y="1350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46,401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110486</xdr:rowOff>
    </xdr:from>
    <xdr:to>
      <xdr:col>27</xdr:col>
      <xdr:colOff>161925</xdr:colOff>
      <xdr:row>78</xdr:row>
      <xdr:rowOff>40636</xdr:rowOff>
    </xdr:to>
    <xdr:sp macro="" textlink="">
      <xdr:nvSpPr>
        <xdr:cNvPr id="854" name="円/楕円 853"/>
        <xdr:cNvSpPr/>
      </xdr:nvSpPr>
      <xdr:spPr>
        <a:xfrm>
          <a:off x="18605500" y="1331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31763</xdr:rowOff>
    </xdr:from>
    <xdr:ext cx="534377" cy="259045"/>
    <xdr:sp macro="" textlink="">
      <xdr:nvSpPr>
        <xdr:cNvPr id="855" name="テキスト ボックス 854"/>
        <xdr:cNvSpPr txBox="1"/>
      </xdr:nvSpPr>
      <xdr:spPr>
        <a:xfrm>
          <a:off x="18389111" y="134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歳出決算総額は、住民一人あたり</a:t>
          </a:r>
          <a:r>
            <a:rPr kumimoji="1" lang="en-US" altLang="ja-JP" sz="1300">
              <a:latin typeface="ＭＳ Ｐゴシック"/>
            </a:rPr>
            <a:t>617,452</a:t>
          </a:r>
          <a:r>
            <a:rPr kumimoji="1" lang="ja-JP" altLang="en-US" sz="1300">
              <a:latin typeface="ＭＳ Ｐゴシック"/>
            </a:rPr>
            <a:t>円となっている。主な構成項目である物件費は、住民一人あたり</a:t>
          </a:r>
          <a:r>
            <a:rPr kumimoji="1" lang="en-US" altLang="ja-JP" sz="1300">
              <a:latin typeface="ＭＳ Ｐゴシック"/>
            </a:rPr>
            <a:t>121,318</a:t>
          </a:r>
          <a:r>
            <a:rPr kumimoji="1" lang="ja-JP" altLang="en-US" sz="1300">
              <a:latin typeface="ＭＳ Ｐゴシック"/>
            </a:rPr>
            <a:t>円となっており、類似団体と比較しても若干高い数値となっている。前年度との比較でも増加しているが、これは電算業務のクラウド事業における経費と大雪に伴う除雪経費が増大したことが主な要因である。</a:t>
          </a:r>
        </a:p>
        <a:p>
          <a:r>
            <a:rPr kumimoji="1" lang="ja-JP" altLang="en-US" sz="1300">
              <a:latin typeface="ＭＳ Ｐゴシック"/>
            </a:rPr>
            <a:t>補助費等については、住民一人あたり</a:t>
          </a:r>
          <a:r>
            <a:rPr kumimoji="1" lang="en-US" altLang="ja-JP" sz="1300">
              <a:latin typeface="ＭＳ Ｐゴシック"/>
            </a:rPr>
            <a:t>85,699</a:t>
          </a:r>
          <a:r>
            <a:rPr kumimoji="1" lang="ja-JP" altLang="en-US" sz="1300">
              <a:latin typeface="ＭＳ Ｐゴシック"/>
            </a:rPr>
            <a:t>円となっており、類似団体と比較して</a:t>
          </a:r>
          <a:r>
            <a:rPr kumimoji="1" lang="en-US" altLang="ja-JP" sz="1300">
              <a:latin typeface="ＭＳ Ｐゴシック"/>
            </a:rPr>
            <a:t>10,701</a:t>
          </a:r>
          <a:r>
            <a:rPr kumimoji="1" lang="ja-JP" altLang="en-US" sz="1300">
              <a:latin typeface="ＭＳ Ｐゴシック"/>
            </a:rPr>
            <a:t>円低い状況となっているが、平成</a:t>
          </a:r>
          <a:r>
            <a:rPr kumimoji="1" lang="en-US" altLang="ja-JP" sz="1300">
              <a:latin typeface="ＭＳ Ｐゴシック"/>
            </a:rPr>
            <a:t>25</a:t>
          </a:r>
          <a:r>
            <a:rPr kumimoji="1" lang="ja-JP" altLang="en-US" sz="1300">
              <a:latin typeface="ＭＳ Ｐゴシック"/>
            </a:rPr>
            <a:t>年度以前と比較すると</a:t>
          </a:r>
          <a:r>
            <a:rPr kumimoji="1" lang="en-US" altLang="ja-JP" sz="1300">
              <a:latin typeface="ＭＳ Ｐゴシック"/>
            </a:rPr>
            <a:t>20</a:t>
          </a:r>
          <a:r>
            <a:rPr kumimoji="1" lang="ja-JP" altLang="en-US" sz="1300">
              <a:latin typeface="ＭＳ Ｐゴシック"/>
            </a:rPr>
            <a:t>％上昇している。これは、人口減少対策として各集落に対して新たな支援を講じたことや、移住・定住対策の強化、子育て支援の充実や子育て世代への支援策を講じているためである。</a:t>
          </a:r>
        </a:p>
        <a:p>
          <a:r>
            <a:rPr kumimoji="1" lang="ja-JP" altLang="en-US" sz="1300">
              <a:latin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滋賀県多賀町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7,604
7,574
135.77
4,912,033
4,695,105
208,960
2,950,714
5,217,721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30.2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14478</xdr:rowOff>
    </xdr:from>
    <xdr:to>
      <xdr:col>6</xdr:col>
      <xdr:colOff>511175</xdr:colOff>
      <xdr:row>34</xdr:row>
      <xdr:rowOff>97282</xdr:rowOff>
    </xdr:to>
    <xdr:cxnSp macro="">
      <xdr:nvCxnSpPr>
        <xdr:cNvPr id="61" name="直線コネクタ 60"/>
        <xdr:cNvCxnSpPr/>
      </xdr:nvCxnSpPr>
      <xdr:spPr>
        <a:xfrm>
          <a:off x="3797300" y="5843778"/>
          <a:ext cx="838200" cy="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14478</xdr:rowOff>
    </xdr:from>
    <xdr:to>
      <xdr:col>5</xdr:col>
      <xdr:colOff>358775</xdr:colOff>
      <xdr:row>34</xdr:row>
      <xdr:rowOff>37719</xdr:rowOff>
    </xdr:to>
    <xdr:cxnSp macro="">
      <xdr:nvCxnSpPr>
        <xdr:cNvPr id="64" name="直線コネクタ 63"/>
        <xdr:cNvCxnSpPr/>
      </xdr:nvCxnSpPr>
      <xdr:spPr>
        <a:xfrm flipV="1">
          <a:off x="2908300" y="5843778"/>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93489</xdr:rowOff>
    </xdr:from>
    <xdr:ext cx="469744" cy="259045"/>
    <xdr:sp macro="" textlink="">
      <xdr:nvSpPr>
        <xdr:cNvPr id="66" name="テキスト ボックス 65"/>
        <xdr:cNvSpPr txBox="1"/>
      </xdr:nvSpPr>
      <xdr:spPr>
        <a:xfrm>
          <a:off x="3562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37719</xdr:rowOff>
    </xdr:from>
    <xdr:to>
      <xdr:col>4</xdr:col>
      <xdr:colOff>155575</xdr:colOff>
      <xdr:row>34</xdr:row>
      <xdr:rowOff>82804</xdr:rowOff>
    </xdr:to>
    <xdr:cxnSp macro="">
      <xdr:nvCxnSpPr>
        <xdr:cNvPr id="67" name="直線コネクタ 66"/>
        <xdr:cNvCxnSpPr/>
      </xdr:nvCxnSpPr>
      <xdr:spPr>
        <a:xfrm flipV="1">
          <a:off x="2019300" y="5867019"/>
          <a:ext cx="8890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150495</xdr:rowOff>
    </xdr:from>
    <xdr:to>
      <xdr:col>4</xdr:col>
      <xdr:colOff>206375</xdr:colOff>
      <xdr:row>34</xdr:row>
      <xdr:rowOff>80645</xdr:rowOff>
    </xdr:to>
    <xdr:sp macro="" textlink="">
      <xdr:nvSpPr>
        <xdr:cNvPr id="68" name="フローチャート : 判断 67"/>
        <xdr:cNvSpPr/>
      </xdr:nvSpPr>
      <xdr:spPr>
        <a:xfrm>
          <a:off x="2857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97172</xdr:rowOff>
    </xdr:from>
    <xdr:ext cx="469744" cy="259045"/>
    <xdr:sp macro="" textlink="">
      <xdr:nvSpPr>
        <xdr:cNvPr id="69" name="テキスト ボックス 68"/>
        <xdr:cNvSpPr txBox="1"/>
      </xdr:nvSpPr>
      <xdr:spPr>
        <a:xfrm>
          <a:off x="2673427"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56134</xdr:rowOff>
    </xdr:from>
    <xdr:to>
      <xdr:col>2</xdr:col>
      <xdr:colOff>638175</xdr:colOff>
      <xdr:row>34</xdr:row>
      <xdr:rowOff>82804</xdr:rowOff>
    </xdr:to>
    <xdr:cxnSp macro="">
      <xdr:nvCxnSpPr>
        <xdr:cNvPr id="70" name="直線コネクタ 69"/>
        <xdr:cNvCxnSpPr/>
      </xdr:nvCxnSpPr>
      <xdr:spPr>
        <a:xfrm>
          <a:off x="1130300" y="5885434"/>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12954</xdr:rowOff>
    </xdr:from>
    <xdr:to>
      <xdr:col>3</xdr:col>
      <xdr:colOff>3175</xdr:colOff>
      <xdr:row>34</xdr:row>
      <xdr:rowOff>114554</xdr:rowOff>
    </xdr:to>
    <xdr:sp macro="" textlink="">
      <xdr:nvSpPr>
        <xdr:cNvPr id="71" name="フローチャート : 判断 70"/>
        <xdr:cNvSpPr/>
      </xdr:nvSpPr>
      <xdr:spPr>
        <a:xfrm>
          <a:off x="1968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131081</xdr:rowOff>
    </xdr:from>
    <xdr:ext cx="469744" cy="259045"/>
    <xdr:sp macro="" textlink="">
      <xdr:nvSpPr>
        <xdr:cNvPr id="72" name="テキスト ボックス 71"/>
        <xdr:cNvSpPr txBox="1"/>
      </xdr:nvSpPr>
      <xdr:spPr>
        <a:xfrm>
          <a:off x="1784427" y="561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154940</xdr:rowOff>
    </xdr:from>
    <xdr:to>
      <xdr:col>1</xdr:col>
      <xdr:colOff>485775</xdr:colOff>
      <xdr:row>34</xdr:row>
      <xdr:rowOff>85090</xdr:rowOff>
    </xdr:to>
    <xdr:sp macro="" textlink="">
      <xdr:nvSpPr>
        <xdr:cNvPr id="73" name="フローチャート : 判断 72"/>
        <xdr:cNvSpPr/>
      </xdr:nvSpPr>
      <xdr:spPr>
        <a:xfrm>
          <a:off x="1079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101617</xdr:rowOff>
    </xdr:from>
    <xdr:ext cx="469744" cy="259045"/>
    <xdr:sp macro="" textlink="">
      <xdr:nvSpPr>
        <xdr:cNvPr id="74" name="テキスト ボックス 73"/>
        <xdr:cNvSpPr txBox="1"/>
      </xdr:nvSpPr>
      <xdr:spPr>
        <a:xfrm>
          <a:off x="895427" y="55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46482</xdr:rowOff>
    </xdr:from>
    <xdr:to>
      <xdr:col>6</xdr:col>
      <xdr:colOff>561975</xdr:colOff>
      <xdr:row>34</xdr:row>
      <xdr:rowOff>148082</xdr:rowOff>
    </xdr:to>
    <xdr:sp macro="" textlink="">
      <xdr:nvSpPr>
        <xdr:cNvPr id="80" name="円/楕円 79"/>
        <xdr:cNvSpPr/>
      </xdr:nvSpPr>
      <xdr:spPr>
        <a:xfrm>
          <a:off x="4584700" y="58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24909</xdr:rowOff>
    </xdr:from>
    <xdr:ext cx="469744" cy="259045"/>
    <xdr:sp macro="" textlink="">
      <xdr:nvSpPr>
        <xdr:cNvPr id="81" name="議会費該当値テキスト"/>
        <xdr:cNvSpPr txBox="1"/>
      </xdr:nvSpPr>
      <xdr:spPr>
        <a:xfrm>
          <a:off x="4686300"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135128</xdr:rowOff>
    </xdr:from>
    <xdr:to>
      <xdr:col>5</xdr:col>
      <xdr:colOff>409575</xdr:colOff>
      <xdr:row>34</xdr:row>
      <xdr:rowOff>65278</xdr:rowOff>
    </xdr:to>
    <xdr:sp macro="" textlink="">
      <xdr:nvSpPr>
        <xdr:cNvPr id="82" name="円/楕円 81"/>
        <xdr:cNvSpPr/>
      </xdr:nvSpPr>
      <xdr:spPr>
        <a:xfrm>
          <a:off x="3746500" y="57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81805</xdr:rowOff>
    </xdr:from>
    <xdr:ext cx="469744" cy="259045"/>
    <xdr:sp macro="" textlink="">
      <xdr:nvSpPr>
        <xdr:cNvPr id="83" name="テキスト ボックス 82"/>
        <xdr:cNvSpPr txBox="1"/>
      </xdr:nvSpPr>
      <xdr:spPr>
        <a:xfrm>
          <a:off x="3562427" y="556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158369</xdr:rowOff>
    </xdr:from>
    <xdr:to>
      <xdr:col>4</xdr:col>
      <xdr:colOff>206375</xdr:colOff>
      <xdr:row>34</xdr:row>
      <xdr:rowOff>88519</xdr:rowOff>
    </xdr:to>
    <xdr:sp macro="" textlink="">
      <xdr:nvSpPr>
        <xdr:cNvPr id="84" name="円/楕円 83"/>
        <xdr:cNvSpPr/>
      </xdr:nvSpPr>
      <xdr:spPr>
        <a:xfrm>
          <a:off x="2857500" y="581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79646</xdr:rowOff>
    </xdr:from>
    <xdr:ext cx="469744" cy="259045"/>
    <xdr:sp macro="" textlink="">
      <xdr:nvSpPr>
        <xdr:cNvPr id="85" name="テキスト ボックス 84"/>
        <xdr:cNvSpPr txBox="1"/>
      </xdr:nvSpPr>
      <xdr:spPr>
        <a:xfrm>
          <a:off x="2673427" y="590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32004</xdr:rowOff>
    </xdr:from>
    <xdr:to>
      <xdr:col>3</xdr:col>
      <xdr:colOff>3175</xdr:colOff>
      <xdr:row>34</xdr:row>
      <xdr:rowOff>133604</xdr:rowOff>
    </xdr:to>
    <xdr:sp macro="" textlink="">
      <xdr:nvSpPr>
        <xdr:cNvPr id="86" name="円/楕円 85"/>
        <xdr:cNvSpPr/>
      </xdr:nvSpPr>
      <xdr:spPr>
        <a:xfrm>
          <a:off x="1968500" y="58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124731</xdr:rowOff>
    </xdr:from>
    <xdr:ext cx="469744" cy="259045"/>
    <xdr:sp macro="" textlink="">
      <xdr:nvSpPr>
        <xdr:cNvPr id="87" name="テキスト ボックス 86"/>
        <xdr:cNvSpPr txBox="1"/>
      </xdr:nvSpPr>
      <xdr:spPr>
        <a:xfrm>
          <a:off x="1784427" y="595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5334</xdr:rowOff>
    </xdr:from>
    <xdr:to>
      <xdr:col>1</xdr:col>
      <xdr:colOff>485775</xdr:colOff>
      <xdr:row>34</xdr:row>
      <xdr:rowOff>106934</xdr:rowOff>
    </xdr:to>
    <xdr:sp macro="" textlink="">
      <xdr:nvSpPr>
        <xdr:cNvPr id="88" name="円/楕円 87"/>
        <xdr:cNvSpPr/>
      </xdr:nvSpPr>
      <xdr:spPr>
        <a:xfrm>
          <a:off x="1079500" y="58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98061</xdr:rowOff>
    </xdr:from>
    <xdr:ext cx="469744" cy="259045"/>
    <xdr:sp macro="" textlink="">
      <xdr:nvSpPr>
        <xdr:cNvPr id="89" name="テキスト ボックス 88"/>
        <xdr:cNvSpPr txBox="1"/>
      </xdr:nvSpPr>
      <xdr:spPr>
        <a:xfrm>
          <a:off x="895427" y="592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94733</xdr:rowOff>
    </xdr:from>
    <xdr:to>
      <xdr:col>6</xdr:col>
      <xdr:colOff>511175</xdr:colOff>
      <xdr:row>58</xdr:row>
      <xdr:rowOff>102501</xdr:rowOff>
    </xdr:to>
    <xdr:cxnSp macro="">
      <xdr:nvCxnSpPr>
        <xdr:cNvPr id="116" name="直線コネクタ 115"/>
        <xdr:cNvCxnSpPr/>
      </xdr:nvCxnSpPr>
      <xdr:spPr>
        <a:xfrm flipV="1">
          <a:off x="3797300" y="10038833"/>
          <a:ext cx="8382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102501</xdr:rowOff>
    </xdr:from>
    <xdr:to>
      <xdr:col>5</xdr:col>
      <xdr:colOff>358775</xdr:colOff>
      <xdr:row>58</xdr:row>
      <xdr:rowOff>105224</xdr:rowOff>
    </xdr:to>
    <xdr:cxnSp macro="">
      <xdr:nvCxnSpPr>
        <xdr:cNvPr id="119" name="直線コネクタ 118"/>
        <xdr:cNvCxnSpPr/>
      </xdr:nvCxnSpPr>
      <xdr:spPr>
        <a:xfrm flipV="1">
          <a:off x="2908300" y="10046601"/>
          <a:ext cx="889000" cy="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98571</xdr:rowOff>
    </xdr:from>
    <xdr:to>
      <xdr:col>4</xdr:col>
      <xdr:colOff>155575</xdr:colOff>
      <xdr:row>58</xdr:row>
      <xdr:rowOff>105224</xdr:rowOff>
    </xdr:to>
    <xdr:cxnSp macro="">
      <xdr:nvCxnSpPr>
        <xdr:cNvPr id="122" name="直線コネクタ 121"/>
        <xdr:cNvCxnSpPr/>
      </xdr:nvCxnSpPr>
      <xdr:spPr>
        <a:xfrm>
          <a:off x="2019300" y="10042671"/>
          <a:ext cx="889000" cy="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1446</xdr:rowOff>
    </xdr:from>
    <xdr:to>
      <xdr:col>4</xdr:col>
      <xdr:colOff>206375</xdr:colOff>
      <xdr:row>58</xdr:row>
      <xdr:rowOff>103046</xdr:rowOff>
    </xdr:to>
    <xdr:sp macro="" textlink="">
      <xdr:nvSpPr>
        <xdr:cNvPr id="123" name="フローチャート : 判断 122"/>
        <xdr:cNvSpPr/>
      </xdr:nvSpPr>
      <xdr:spPr>
        <a:xfrm>
          <a:off x="2857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119573</xdr:rowOff>
    </xdr:from>
    <xdr:ext cx="599010" cy="259045"/>
    <xdr:sp macro="" textlink="">
      <xdr:nvSpPr>
        <xdr:cNvPr id="124" name="テキスト ボックス 123"/>
        <xdr:cNvSpPr txBox="1"/>
      </xdr:nvSpPr>
      <xdr:spPr>
        <a:xfrm>
          <a:off x="2608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92416</xdr:rowOff>
    </xdr:from>
    <xdr:to>
      <xdr:col>2</xdr:col>
      <xdr:colOff>638175</xdr:colOff>
      <xdr:row>58</xdr:row>
      <xdr:rowOff>98571</xdr:rowOff>
    </xdr:to>
    <xdr:cxnSp macro="">
      <xdr:nvCxnSpPr>
        <xdr:cNvPr id="125" name="直線コネクタ 124"/>
        <xdr:cNvCxnSpPr/>
      </xdr:nvCxnSpPr>
      <xdr:spPr>
        <a:xfrm>
          <a:off x="1130300" y="10036516"/>
          <a:ext cx="889000" cy="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31174</xdr:rowOff>
    </xdr:from>
    <xdr:to>
      <xdr:col>3</xdr:col>
      <xdr:colOff>3175</xdr:colOff>
      <xdr:row>58</xdr:row>
      <xdr:rowOff>132774</xdr:rowOff>
    </xdr:to>
    <xdr:sp macro="" textlink="">
      <xdr:nvSpPr>
        <xdr:cNvPr id="126" name="フローチャート : 判断 125"/>
        <xdr:cNvSpPr/>
      </xdr:nvSpPr>
      <xdr:spPr>
        <a:xfrm>
          <a:off x="1968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149301</xdr:rowOff>
    </xdr:from>
    <xdr:ext cx="599010" cy="259045"/>
    <xdr:sp macro="" textlink="">
      <xdr:nvSpPr>
        <xdr:cNvPr id="127" name="テキスト ボックス 126"/>
        <xdr:cNvSpPr txBox="1"/>
      </xdr:nvSpPr>
      <xdr:spPr>
        <a:xfrm>
          <a:off x="1719794" y="97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32960</xdr:rowOff>
    </xdr:from>
    <xdr:to>
      <xdr:col>1</xdr:col>
      <xdr:colOff>485775</xdr:colOff>
      <xdr:row>58</xdr:row>
      <xdr:rowOff>134560</xdr:rowOff>
    </xdr:to>
    <xdr:sp macro="" textlink="">
      <xdr:nvSpPr>
        <xdr:cNvPr id="128" name="フローチャート : 判断 127"/>
        <xdr:cNvSpPr/>
      </xdr:nvSpPr>
      <xdr:spPr>
        <a:xfrm>
          <a:off x="1079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151087</xdr:rowOff>
    </xdr:from>
    <xdr:ext cx="599010" cy="259045"/>
    <xdr:sp macro="" textlink="">
      <xdr:nvSpPr>
        <xdr:cNvPr id="129" name="テキスト ボックス 128"/>
        <xdr:cNvSpPr txBox="1"/>
      </xdr:nvSpPr>
      <xdr:spPr>
        <a:xfrm>
          <a:off x="830794" y="975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43933</xdr:rowOff>
    </xdr:from>
    <xdr:to>
      <xdr:col>6</xdr:col>
      <xdr:colOff>561975</xdr:colOff>
      <xdr:row>58</xdr:row>
      <xdr:rowOff>145533</xdr:rowOff>
    </xdr:to>
    <xdr:sp macro="" textlink="">
      <xdr:nvSpPr>
        <xdr:cNvPr id="135" name="円/楕円 134"/>
        <xdr:cNvSpPr/>
      </xdr:nvSpPr>
      <xdr:spPr>
        <a:xfrm>
          <a:off x="4584700" y="998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34377" cy="259045"/>
    <xdr:sp macro="" textlink="">
      <xdr:nvSpPr>
        <xdr:cNvPr id="136" name="総務費該当値テキスト"/>
        <xdr:cNvSpPr txBox="1"/>
      </xdr:nvSpPr>
      <xdr:spPr>
        <a:xfrm>
          <a:off x="4686300" y="99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98,353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51701</xdr:rowOff>
    </xdr:from>
    <xdr:to>
      <xdr:col>5</xdr:col>
      <xdr:colOff>409575</xdr:colOff>
      <xdr:row>58</xdr:row>
      <xdr:rowOff>153301</xdr:rowOff>
    </xdr:to>
    <xdr:sp macro="" textlink="">
      <xdr:nvSpPr>
        <xdr:cNvPr id="137" name="円/楕円 136"/>
        <xdr:cNvSpPr/>
      </xdr:nvSpPr>
      <xdr:spPr>
        <a:xfrm>
          <a:off x="3746500" y="99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144428</xdr:rowOff>
    </xdr:from>
    <xdr:ext cx="534377" cy="259045"/>
    <xdr:sp macro="" textlink="">
      <xdr:nvSpPr>
        <xdr:cNvPr id="138" name="テキスト ボックス 137"/>
        <xdr:cNvSpPr txBox="1"/>
      </xdr:nvSpPr>
      <xdr:spPr>
        <a:xfrm>
          <a:off x="3530111" y="1008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81,364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54424</xdr:rowOff>
    </xdr:from>
    <xdr:to>
      <xdr:col>4</xdr:col>
      <xdr:colOff>206375</xdr:colOff>
      <xdr:row>58</xdr:row>
      <xdr:rowOff>156024</xdr:rowOff>
    </xdr:to>
    <xdr:sp macro="" textlink="">
      <xdr:nvSpPr>
        <xdr:cNvPr id="139" name="円/楕円 138"/>
        <xdr:cNvSpPr/>
      </xdr:nvSpPr>
      <xdr:spPr>
        <a:xfrm>
          <a:off x="2857500" y="999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147151</xdr:rowOff>
    </xdr:from>
    <xdr:ext cx="534377" cy="259045"/>
    <xdr:sp macro="" textlink="">
      <xdr:nvSpPr>
        <xdr:cNvPr id="140" name="テキスト ボックス 139"/>
        <xdr:cNvSpPr txBox="1"/>
      </xdr:nvSpPr>
      <xdr:spPr>
        <a:xfrm>
          <a:off x="2641111" y="1009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47771</xdr:rowOff>
    </xdr:from>
    <xdr:to>
      <xdr:col>3</xdr:col>
      <xdr:colOff>3175</xdr:colOff>
      <xdr:row>58</xdr:row>
      <xdr:rowOff>149371</xdr:rowOff>
    </xdr:to>
    <xdr:sp macro="" textlink="">
      <xdr:nvSpPr>
        <xdr:cNvPr id="141" name="円/楕円 140"/>
        <xdr:cNvSpPr/>
      </xdr:nvSpPr>
      <xdr:spPr>
        <a:xfrm>
          <a:off x="1968500" y="99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140498</xdr:rowOff>
    </xdr:from>
    <xdr:ext cx="534377" cy="259045"/>
    <xdr:sp macro="" textlink="">
      <xdr:nvSpPr>
        <xdr:cNvPr id="142" name="テキスト ボックス 141"/>
        <xdr:cNvSpPr txBox="1"/>
      </xdr:nvSpPr>
      <xdr:spPr>
        <a:xfrm>
          <a:off x="1752111" y="1008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89,959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41616</xdr:rowOff>
    </xdr:from>
    <xdr:to>
      <xdr:col>1</xdr:col>
      <xdr:colOff>485775</xdr:colOff>
      <xdr:row>58</xdr:row>
      <xdr:rowOff>143216</xdr:rowOff>
    </xdr:to>
    <xdr:sp macro="" textlink="">
      <xdr:nvSpPr>
        <xdr:cNvPr id="143" name="円/楕円 142"/>
        <xdr:cNvSpPr/>
      </xdr:nvSpPr>
      <xdr:spPr>
        <a:xfrm>
          <a:off x="1079500" y="998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134343</xdr:rowOff>
    </xdr:from>
    <xdr:ext cx="599010" cy="259045"/>
    <xdr:sp macro="" textlink="">
      <xdr:nvSpPr>
        <xdr:cNvPr id="144" name="テキスト ボックス 143"/>
        <xdr:cNvSpPr txBox="1"/>
      </xdr:nvSpPr>
      <xdr:spPr>
        <a:xfrm>
          <a:off x="830794" y="1007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49061</xdr:rowOff>
    </xdr:from>
    <xdr:to>
      <xdr:col>6</xdr:col>
      <xdr:colOff>511175</xdr:colOff>
      <xdr:row>77</xdr:row>
      <xdr:rowOff>72785</xdr:rowOff>
    </xdr:to>
    <xdr:cxnSp macro="">
      <xdr:nvCxnSpPr>
        <xdr:cNvPr id="172" name="直線コネクタ 171"/>
        <xdr:cNvCxnSpPr/>
      </xdr:nvCxnSpPr>
      <xdr:spPr>
        <a:xfrm>
          <a:off x="3797300" y="13250711"/>
          <a:ext cx="838200" cy="2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49061</xdr:rowOff>
    </xdr:from>
    <xdr:to>
      <xdr:col>5</xdr:col>
      <xdr:colOff>358775</xdr:colOff>
      <xdr:row>77</xdr:row>
      <xdr:rowOff>86336</xdr:rowOff>
    </xdr:to>
    <xdr:cxnSp macro="">
      <xdr:nvCxnSpPr>
        <xdr:cNvPr id="175" name="直線コネクタ 174"/>
        <xdr:cNvCxnSpPr/>
      </xdr:nvCxnSpPr>
      <xdr:spPr>
        <a:xfrm flipV="1">
          <a:off x="2908300" y="13250711"/>
          <a:ext cx="889000" cy="3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86336</xdr:rowOff>
    </xdr:from>
    <xdr:to>
      <xdr:col>4</xdr:col>
      <xdr:colOff>155575</xdr:colOff>
      <xdr:row>78</xdr:row>
      <xdr:rowOff>30626</xdr:rowOff>
    </xdr:to>
    <xdr:cxnSp macro="">
      <xdr:nvCxnSpPr>
        <xdr:cNvPr id="178" name="直線コネクタ 177"/>
        <xdr:cNvCxnSpPr/>
      </xdr:nvCxnSpPr>
      <xdr:spPr>
        <a:xfrm flipV="1">
          <a:off x="2019300" y="13287986"/>
          <a:ext cx="889000" cy="11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21206</xdr:rowOff>
    </xdr:from>
    <xdr:to>
      <xdr:col>4</xdr:col>
      <xdr:colOff>206375</xdr:colOff>
      <xdr:row>77</xdr:row>
      <xdr:rowOff>122806</xdr:rowOff>
    </xdr:to>
    <xdr:sp macro="" textlink="">
      <xdr:nvSpPr>
        <xdr:cNvPr id="179" name="フローチャート : 判断 178"/>
        <xdr:cNvSpPr/>
      </xdr:nvSpPr>
      <xdr:spPr>
        <a:xfrm>
          <a:off x="2857500" y="132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139333</xdr:rowOff>
    </xdr:from>
    <xdr:ext cx="599010" cy="259045"/>
    <xdr:sp macro="" textlink="">
      <xdr:nvSpPr>
        <xdr:cNvPr id="180" name="テキスト ボックス 179"/>
        <xdr:cNvSpPr txBox="1"/>
      </xdr:nvSpPr>
      <xdr:spPr>
        <a:xfrm>
          <a:off x="2608794" y="1299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9531</xdr:rowOff>
    </xdr:from>
    <xdr:to>
      <xdr:col>2</xdr:col>
      <xdr:colOff>638175</xdr:colOff>
      <xdr:row>78</xdr:row>
      <xdr:rowOff>30626</xdr:rowOff>
    </xdr:to>
    <xdr:cxnSp macro="">
      <xdr:nvCxnSpPr>
        <xdr:cNvPr id="181" name="直線コネクタ 180"/>
        <xdr:cNvCxnSpPr/>
      </xdr:nvCxnSpPr>
      <xdr:spPr>
        <a:xfrm>
          <a:off x="1130300" y="13382631"/>
          <a:ext cx="889000" cy="2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86792</xdr:rowOff>
    </xdr:from>
    <xdr:to>
      <xdr:col>3</xdr:col>
      <xdr:colOff>3175</xdr:colOff>
      <xdr:row>78</xdr:row>
      <xdr:rowOff>16942</xdr:rowOff>
    </xdr:to>
    <xdr:sp macro="" textlink="">
      <xdr:nvSpPr>
        <xdr:cNvPr id="182" name="フローチャート : 判断 181"/>
        <xdr:cNvSpPr/>
      </xdr:nvSpPr>
      <xdr:spPr>
        <a:xfrm>
          <a:off x="1968500" y="132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33469</xdr:rowOff>
    </xdr:from>
    <xdr:ext cx="599010" cy="259045"/>
    <xdr:sp macro="" textlink="">
      <xdr:nvSpPr>
        <xdr:cNvPr id="183" name="テキスト ボックス 182"/>
        <xdr:cNvSpPr txBox="1"/>
      </xdr:nvSpPr>
      <xdr:spPr>
        <a:xfrm>
          <a:off x="1719794" y="1306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40560</xdr:rowOff>
    </xdr:from>
    <xdr:to>
      <xdr:col>1</xdr:col>
      <xdr:colOff>485775</xdr:colOff>
      <xdr:row>77</xdr:row>
      <xdr:rowOff>142160</xdr:rowOff>
    </xdr:to>
    <xdr:sp macro="" textlink="">
      <xdr:nvSpPr>
        <xdr:cNvPr id="184" name="フローチャート : 判断 183"/>
        <xdr:cNvSpPr/>
      </xdr:nvSpPr>
      <xdr:spPr>
        <a:xfrm>
          <a:off x="1079500" y="1324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158687</xdr:rowOff>
    </xdr:from>
    <xdr:ext cx="599010" cy="259045"/>
    <xdr:sp macro="" textlink="">
      <xdr:nvSpPr>
        <xdr:cNvPr id="185" name="テキスト ボックス 184"/>
        <xdr:cNvSpPr txBox="1"/>
      </xdr:nvSpPr>
      <xdr:spPr>
        <a:xfrm>
          <a:off x="830794" y="1301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21985</xdr:rowOff>
    </xdr:from>
    <xdr:to>
      <xdr:col>6</xdr:col>
      <xdr:colOff>561975</xdr:colOff>
      <xdr:row>77</xdr:row>
      <xdr:rowOff>123585</xdr:rowOff>
    </xdr:to>
    <xdr:sp macro="" textlink="">
      <xdr:nvSpPr>
        <xdr:cNvPr id="191" name="円/楕円 190"/>
        <xdr:cNvSpPr/>
      </xdr:nvSpPr>
      <xdr:spPr>
        <a:xfrm>
          <a:off x="4584700" y="132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412</xdr:rowOff>
    </xdr:from>
    <xdr:ext cx="599010" cy="259045"/>
    <xdr:sp macro="" textlink="">
      <xdr:nvSpPr>
        <xdr:cNvPr id="192" name="民生費該当値テキスト"/>
        <xdr:cNvSpPr txBox="1"/>
      </xdr:nvSpPr>
      <xdr:spPr>
        <a:xfrm>
          <a:off x="4686300" y="1320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152,136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169711</xdr:rowOff>
    </xdr:from>
    <xdr:to>
      <xdr:col>5</xdr:col>
      <xdr:colOff>409575</xdr:colOff>
      <xdr:row>77</xdr:row>
      <xdr:rowOff>99861</xdr:rowOff>
    </xdr:to>
    <xdr:sp macro="" textlink="">
      <xdr:nvSpPr>
        <xdr:cNvPr id="193" name="円/楕円 192"/>
        <xdr:cNvSpPr/>
      </xdr:nvSpPr>
      <xdr:spPr>
        <a:xfrm>
          <a:off x="3746500" y="131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90988</xdr:rowOff>
    </xdr:from>
    <xdr:ext cx="599010" cy="259045"/>
    <xdr:sp macro="" textlink="">
      <xdr:nvSpPr>
        <xdr:cNvPr id="194" name="テキスト ボックス 193"/>
        <xdr:cNvSpPr txBox="1"/>
      </xdr:nvSpPr>
      <xdr:spPr>
        <a:xfrm>
          <a:off x="3497794" y="1329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157,325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35536</xdr:rowOff>
    </xdr:from>
    <xdr:to>
      <xdr:col>4</xdr:col>
      <xdr:colOff>206375</xdr:colOff>
      <xdr:row>77</xdr:row>
      <xdr:rowOff>137136</xdr:rowOff>
    </xdr:to>
    <xdr:sp macro="" textlink="">
      <xdr:nvSpPr>
        <xdr:cNvPr id="195" name="円/楕円 194"/>
        <xdr:cNvSpPr/>
      </xdr:nvSpPr>
      <xdr:spPr>
        <a:xfrm>
          <a:off x="2857500" y="132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128263</xdr:rowOff>
    </xdr:from>
    <xdr:ext cx="599010" cy="259045"/>
    <xdr:sp macro="" textlink="">
      <xdr:nvSpPr>
        <xdr:cNvPr id="196" name="テキスト ボックス 195"/>
        <xdr:cNvSpPr txBox="1"/>
      </xdr:nvSpPr>
      <xdr:spPr>
        <a:xfrm>
          <a:off x="2608794" y="1332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149,172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151276</xdr:rowOff>
    </xdr:from>
    <xdr:to>
      <xdr:col>3</xdr:col>
      <xdr:colOff>3175</xdr:colOff>
      <xdr:row>78</xdr:row>
      <xdr:rowOff>81426</xdr:rowOff>
    </xdr:to>
    <xdr:sp macro="" textlink="">
      <xdr:nvSpPr>
        <xdr:cNvPr id="197" name="円/楕円 196"/>
        <xdr:cNvSpPr/>
      </xdr:nvSpPr>
      <xdr:spPr>
        <a:xfrm>
          <a:off x="1968500" y="1335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72553</xdr:rowOff>
    </xdr:from>
    <xdr:ext cx="599010" cy="259045"/>
    <xdr:sp macro="" textlink="">
      <xdr:nvSpPr>
        <xdr:cNvPr id="198" name="テキスト ボックス 197"/>
        <xdr:cNvSpPr txBox="1"/>
      </xdr:nvSpPr>
      <xdr:spPr>
        <a:xfrm>
          <a:off x="1719794" y="1344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123,857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130181</xdr:rowOff>
    </xdr:from>
    <xdr:to>
      <xdr:col>1</xdr:col>
      <xdr:colOff>485775</xdr:colOff>
      <xdr:row>78</xdr:row>
      <xdr:rowOff>60331</xdr:rowOff>
    </xdr:to>
    <xdr:sp macro="" textlink="">
      <xdr:nvSpPr>
        <xdr:cNvPr id="199" name="円/楕円 198"/>
        <xdr:cNvSpPr/>
      </xdr:nvSpPr>
      <xdr:spPr>
        <a:xfrm>
          <a:off x="1079500" y="1333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51458</xdr:rowOff>
    </xdr:from>
    <xdr:ext cx="599010" cy="259045"/>
    <xdr:sp macro="" textlink="">
      <xdr:nvSpPr>
        <xdr:cNvPr id="200" name="テキスト ボックス 199"/>
        <xdr:cNvSpPr txBox="1"/>
      </xdr:nvSpPr>
      <xdr:spPr>
        <a:xfrm>
          <a:off x="830794" y="1342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45529</xdr:rowOff>
    </xdr:from>
    <xdr:to>
      <xdr:col>6</xdr:col>
      <xdr:colOff>511175</xdr:colOff>
      <xdr:row>98</xdr:row>
      <xdr:rowOff>54505</xdr:rowOff>
    </xdr:to>
    <xdr:cxnSp macro="">
      <xdr:nvCxnSpPr>
        <xdr:cNvPr id="227" name="直線コネクタ 226"/>
        <xdr:cNvCxnSpPr/>
      </xdr:nvCxnSpPr>
      <xdr:spPr>
        <a:xfrm>
          <a:off x="3797300" y="16847629"/>
          <a:ext cx="8382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29218</xdr:rowOff>
    </xdr:from>
    <xdr:to>
      <xdr:col>5</xdr:col>
      <xdr:colOff>358775</xdr:colOff>
      <xdr:row>98</xdr:row>
      <xdr:rowOff>45529</xdr:rowOff>
    </xdr:to>
    <xdr:cxnSp macro="">
      <xdr:nvCxnSpPr>
        <xdr:cNvPr id="230" name="直線コネクタ 229"/>
        <xdr:cNvCxnSpPr/>
      </xdr:nvCxnSpPr>
      <xdr:spPr>
        <a:xfrm>
          <a:off x="2908300" y="16831318"/>
          <a:ext cx="889000" cy="1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74953</xdr:rowOff>
    </xdr:from>
    <xdr:ext cx="534377" cy="259045"/>
    <xdr:sp macro="" textlink="">
      <xdr:nvSpPr>
        <xdr:cNvPr id="232" name="テキスト ボックス 231"/>
        <xdr:cNvSpPr txBox="1"/>
      </xdr:nvSpPr>
      <xdr:spPr>
        <a:xfrm>
          <a:off x="3530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29218</xdr:rowOff>
    </xdr:from>
    <xdr:to>
      <xdr:col>4</xdr:col>
      <xdr:colOff>155575</xdr:colOff>
      <xdr:row>98</xdr:row>
      <xdr:rowOff>47158</xdr:rowOff>
    </xdr:to>
    <xdr:cxnSp macro="">
      <xdr:nvCxnSpPr>
        <xdr:cNvPr id="233" name="直線コネクタ 232"/>
        <xdr:cNvCxnSpPr/>
      </xdr:nvCxnSpPr>
      <xdr:spPr>
        <a:xfrm flipV="1">
          <a:off x="2019300" y="16831318"/>
          <a:ext cx="889000" cy="1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97507</xdr:rowOff>
    </xdr:from>
    <xdr:to>
      <xdr:col>4</xdr:col>
      <xdr:colOff>206375</xdr:colOff>
      <xdr:row>98</xdr:row>
      <xdr:rowOff>27657</xdr:rowOff>
    </xdr:to>
    <xdr:sp macro="" textlink="">
      <xdr:nvSpPr>
        <xdr:cNvPr id="234" name="フローチャート : 判断 233"/>
        <xdr:cNvSpPr/>
      </xdr:nvSpPr>
      <xdr:spPr>
        <a:xfrm>
          <a:off x="2857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44184</xdr:rowOff>
    </xdr:from>
    <xdr:ext cx="534377" cy="259045"/>
    <xdr:sp macro="" textlink="">
      <xdr:nvSpPr>
        <xdr:cNvPr id="235" name="テキスト ボックス 234"/>
        <xdr:cNvSpPr txBox="1"/>
      </xdr:nvSpPr>
      <xdr:spPr>
        <a:xfrm>
          <a:off x="2641111" y="165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47158</xdr:rowOff>
    </xdr:from>
    <xdr:to>
      <xdr:col>2</xdr:col>
      <xdr:colOff>638175</xdr:colOff>
      <xdr:row>98</xdr:row>
      <xdr:rowOff>58296</xdr:rowOff>
    </xdr:to>
    <xdr:cxnSp macro="">
      <xdr:nvCxnSpPr>
        <xdr:cNvPr id="236" name="直線コネクタ 235"/>
        <xdr:cNvCxnSpPr/>
      </xdr:nvCxnSpPr>
      <xdr:spPr>
        <a:xfrm flipV="1">
          <a:off x="1130300" y="16849258"/>
          <a:ext cx="889000" cy="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109936</xdr:rowOff>
    </xdr:from>
    <xdr:to>
      <xdr:col>3</xdr:col>
      <xdr:colOff>3175</xdr:colOff>
      <xdr:row>98</xdr:row>
      <xdr:rowOff>40086</xdr:rowOff>
    </xdr:to>
    <xdr:sp macro="" textlink="">
      <xdr:nvSpPr>
        <xdr:cNvPr id="237" name="フローチャート : 判断 236"/>
        <xdr:cNvSpPr/>
      </xdr:nvSpPr>
      <xdr:spPr>
        <a:xfrm>
          <a:off x="1968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56613</xdr:rowOff>
    </xdr:from>
    <xdr:ext cx="534377" cy="259045"/>
    <xdr:sp macro="" textlink="">
      <xdr:nvSpPr>
        <xdr:cNvPr id="238" name="テキスト ボックス 237"/>
        <xdr:cNvSpPr txBox="1"/>
      </xdr:nvSpPr>
      <xdr:spPr>
        <a:xfrm>
          <a:off x="1752111" y="1651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122509</xdr:rowOff>
    </xdr:from>
    <xdr:to>
      <xdr:col>1</xdr:col>
      <xdr:colOff>485775</xdr:colOff>
      <xdr:row>98</xdr:row>
      <xdr:rowOff>52659</xdr:rowOff>
    </xdr:to>
    <xdr:sp macro="" textlink="">
      <xdr:nvSpPr>
        <xdr:cNvPr id="239" name="フローチャート : 判断 238"/>
        <xdr:cNvSpPr/>
      </xdr:nvSpPr>
      <xdr:spPr>
        <a:xfrm>
          <a:off x="1079500" y="1675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69186</xdr:rowOff>
    </xdr:from>
    <xdr:ext cx="534377" cy="259045"/>
    <xdr:sp macro="" textlink="">
      <xdr:nvSpPr>
        <xdr:cNvPr id="240" name="テキスト ボックス 239"/>
        <xdr:cNvSpPr txBox="1"/>
      </xdr:nvSpPr>
      <xdr:spPr>
        <a:xfrm>
          <a:off x="863111" y="1652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3705</xdr:rowOff>
    </xdr:from>
    <xdr:to>
      <xdr:col>6</xdr:col>
      <xdr:colOff>561975</xdr:colOff>
      <xdr:row>98</xdr:row>
      <xdr:rowOff>105305</xdr:rowOff>
    </xdr:to>
    <xdr:sp macro="" textlink="">
      <xdr:nvSpPr>
        <xdr:cNvPr id="246" name="円/楕円 245"/>
        <xdr:cNvSpPr/>
      </xdr:nvSpPr>
      <xdr:spPr>
        <a:xfrm>
          <a:off x="4584700" y="168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90082</xdr:rowOff>
    </xdr:from>
    <xdr:ext cx="534377" cy="259045"/>
    <xdr:sp macro="" textlink="">
      <xdr:nvSpPr>
        <xdr:cNvPr id="247" name="衛生費該当値テキスト"/>
        <xdr:cNvSpPr txBox="1"/>
      </xdr:nvSpPr>
      <xdr:spPr>
        <a:xfrm>
          <a:off x="4686300" y="167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37,268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166179</xdr:rowOff>
    </xdr:from>
    <xdr:to>
      <xdr:col>5</xdr:col>
      <xdr:colOff>409575</xdr:colOff>
      <xdr:row>98</xdr:row>
      <xdr:rowOff>96329</xdr:rowOff>
    </xdr:to>
    <xdr:sp macro="" textlink="">
      <xdr:nvSpPr>
        <xdr:cNvPr id="248" name="円/楕円 247"/>
        <xdr:cNvSpPr/>
      </xdr:nvSpPr>
      <xdr:spPr>
        <a:xfrm>
          <a:off x="3746500" y="167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87456</xdr:rowOff>
    </xdr:from>
    <xdr:ext cx="534377" cy="259045"/>
    <xdr:sp macro="" textlink="">
      <xdr:nvSpPr>
        <xdr:cNvPr id="249" name="テキスト ボックス 248"/>
        <xdr:cNvSpPr txBox="1"/>
      </xdr:nvSpPr>
      <xdr:spPr>
        <a:xfrm>
          <a:off x="3530111" y="168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149868</xdr:rowOff>
    </xdr:from>
    <xdr:to>
      <xdr:col>4</xdr:col>
      <xdr:colOff>206375</xdr:colOff>
      <xdr:row>98</xdr:row>
      <xdr:rowOff>80018</xdr:rowOff>
    </xdr:to>
    <xdr:sp macro="" textlink="">
      <xdr:nvSpPr>
        <xdr:cNvPr id="250" name="円/楕円 249"/>
        <xdr:cNvSpPr/>
      </xdr:nvSpPr>
      <xdr:spPr>
        <a:xfrm>
          <a:off x="2857500" y="167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71145</xdr:rowOff>
    </xdr:from>
    <xdr:ext cx="534377" cy="259045"/>
    <xdr:sp macro="" textlink="">
      <xdr:nvSpPr>
        <xdr:cNvPr id="251" name="テキスト ボックス 250"/>
        <xdr:cNvSpPr txBox="1"/>
      </xdr:nvSpPr>
      <xdr:spPr>
        <a:xfrm>
          <a:off x="2641111" y="1687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48,330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167808</xdr:rowOff>
    </xdr:from>
    <xdr:to>
      <xdr:col>3</xdr:col>
      <xdr:colOff>3175</xdr:colOff>
      <xdr:row>98</xdr:row>
      <xdr:rowOff>97958</xdr:rowOff>
    </xdr:to>
    <xdr:sp macro="" textlink="">
      <xdr:nvSpPr>
        <xdr:cNvPr id="252" name="円/楕円 251"/>
        <xdr:cNvSpPr/>
      </xdr:nvSpPr>
      <xdr:spPr>
        <a:xfrm>
          <a:off x="1968500" y="1679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89085</xdr:rowOff>
    </xdr:from>
    <xdr:ext cx="534377" cy="259045"/>
    <xdr:sp macro="" textlink="">
      <xdr:nvSpPr>
        <xdr:cNvPr id="253" name="テキスト ボックス 252"/>
        <xdr:cNvSpPr txBox="1"/>
      </xdr:nvSpPr>
      <xdr:spPr>
        <a:xfrm>
          <a:off x="1752111" y="1689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7496</xdr:rowOff>
    </xdr:from>
    <xdr:to>
      <xdr:col>1</xdr:col>
      <xdr:colOff>485775</xdr:colOff>
      <xdr:row>98</xdr:row>
      <xdr:rowOff>109096</xdr:rowOff>
    </xdr:to>
    <xdr:sp macro="" textlink="">
      <xdr:nvSpPr>
        <xdr:cNvPr id="254" name="円/楕円 253"/>
        <xdr:cNvSpPr/>
      </xdr:nvSpPr>
      <xdr:spPr>
        <a:xfrm>
          <a:off x="1079500" y="1680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100223</xdr:rowOff>
    </xdr:from>
    <xdr:ext cx="534377" cy="259045"/>
    <xdr:sp macro="" textlink="">
      <xdr:nvSpPr>
        <xdr:cNvPr id="255" name="テキスト ボックス 254"/>
        <xdr:cNvSpPr txBox="1"/>
      </xdr:nvSpPr>
      <xdr:spPr>
        <a:xfrm>
          <a:off x="863111" y="1690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26200</xdr:rowOff>
    </xdr:from>
    <xdr:to>
      <xdr:col>14</xdr:col>
      <xdr:colOff>28575</xdr:colOff>
      <xdr:row>39</xdr:row>
      <xdr:rowOff>44450</xdr:rowOff>
    </xdr:to>
    <xdr:cxnSp macro="">
      <xdr:nvCxnSpPr>
        <xdr:cNvPr id="287" name="直線コネクタ 286"/>
        <xdr:cNvCxnSpPr/>
      </xdr:nvCxnSpPr>
      <xdr:spPr>
        <a:xfrm>
          <a:off x="8750300" y="6712750"/>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109372</xdr:rowOff>
    </xdr:from>
    <xdr:to>
      <xdr:col>12</xdr:col>
      <xdr:colOff>511175</xdr:colOff>
      <xdr:row>39</xdr:row>
      <xdr:rowOff>26200</xdr:rowOff>
    </xdr:to>
    <xdr:cxnSp macro="">
      <xdr:nvCxnSpPr>
        <xdr:cNvPr id="290" name="直線コネクタ 289"/>
        <xdr:cNvCxnSpPr/>
      </xdr:nvCxnSpPr>
      <xdr:spPr>
        <a:xfrm>
          <a:off x="7861300" y="6624472"/>
          <a:ext cx="889000" cy="8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67678</xdr:rowOff>
    </xdr:from>
    <xdr:to>
      <xdr:col>12</xdr:col>
      <xdr:colOff>561975</xdr:colOff>
      <xdr:row>38</xdr:row>
      <xdr:rowOff>169278</xdr:rowOff>
    </xdr:to>
    <xdr:sp macro="" textlink="">
      <xdr:nvSpPr>
        <xdr:cNvPr id="291" name="フローチャート : 判断 290"/>
        <xdr:cNvSpPr/>
      </xdr:nvSpPr>
      <xdr:spPr>
        <a:xfrm>
          <a:off x="8699500" y="658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14355</xdr:rowOff>
    </xdr:from>
    <xdr:ext cx="469744" cy="259045"/>
    <xdr:sp macro="" textlink="">
      <xdr:nvSpPr>
        <xdr:cNvPr id="292" name="テキスト ボックス 291"/>
        <xdr:cNvSpPr txBox="1"/>
      </xdr:nvSpPr>
      <xdr:spPr>
        <a:xfrm>
          <a:off x="8515427" y="635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55614</xdr:rowOff>
    </xdr:from>
    <xdr:to>
      <xdr:col>11</xdr:col>
      <xdr:colOff>307975</xdr:colOff>
      <xdr:row>38</xdr:row>
      <xdr:rowOff>109372</xdr:rowOff>
    </xdr:to>
    <xdr:cxnSp macro="">
      <xdr:nvCxnSpPr>
        <xdr:cNvPr id="293" name="直線コネクタ 292"/>
        <xdr:cNvCxnSpPr/>
      </xdr:nvCxnSpPr>
      <xdr:spPr>
        <a:xfrm>
          <a:off x="6972300" y="6570714"/>
          <a:ext cx="889000" cy="5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52819</xdr:rowOff>
    </xdr:from>
    <xdr:to>
      <xdr:col>11</xdr:col>
      <xdr:colOff>358775</xdr:colOff>
      <xdr:row>38</xdr:row>
      <xdr:rowOff>154419</xdr:rowOff>
    </xdr:to>
    <xdr:sp macro="" textlink="">
      <xdr:nvSpPr>
        <xdr:cNvPr id="294" name="フローチャート : 判断 293"/>
        <xdr:cNvSpPr/>
      </xdr:nvSpPr>
      <xdr:spPr>
        <a:xfrm>
          <a:off x="7810500" y="65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170946</xdr:rowOff>
    </xdr:from>
    <xdr:ext cx="469744" cy="259045"/>
    <xdr:sp macro="" textlink="">
      <xdr:nvSpPr>
        <xdr:cNvPr id="295" name="テキスト ボックス 294"/>
        <xdr:cNvSpPr txBox="1"/>
      </xdr:nvSpPr>
      <xdr:spPr>
        <a:xfrm>
          <a:off x="7626427" y="634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42608</xdr:rowOff>
    </xdr:from>
    <xdr:to>
      <xdr:col>10</xdr:col>
      <xdr:colOff>155575</xdr:colOff>
      <xdr:row>38</xdr:row>
      <xdr:rowOff>144208</xdr:rowOff>
    </xdr:to>
    <xdr:sp macro="" textlink="">
      <xdr:nvSpPr>
        <xdr:cNvPr id="296" name="フローチャート : 判断 295"/>
        <xdr:cNvSpPr/>
      </xdr:nvSpPr>
      <xdr:spPr>
        <a:xfrm>
          <a:off x="6921500" y="65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135335</xdr:rowOff>
    </xdr:from>
    <xdr:ext cx="469744" cy="259045"/>
    <xdr:sp macro="" textlink="">
      <xdr:nvSpPr>
        <xdr:cNvPr id="297" name="テキスト ボックス 296"/>
        <xdr:cNvSpPr txBox="1"/>
      </xdr:nvSpPr>
      <xdr:spPr>
        <a:xfrm>
          <a:off x="6737427" y="66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249299" cy="259045"/>
    <xdr:sp macro="" textlink="">
      <xdr:nvSpPr>
        <xdr:cNvPr id="304" name="労働費該当値テキスト"/>
        <xdr:cNvSpPr txBox="1"/>
      </xdr:nvSpPr>
      <xdr:spPr>
        <a:xfrm>
          <a:off x="10528300" y="66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5" name="円/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6" name="テキスト ボックス 305"/>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146850</xdr:rowOff>
    </xdr:from>
    <xdr:to>
      <xdr:col>12</xdr:col>
      <xdr:colOff>561975</xdr:colOff>
      <xdr:row>39</xdr:row>
      <xdr:rowOff>77000</xdr:rowOff>
    </xdr:to>
    <xdr:sp macro="" textlink="">
      <xdr:nvSpPr>
        <xdr:cNvPr id="307" name="円/楕円 306"/>
        <xdr:cNvSpPr/>
      </xdr:nvSpPr>
      <xdr:spPr>
        <a:xfrm>
          <a:off x="8699500" y="66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68127</xdr:rowOff>
    </xdr:from>
    <xdr:ext cx="378565" cy="259045"/>
    <xdr:sp macro="" textlink="">
      <xdr:nvSpPr>
        <xdr:cNvPr id="308" name="テキスト ボックス 307"/>
        <xdr:cNvSpPr txBox="1"/>
      </xdr:nvSpPr>
      <xdr:spPr>
        <a:xfrm>
          <a:off x="8561017" y="675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58572</xdr:rowOff>
    </xdr:from>
    <xdr:to>
      <xdr:col>11</xdr:col>
      <xdr:colOff>358775</xdr:colOff>
      <xdr:row>38</xdr:row>
      <xdr:rowOff>160172</xdr:rowOff>
    </xdr:to>
    <xdr:sp macro="" textlink="">
      <xdr:nvSpPr>
        <xdr:cNvPr id="309" name="円/楕円 308"/>
        <xdr:cNvSpPr/>
      </xdr:nvSpPr>
      <xdr:spPr>
        <a:xfrm>
          <a:off x="7810500" y="65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151299</xdr:rowOff>
    </xdr:from>
    <xdr:ext cx="469744" cy="259045"/>
    <xdr:sp macro="" textlink="">
      <xdr:nvSpPr>
        <xdr:cNvPr id="310" name="テキスト ボックス 309"/>
        <xdr:cNvSpPr txBox="1"/>
      </xdr:nvSpPr>
      <xdr:spPr>
        <a:xfrm>
          <a:off x="7626427" y="66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4814</xdr:rowOff>
    </xdr:from>
    <xdr:to>
      <xdr:col>10</xdr:col>
      <xdr:colOff>155575</xdr:colOff>
      <xdr:row>38</xdr:row>
      <xdr:rowOff>106414</xdr:rowOff>
    </xdr:to>
    <xdr:sp macro="" textlink="">
      <xdr:nvSpPr>
        <xdr:cNvPr id="311" name="円/楕円 310"/>
        <xdr:cNvSpPr/>
      </xdr:nvSpPr>
      <xdr:spPr>
        <a:xfrm>
          <a:off x="6921500" y="65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122940</xdr:rowOff>
    </xdr:from>
    <xdr:ext cx="469744" cy="259045"/>
    <xdr:sp macro="" textlink="">
      <xdr:nvSpPr>
        <xdr:cNvPr id="312" name="テキスト ボックス 311"/>
        <xdr:cNvSpPr txBox="1"/>
      </xdr:nvSpPr>
      <xdr:spPr>
        <a:xfrm>
          <a:off x="6737427" y="629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58330</xdr:rowOff>
    </xdr:from>
    <xdr:to>
      <xdr:col>15</xdr:col>
      <xdr:colOff>180975</xdr:colOff>
      <xdr:row>58</xdr:row>
      <xdr:rowOff>62051</xdr:rowOff>
    </xdr:to>
    <xdr:cxnSp macro="">
      <xdr:nvCxnSpPr>
        <xdr:cNvPr id="339" name="直線コネクタ 338"/>
        <xdr:cNvCxnSpPr/>
      </xdr:nvCxnSpPr>
      <xdr:spPr>
        <a:xfrm flipV="1">
          <a:off x="9639300" y="10002430"/>
          <a:ext cx="8382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41148</xdr:rowOff>
    </xdr:from>
    <xdr:to>
      <xdr:col>14</xdr:col>
      <xdr:colOff>28575</xdr:colOff>
      <xdr:row>58</xdr:row>
      <xdr:rowOff>62051</xdr:rowOff>
    </xdr:to>
    <xdr:cxnSp macro="">
      <xdr:nvCxnSpPr>
        <xdr:cNvPr id="342" name="直線コネクタ 341"/>
        <xdr:cNvCxnSpPr/>
      </xdr:nvCxnSpPr>
      <xdr:spPr>
        <a:xfrm>
          <a:off x="8750300" y="9985248"/>
          <a:ext cx="889000" cy="2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21955</xdr:rowOff>
    </xdr:from>
    <xdr:to>
      <xdr:col>12</xdr:col>
      <xdr:colOff>511175</xdr:colOff>
      <xdr:row>58</xdr:row>
      <xdr:rowOff>41148</xdr:rowOff>
    </xdr:to>
    <xdr:cxnSp macro="">
      <xdr:nvCxnSpPr>
        <xdr:cNvPr id="345" name="直線コネクタ 344"/>
        <xdr:cNvCxnSpPr/>
      </xdr:nvCxnSpPr>
      <xdr:spPr>
        <a:xfrm>
          <a:off x="7861300" y="9966055"/>
          <a:ext cx="889000" cy="1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1115</xdr:rowOff>
    </xdr:from>
    <xdr:to>
      <xdr:col>12</xdr:col>
      <xdr:colOff>561975</xdr:colOff>
      <xdr:row>58</xdr:row>
      <xdr:rowOff>102715</xdr:rowOff>
    </xdr:to>
    <xdr:sp macro="" textlink="">
      <xdr:nvSpPr>
        <xdr:cNvPr id="346" name="フローチャート : 判断 345"/>
        <xdr:cNvSpPr/>
      </xdr:nvSpPr>
      <xdr:spPr>
        <a:xfrm>
          <a:off x="869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93842</xdr:rowOff>
    </xdr:from>
    <xdr:ext cx="534377" cy="259045"/>
    <xdr:sp macro="" textlink="">
      <xdr:nvSpPr>
        <xdr:cNvPr id="347" name="テキスト ボックス 346"/>
        <xdr:cNvSpPr txBox="1"/>
      </xdr:nvSpPr>
      <xdr:spPr>
        <a:xfrm>
          <a:off x="8483111" y="100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21955</xdr:rowOff>
    </xdr:from>
    <xdr:to>
      <xdr:col>11</xdr:col>
      <xdr:colOff>307975</xdr:colOff>
      <xdr:row>58</xdr:row>
      <xdr:rowOff>76021</xdr:rowOff>
    </xdr:to>
    <xdr:cxnSp macro="">
      <xdr:nvCxnSpPr>
        <xdr:cNvPr id="348" name="直線コネクタ 347"/>
        <xdr:cNvCxnSpPr/>
      </xdr:nvCxnSpPr>
      <xdr:spPr>
        <a:xfrm flipV="1">
          <a:off x="6972300" y="9966055"/>
          <a:ext cx="889000" cy="5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171363</xdr:rowOff>
    </xdr:from>
    <xdr:to>
      <xdr:col>11</xdr:col>
      <xdr:colOff>358775</xdr:colOff>
      <xdr:row>58</xdr:row>
      <xdr:rowOff>101513</xdr:rowOff>
    </xdr:to>
    <xdr:sp macro="" textlink="">
      <xdr:nvSpPr>
        <xdr:cNvPr id="349" name="フローチャート : 判断 348"/>
        <xdr:cNvSpPr/>
      </xdr:nvSpPr>
      <xdr:spPr>
        <a:xfrm>
          <a:off x="7810500" y="994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92640</xdr:rowOff>
    </xdr:from>
    <xdr:ext cx="534377" cy="259045"/>
    <xdr:sp macro="" textlink="">
      <xdr:nvSpPr>
        <xdr:cNvPr id="350" name="テキスト ボックス 349"/>
        <xdr:cNvSpPr txBox="1"/>
      </xdr:nvSpPr>
      <xdr:spPr>
        <a:xfrm>
          <a:off x="7594111" y="100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8483</xdr:rowOff>
    </xdr:from>
    <xdr:to>
      <xdr:col>10</xdr:col>
      <xdr:colOff>155575</xdr:colOff>
      <xdr:row>58</xdr:row>
      <xdr:rowOff>110083</xdr:rowOff>
    </xdr:to>
    <xdr:sp macro="" textlink="">
      <xdr:nvSpPr>
        <xdr:cNvPr id="351" name="フローチャート : 判断 350"/>
        <xdr:cNvSpPr/>
      </xdr:nvSpPr>
      <xdr:spPr>
        <a:xfrm>
          <a:off x="6921500" y="995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126610</xdr:rowOff>
    </xdr:from>
    <xdr:ext cx="534377" cy="259045"/>
    <xdr:sp macro="" textlink="">
      <xdr:nvSpPr>
        <xdr:cNvPr id="352" name="テキスト ボックス 351"/>
        <xdr:cNvSpPr txBox="1"/>
      </xdr:nvSpPr>
      <xdr:spPr>
        <a:xfrm>
          <a:off x="6705111" y="972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7530</xdr:rowOff>
    </xdr:from>
    <xdr:to>
      <xdr:col>15</xdr:col>
      <xdr:colOff>231775</xdr:colOff>
      <xdr:row>58</xdr:row>
      <xdr:rowOff>109130</xdr:rowOff>
    </xdr:to>
    <xdr:sp macro="" textlink="">
      <xdr:nvSpPr>
        <xdr:cNvPr id="358" name="円/楕円 357"/>
        <xdr:cNvSpPr/>
      </xdr:nvSpPr>
      <xdr:spPr>
        <a:xfrm>
          <a:off x="10426700" y="99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117905</xdr:rowOff>
    </xdr:from>
    <xdr:ext cx="534377" cy="259045"/>
    <xdr:sp macro="" textlink="">
      <xdr:nvSpPr>
        <xdr:cNvPr id="359" name="農林水産業費該当値テキスト"/>
        <xdr:cNvSpPr txBox="1"/>
      </xdr:nvSpPr>
      <xdr:spPr>
        <a:xfrm>
          <a:off x="10528300" y="989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35,595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11251</xdr:rowOff>
    </xdr:from>
    <xdr:to>
      <xdr:col>14</xdr:col>
      <xdr:colOff>79375</xdr:colOff>
      <xdr:row>58</xdr:row>
      <xdr:rowOff>112851</xdr:rowOff>
    </xdr:to>
    <xdr:sp macro="" textlink="">
      <xdr:nvSpPr>
        <xdr:cNvPr id="360" name="円/楕円 359"/>
        <xdr:cNvSpPr/>
      </xdr:nvSpPr>
      <xdr:spPr>
        <a:xfrm>
          <a:off x="9588500" y="995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103978</xdr:rowOff>
    </xdr:from>
    <xdr:ext cx="534377" cy="259045"/>
    <xdr:sp macro="" textlink="">
      <xdr:nvSpPr>
        <xdr:cNvPr id="361" name="テキスト ボックス 360"/>
        <xdr:cNvSpPr txBox="1"/>
      </xdr:nvSpPr>
      <xdr:spPr>
        <a:xfrm>
          <a:off x="9372111" y="100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161798</xdr:rowOff>
    </xdr:from>
    <xdr:to>
      <xdr:col>12</xdr:col>
      <xdr:colOff>561975</xdr:colOff>
      <xdr:row>58</xdr:row>
      <xdr:rowOff>91948</xdr:rowOff>
    </xdr:to>
    <xdr:sp macro="" textlink="">
      <xdr:nvSpPr>
        <xdr:cNvPr id="362" name="円/楕円 361"/>
        <xdr:cNvSpPr/>
      </xdr:nvSpPr>
      <xdr:spPr>
        <a:xfrm>
          <a:off x="8699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108475</xdr:rowOff>
    </xdr:from>
    <xdr:ext cx="534377" cy="259045"/>
    <xdr:sp macro="" textlink="">
      <xdr:nvSpPr>
        <xdr:cNvPr id="363" name="テキスト ボックス 362"/>
        <xdr:cNvSpPr txBox="1"/>
      </xdr:nvSpPr>
      <xdr:spPr>
        <a:xfrm>
          <a:off x="8483111" y="970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43,111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142605</xdr:rowOff>
    </xdr:from>
    <xdr:to>
      <xdr:col>11</xdr:col>
      <xdr:colOff>358775</xdr:colOff>
      <xdr:row>58</xdr:row>
      <xdr:rowOff>72755</xdr:rowOff>
    </xdr:to>
    <xdr:sp macro="" textlink="">
      <xdr:nvSpPr>
        <xdr:cNvPr id="364" name="円/楕円 363"/>
        <xdr:cNvSpPr/>
      </xdr:nvSpPr>
      <xdr:spPr>
        <a:xfrm>
          <a:off x="7810500" y="9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89282</xdr:rowOff>
    </xdr:from>
    <xdr:ext cx="534377" cy="259045"/>
    <xdr:sp macro="" textlink="">
      <xdr:nvSpPr>
        <xdr:cNvPr id="365" name="テキスト ボックス 364"/>
        <xdr:cNvSpPr txBox="1"/>
      </xdr:nvSpPr>
      <xdr:spPr>
        <a:xfrm>
          <a:off x="7594111" y="969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51,507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25221</xdr:rowOff>
    </xdr:from>
    <xdr:to>
      <xdr:col>10</xdr:col>
      <xdr:colOff>155575</xdr:colOff>
      <xdr:row>58</xdr:row>
      <xdr:rowOff>126821</xdr:rowOff>
    </xdr:to>
    <xdr:sp macro="" textlink="">
      <xdr:nvSpPr>
        <xdr:cNvPr id="366" name="円/楕円 365"/>
        <xdr:cNvSpPr/>
      </xdr:nvSpPr>
      <xdr:spPr>
        <a:xfrm>
          <a:off x="6921500" y="996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117948</xdr:rowOff>
    </xdr:from>
    <xdr:ext cx="534377" cy="259045"/>
    <xdr:sp macro="" textlink="">
      <xdr:nvSpPr>
        <xdr:cNvPr id="367" name="テキスト ボックス 366"/>
        <xdr:cNvSpPr txBox="1"/>
      </xdr:nvSpPr>
      <xdr:spPr>
        <a:xfrm>
          <a:off x="6705111" y="1006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68224</xdr:rowOff>
    </xdr:from>
    <xdr:to>
      <xdr:col>15</xdr:col>
      <xdr:colOff>180975</xdr:colOff>
      <xdr:row>78</xdr:row>
      <xdr:rowOff>71540</xdr:rowOff>
    </xdr:to>
    <xdr:cxnSp macro="">
      <xdr:nvCxnSpPr>
        <xdr:cNvPr id="396" name="直線コネクタ 395"/>
        <xdr:cNvCxnSpPr/>
      </xdr:nvCxnSpPr>
      <xdr:spPr>
        <a:xfrm>
          <a:off x="9639300" y="13441324"/>
          <a:ext cx="8382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68224</xdr:rowOff>
    </xdr:from>
    <xdr:to>
      <xdr:col>14</xdr:col>
      <xdr:colOff>28575</xdr:colOff>
      <xdr:row>78</xdr:row>
      <xdr:rowOff>76036</xdr:rowOff>
    </xdr:to>
    <xdr:cxnSp macro="">
      <xdr:nvCxnSpPr>
        <xdr:cNvPr id="399" name="直線コネクタ 398"/>
        <xdr:cNvCxnSpPr/>
      </xdr:nvCxnSpPr>
      <xdr:spPr>
        <a:xfrm flipV="1">
          <a:off x="8750300" y="13441324"/>
          <a:ext cx="889000" cy="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76036</xdr:rowOff>
    </xdr:from>
    <xdr:to>
      <xdr:col>12</xdr:col>
      <xdr:colOff>511175</xdr:colOff>
      <xdr:row>78</xdr:row>
      <xdr:rowOff>80530</xdr:rowOff>
    </xdr:to>
    <xdr:cxnSp macro="">
      <xdr:nvCxnSpPr>
        <xdr:cNvPr id="402" name="直線コネクタ 401"/>
        <xdr:cNvCxnSpPr/>
      </xdr:nvCxnSpPr>
      <xdr:spPr>
        <a:xfrm flipV="1">
          <a:off x="7861300" y="13449136"/>
          <a:ext cx="8890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110483</xdr:rowOff>
    </xdr:from>
    <xdr:to>
      <xdr:col>12</xdr:col>
      <xdr:colOff>561975</xdr:colOff>
      <xdr:row>77</xdr:row>
      <xdr:rowOff>40633</xdr:rowOff>
    </xdr:to>
    <xdr:sp macro="" textlink="">
      <xdr:nvSpPr>
        <xdr:cNvPr id="403" name="フローチャート : 判断 402"/>
        <xdr:cNvSpPr/>
      </xdr:nvSpPr>
      <xdr:spPr>
        <a:xfrm>
          <a:off x="8699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57161</xdr:rowOff>
    </xdr:from>
    <xdr:ext cx="534377" cy="259045"/>
    <xdr:sp macro="" textlink="">
      <xdr:nvSpPr>
        <xdr:cNvPr id="404" name="テキスト ボックス 403"/>
        <xdr:cNvSpPr txBox="1"/>
      </xdr:nvSpPr>
      <xdr:spPr>
        <a:xfrm>
          <a:off x="8483111" y="12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80530</xdr:rowOff>
    </xdr:from>
    <xdr:to>
      <xdr:col>11</xdr:col>
      <xdr:colOff>307975</xdr:colOff>
      <xdr:row>78</xdr:row>
      <xdr:rowOff>98189</xdr:rowOff>
    </xdr:to>
    <xdr:cxnSp macro="">
      <xdr:nvCxnSpPr>
        <xdr:cNvPr id="405" name="直線コネクタ 404"/>
        <xdr:cNvCxnSpPr/>
      </xdr:nvCxnSpPr>
      <xdr:spPr>
        <a:xfrm flipV="1">
          <a:off x="6972300" y="13453630"/>
          <a:ext cx="8890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170357</xdr:rowOff>
    </xdr:from>
    <xdr:to>
      <xdr:col>11</xdr:col>
      <xdr:colOff>358775</xdr:colOff>
      <xdr:row>77</xdr:row>
      <xdr:rowOff>100507</xdr:rowOff>
    </xdr:to>
    <xdr:sp macro="" textlink="">
      <xdr:nvSpPr>
        <xdr:cNvPr id="406" name="フローチャート : 判断 405"/>
        <xdr:cNvSpPr/>
      </xdr:nvSpPr>
      <xdr:spPr>
        <a:xfrm>
          <a:off x="7810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117034</xdr:rowOff>
    </xdr:from>
    <xdr:ext cx="534377" cy="259045"/>
    <xdr:sp macro="" textlink="">
      <xdr:nvSpPr>
        <xdr:cNvPr id="407" name="テキスト ボックス 406"/>
        <xdr:cNvSpPr txBox="1"/>
      </xdr:nvSpPr>
      <xdr:spPr>
        <a:xfrm>
          <a:off x="7594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4242</xdr:rowOff>
    </xdr:from>
    <xdr:to>
      <xdr:col>10</xdr:col>
      <xdr:colOff>155575</xdr:colOff>
      <xdr:row>77</xdr:row>
      <xdr:rowOff>105842</xdr:rowOff>
    </xdr:to>
    <xdr:sp macro="" textlink="">
      <xdr:nvSpPr>
        <xdr:cNvPr id="408" name="フローチャート : 判断 407"/>
        <xdr:cNvSpPr/>
      </xdr:nvSpPr>
      <xdr:spPr>
        <a:xfrm>
          <a:off x="6921500" y="1320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122369</xdr:rowOff>
    </xdr:from>
    <xdr:ext cx="534377" cy="259045"/>
    <xdr:sp macro="" textlink="">
      <xdr:nvSpPr>
        <xdr:cNvPr id="409" name="テキスト ボックス 408"/>
        <xdr:cNvSpPr txBox="1"/>
      </xdr:nvSpPr>
      <xdr:spPr>
        <a:xfrm>
          <a:off x="6705111" y="129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20740</xdr:rowOff>
    </xdr:from>
    <xdr:to>
      <xdr:col>15</xdr:col>
      <xdr:colOff>231775</xdr:colOff>
      <xdr:row>78</xdr:row>
      <xdr:rowOff>122340</xdr:rowOff>
    </xdr:to>
    <xdr:sp macro="" textlink="">
      <xdr:nvSpPr>
        <xdr:cNvPr id="415" name="円/楕円 414"/>
        <xdr:cNvSpPr/>
      </xdr:nvSpPr>
      <xdr:spPr>
        <a:xfrm>
          <a:off x="10426700" y="133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170617</xdr:rowOff>
    </xdr:from>
    <xdr:ext cx="469744" cy="259045"/>
    <xdr:sp macro="" textlink="">
      <xdr:nvSpPr>
        <xdr:cNvPr id="416" name="商工費該当値テキスト"/>
        <xdr:cNvSpPr txBox="1"/>
      </xdr:nvSpPr>
      <xdr:spPr>
        <a:xfrm>
          <a:off x="10528300" y="133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17424</xdr:rowOff>
    </xdr:from>
    <xdr:to>
      <xdr:col>14</xdr:col>
      <xdr:colOff>79375</xdr:colOff>
      <xdr:row>78</xdr:row>
      <xdr:rowOff>119024</xdr:rowOff>
    </xdr:to>
    <xdr:sp macro="" textlink="">
      <xdr:nvSpPr>
        <xdr:cNvPr id="417" name="円/楕円 416"/>
        <xdr:cNvSpPr/>
      </xdr:nvSpPr>
      <xdr:spPr>
        <a:xfrm>
          <a:off x="9588500" y="1339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110151</xdr:rowOff>
    </xdr:from>
    <xdr:ext cx="469744" cy="259045"/>
    <xdr:sp macro="" textlink="">
      <xdr:nvSpPr>
        <xdr:cNvPr id="418" name="テキスト ボックス 417"/>
        <xdr:cNvSpPr txBox="1"/>
      </xdr:nvSpPr>
      <xdr:spPr>
        <a:xfrm>
          <a:off x="9404427" y="1348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25236</xdr:rowOff>
    </xdr:from>
    <xdr:to>
      <xdr:col>12</xdr:col>
      <xdr:colOff>561975</xdr:colOff>
      <xdr:row>78</xdr:row>
      <xdr:rowOff>126836</xdr:rowOff>
    </xdr:to>
    <xdr:sp macro="" textlink="">
      <xdr:nvSpPr>
        <xdr:cNvPr id="419" name="円/楕円 418"/>
        <xdr:cNvSpPr/>
      </xdr:nvSpPr>
      <xdr:spPr>
        <a:xfrm>
          <a:off x="8699500" y="133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117963</xdr:rowOff>
    </xdr:from>
    <xdr:ext cx="469744" cy="259045"/>
    <xdr:sp macro="" textlink="">
      <xdr:nvSpPr>
        <xdr:cNvPr id="420" name="テキスト ボックス 419"/>
        <xdr:cNvSpPr txBox="1"/>
      </xdr:nvSpPr>
      <xdr:spPr>
        <a:xfrm>
          <a:off x="8515427" y="1349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29730</xdr:rowOff>
    </xdr:from>
    <xdr:to>
      <xdr:col>11</xdr:col>
      <xdr:colOff>358775</xdr:colOff>
      <xdr:row>78</xdr:row>
      <xdr:rowOff>131330</xdr:rowOff>
    </xdr:to>
    <xdr:sp macro="" textlink="">
      <xdr:nvSpPr>
        <xdr:cNvPr id="421" name="円/楕円 420"/>
        <xdr:cNvSpPr/>
      </xdr:nvSpPr>
      <xdr:spPr>
        <a:xfrm>
          <a:off x="7810500" y="1340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122457</xdr:rowOff>
    </xdr:from>
    <xdr:ext cx="469744" cy="259045"/>
    <xdr:sp macro="" textlink="">
      <xdr:nvSpPr>
        <xdr:cNvPr id="422" name="テキスト ボックス 421"/>
        <xdr:cNvSpPr txBox="1"/>
      </xdr:nvSpPr>
      <xdr:spPr>
        <a:xfrm>
          <a:off x="7626427" y="1349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47389</xdr:rowOff>
    </xdr:from>
    <xdr:to>
      <xdr:col>10</xdr:col>
      <xdr:colOff>155575</xdr:colOff>
      <xdr:row>78</xdr:row>
      <xdr:rowOff>148989</xdr:rowOff>
    </xdr:to>
    <xdr:sp macro="" textlink="">
      <xdr:nvSpPr>
        <xdr:cNvPr id="423" name="円/楕円 422"/>
        <xdr:cNvSpPr/>
      </xdr:nvSpPr>
      <xdr:spPr>
        <a:xfrm>
          <a:off x="6921500" y="134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140116</xdr:rowOff>
    </xdr:from>
    <xdr:ext cx="469744" cy="259045"/>
    <xdr:sp macro="" textlink="">
      <xdr:nvSpPr>
        <xdr:cNvPr id="424" name="テキスト ボックス 423"/>
        <xdr:cNvSpPr txBox="1"/>
      </xdr:nvSpPr>
      <xdr:spPr>
        <a:xfrm>
          <a:off x="6737427" y="1351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11985</xdr:rowOff>
    </xdr:from>
    <xdr:to>
      <xdr:col>15</xdr:col>
      <xdr:colOff>180975</xdr:colOff>
      <xdr:row>99</xdr:row>
      <xdr:rowOff>18954</xdr:rowOff>
    </xdr:to>
    <xdr:cxnSp macro="">
      <xdr:nvCxnSpPr>
        <xdr:cNvPr id="453" name="直線コネクタ 452"/>
        <xdr:cNvCxnSpPr/>
      </xdr:nvCxnSpPr>
      <xdr:spPr>
        <a:xfrm flipV="1">
          <a:off x="9639300" y="16985535"/>
          <a:ext cx="838200" cy="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9616</xdr:rowOff>
    </xdr:from>
    <xdr:to>
      <xdr:col>14</xdr:col>
      <xdr:colOff>28575</xdr:colOff>
      <xdr:row>99</xdr:row>
      <xdr:rowOff>18954</xdr:rowOff>
    </xdr:to>
    <xdr:cxnSp macro="">
      <xdr:nvCxnSpPr>
        <xdr:cNvPr id="456" name="直線コネクタ 455"/>
        <xdr:cNvCxnSpPr/>
      </xdr:nvCxnSpPr>
      <xdr:spPr>
        <a:xfrm>
          <a:off x="8750300" y="16983166"/>
          <a:ext cx="889000" cy="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164551</xdr:rowOff>
    </xdr:from>
    <xdr:to>
      <xdr:col>12</xdr:col>
      <xdr:colOff>511175</xdr:colOff>
      <xdr:row>99</xdr:row>
      <xdr:rowOff>9616</xdr:rowOff>
    </xdr:to>
    <xdr:cxnSp macro="">
      <xdr:nvCxnSpPr>
        <xdr:cNvPr id="459" name="直線コネクタ 458"/>
        <xdr:cNvCxnSpPr/>
      </xdr:nvCxnSpPr>
      <xdr:spPr>
        <a:xfrm>
          <a:off x="7861300" y="16966651"/>
          <a:ext cx="889000" cy="1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136649</xdr:rowOff>
    </xdr:from>
    <xdr:to>
      <xdr:col>12</xdr:col>
      <xdr:colOff>561975</xdr:colOff>
      <xdr:row>99</xdr:row>
      <xdr:rowOff>66799</xdr:rowOff>
    </xdr:to>
    <xdr:sp macro="" textlink="">
      <xdr:nvSpPr>
        <xdr:cNvPr id="460" name="フローチャート : 判断 459"/>
        <xdr:cNvSpPr/>
      </xdr:nvSpPr>
      <xdr:spPr>
        <a:xfrm>
          <a:off x="8699500" y="1693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57926</xdr:rowOff>
    </xdr:from>
    <xdr:ext cx="534377" cy="259045"/>
    <xdr:sp macro="" textlink="">
      <xdr:nvSpPr>
        <xdr:cNvPr id="461" name="テキスト ボックス 460"/>
        <xdr:cNvSpPr txBox="1"/>
      </xdr:nvSpPr>
      <xdr:spPr>
        <a:xfrm>
          <a:off x="8483111" y="1703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164551</xdr:rowOff>
    </xdr:from>
    <xdr:to>
      <xdr:col>11</xdr:col>
      <xdr:colOff>307975</xdr:colOff>
      <xdr:row>99</xdr:row>
      <xdr:rowOff>17032</xdr:rowOff>
    </xdr:to>
    <xdr:cxnSp macro="">
      <xdr:nvCxnSpPr>
        <xdr:cNvPr id="462" name="直線コネクタ 461"/>
        <xdr:cNvCxnSpPr/>
      </xdr:nvCxnSpPr>
      <xdr:spPr>
        <a:xfrm flipV="1">
          <a:off x="6972300" y="16966651"/>
          <a:ext cx="889000" cy="2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136299</xdr:rowOff>
    </xdr:from>
    <xdr:to>
      <xdr:col>11</xdr:col>
      <xdr:colOff>358775</xdr:colOff>
      <xdr:row>99</xdr:row>
      <xdr:rowOff>66449</xdr:rowOff>
    </xdr:to>
    <xdr:sp macro="" textlink="">
      <xdr:nvSpPr>
        <xdr:cNvPr id="463" name="フローチャート : 判断 462"/>
        <xdr:cNvSpPr/>
      </xdr:nvSpPr>
      <xdr:spPr>
        <a:xfrm>
          <a:off x="7810500" y="16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57576</xdr:rowOff>
    </xdr:from>
    <xdr:ext cx="534377" cy="259045"/>
    <xdr:sp macro="" textlink="">
      <xdr:nvSpPr>
        <xdr:cNvPr id="464" name="テキスト ボックス 463"/>
        <xdr:cNvSpPr txBox="1"/>
      </xdr:nvSpPr>
      <xdr:spPr>
        <a:xfrm>
          <a:off x="7594111" y="1703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140703</xdr:rowOff>
    </xdr:from>
    <xdr:to>
      <xdr:col>10</xdr:col>
      <xdr:colOff>155575</xdr:colOff>
      <xdr:row>99</xdr:row>
      <xdr:rowOff>70853</xdr:rowOff>
    </xdr:to>
    <xdr:sp macro="" textlink="">
      <xdr:nvSpPr>
        <xdr:cNvPr id="465" name="フローチャート : 判断 464"/>
        <xdr:cNvSpPr/>
      </xdr:nvSpPr>
      <xdr:spPr>
        <a:xfrm>
          <a:off x="6921500" y="1694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61980</xdr:rowOff>
    </xdr:from>
    <xdr:ext cx="534377" cy="259045"/>
    <xdr:sp macro="" textlink="">
      <xdr:nvSpPr>
        <xdr:cNvPr id="466" name="テキスト ボックス 465"/>
        <xdr:cNvSpPr txBox="1"/>
      </xdr:nvSpPr>
      <xdr:spPr>
        <a:xfrm>
          <a:off x="6705111" y="170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132635</xdr:rowOff>
    </xdr:from>
    <xdr:to>
      <xdr:col>15</xdr:col>
      <xdr:colOff>231775</xdr:colOff>
      <xdr:row>99</xdr:row>
      <xdr:rowOff>62785</xdr:rowOff>
    </xdr:to>
    <xdr:sp macro="" textlink="">
      <xdr:nvSpPr>
        <xdr:cNvPr id="472" name="円/楕円 471"/>
        <xdr:cNvSpPr/>
      </xdr:nvSpPr>
      <xdr:spPr>
        <a:xfrm>
          <a:off x="10426700" y="169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109947</xdr:rowOff>
    </xdr:from>
    <xdr:ext cx="534377" cy="259045"/>
    <xdr:sp macro="" textlink="">
      <xdr:nvSpPr>
        <xdr:cNvPr id="473" name="土木費該当値テキスト"/>
        <xdr:cNvSpPr txBox="1"/>
      </xdr:nvSpPr>
      <xdr:spPr>
        <a:xfrm>
          <a:off x="10528300" y="1691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85,211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139604</xdr:rowOff>
    </xdr:from>
    <xdr:to>
      <xdr:col>14</xdr:col>
      <xdr:colOff>79375</xdr:colOff>
      <xdr:row>99</xdr:row>
      <xdr:rowOff>69754</xdr:rowOff>
    </xdr:to>
    <xdr:sp macro="" textlink="">
      <xdr:nvSpPr>
        <xdr:cNvPr id="474" name="円/楕円 473"/>
        <xdr:cNvSpPr/>
      </xdr:nvSpPr>
      <xdr:spPr>
        <a:xfrm>
          <a:off x="9588500" y="1694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60881</xdr:rowOff>
    </xdr:from>
    <xdr:ext cx="534377" cy="259045"/>
    <xdr:sp macro="" textlink="">
      <xdr:nvSpPr>
        <xdr:cNvPr id="475" name="テキスト ボックス 474"/>
        <xdr:cNvSpPr txBox="1"/>
      </xdr:nvSpPr>
      <xdr:spPr>
        <a:xfrm>
          <a:off x="9372111" y="1703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66,920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130266</xdr:rowOff>
    </xdr:from>
    <xdr:to>
      <xdr:col>12</xdr:col>
      <xdr:colOff>561975</xdr:colOff>
      <xdr:row>99</xdr:row>
      <xdr:rowOff>60416</xdr:rowOff>
    </xdr:to>
    <xdr:sp macro="" textlink="">
      <xdr:nvSpPr>
        <xdr:cNvPr id="476" name="円/楕円 475"/>
        <xdr:cNvSpPr/>
      </xdr:nvSpPr>
      <xdr:spPr>
        <a:xfrm>
          <a:off x="8699500" y="169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76943</xdr:rowOff>
    </xdr:from>
    <xdr:ext cx="534377" cy="259045"/>
    <xdr:sp macro="" textlink="">
      <xdr:nvSpPr>
        <xdr:cNvPr id="477" name="テキスト ボックス 476"/>
        <xdr:cNvSpPr txBox="1"/>
      </xdr:nvSpPr>
      <xdr:spPr>
        <a:xfrm>
          <a:off x="8483111" y="1670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91,426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113751</xdr:rowOff>
    </xdr:from>
    <xdr:to>
      <xdr:col>11</xdr:col>
      <xdr:colOff>358775</xdr:colOff>
      <xdr:row>99</xdr:row>
      <xdr:rowOff>43901</xdr:rowOff>
    </xdr:to>
    <xdr:sp macro="" textlink="">
      <xdr:nvSpPr>
        <xdr:cNvPr id="478" name="円/楕円 477"/>
        <xdr:cNvSpPr/>
      </xdr:nvSpPr>
      <xdr:spPr>
        <a:xfrm>
          <a:off x="7810500" y="169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60428</xdr:rowOff>
    </xdr:from>
    <xdr:ext cx="599010" cy="259045"/>
    <xdr:sp macro="" textlink="">
      <xdr:nvSpPr>
        <xdr:cNvPr id="479" name="テキスト ボックス 478"/>
        <xdr:cNvSpPr txBox="1"/>
      </xdr:nvSpPr>
      <xdr:spPr>
        <a:xfrm>
          <a:off x="7561794" y="1669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134,774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137682</xdr:rowOff>
    </xdr:from>
    <xdr:to>
      <xdr:col>10</xdr:col>
      <xdr:colOff>155575</xdr:colOff>
      <xdr:row>99</xdr:row>
      <xdr:rowOff>67832</xdr:rowOff>
    </xdr:to>
    <xdr:sp macro="" textlink="">
      <xdr:nvSpPr>
        <xdr:cNvPr id="480" name="円/楕円 479"/>
        <xdr:cNvSpPr/>
      </xdr:nvSpPr>
      <xdr:spPr>
        <a:xfrm>
          <a:off x="6921500" y="169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84359</xdr:rowOff>
    </xdr:from>
    <xdr:ext cx="534377" cy="259045"/>
    <xdr:sp macro="" textlink="">
      <xdr:nvSpPr>
        <xdr:cNvPr id="481" name="テキスト ボックス 480"/>
        <xdr:cNvSpPr txBox="1"/>
      </xdr:nvSpPr>
      <xdr:spPr>
        <a:xfrm>
          <a:off x="6705111" y="1671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31931</xdr:rowOff>
    </xdr:from>
    <xdr:to>
      <xdr:col>23</xdr:col>
      <xdr:colOff>517525</xdr:colOff>
      <xdr:row>39</xdr:row>
      <xdr:rowOff>147391</xdr:rowOff>
    </xdr:to>
    <xdr:cxnSp macro="">
      <xdr:nvCxnSpPr>
        <xdr:cNvPr id="513" name="直線コネクタ 512"/>
        <xdr:cNvCxnSpPr/>
      </xdr:nvCxnSpPr>
      <xdr:spPr>
        <a:xfrm flipV="1">
          <a:off x="15481300" y="6718481"/>
          <a:ext cx="838200" cy="11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61944</xdr:rowOff>
    </xdr:from>
    <xdr:to>
      <xdr:col>22</xdr:col>
      <xdr:colOff>365125</xdr:colOff>
      <xdr:row>39</xdr:row>
      <xdr:rowOff>147391</xdr:rowOff>
    </xdr:to>
    <xdr:cxnSp macro="">
      <xdr:nvCxnSpPr>
        <xdr:cNvPr id="516" name="直線コネクタ 515"/>
        <xdr:cNvCxnSpPr/>
      </xdr:nvCxnSpPr>
      <xdr:spPr>
        <a:xfrm>
          <a:off x="14592300" y="6748494"/>
          <a:ext cx="889000" cy="8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151771</xdr:rowOff>
    </xdr:from>
    <xdr:ext cx="534377" cy="259045"/>
    <xdr:sp macro="" textlink="">
      <xdr:nvSpPr>
        <xdr:cNvPr id="518" name="テキスト ボックス 517"/>
        <xdr:cNvSpPr txBox="1"/>
      </xdr:nvSpPr>
      <xdr:spPr>
        <a:xfrm>
          <a:off x="15214111" y="63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61944</xdr:rowOff>
    </xdr:from>
    <xdr:to>
      <xdr:col>21</xdr:col>
      <xdr:colOff>161925</xdr:colOff>
      <xdr:row>39</xdr:row>
      <xdr:rowOff>81979</xdr:rowOff>
    </xdr:to>
    <xdr:cxnSp macro="">
      <xdr:nvCxnSpPr>
        <xdr:cNvPr id="519" name="直線コネクタ 518"/>
        <xdr:cNvCxnSpPr/>
      </xdr:nvCxnSpPr>
      <xdr:spPr>
        <a:xfrm flipV="1">
          <a:off x="13703300" y="6748494"/>
          <a:ext cx="889000" cy="2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166771</xdr:rowOff>
    </xdr:from>
    <xdr:to>
      <xdr:col>21</xdr:col>
      <xdr:colOff>212725</xdr:colOff>
      <xdr:row>38</xdr:row>
      <xdr:rowOff>96921</xdr:rowOff>
    </xdr:to>
    <xdr:sp macro="" textlink="">
      <xdr:nvSpPr>
        <xdr:cNvPr id="520" name="フローチャート : 判断 519"/>
        <xdr:cNvSpPr/>
      </xdr:nvSpPr>
      <xdr:spPr>
        <a:xfrm>
          <a:off x="14541500" y="651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113448</xdr:rowOff>
    </xdr:from>
    <xdr:ext cx="534377" cy="259045"/>
    <xdr:sp macro="" textlink="">
      <xdr:nvSpPr>
        <xdr:cNvPr id="521" name="テキスト ボックス 520"/>
        <xdr:cNvSpPr txBox="1"/>
      </xdr:nvSpPr>
      <xdr:spPr>
        <a:xfrm>
          <a:off x="14325111" y="628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74696</xdr:rowOff>
    </xdr:from>
    <xdr:to>
      <xdr:col>19</xdr:col>
      <xdr:colOff>644525</xdr:colOff>
      <xdr:row>39</xdr:row>
      <xdr:rowOff>81979</xdr:rowOff>
    </xdr:to>
    <xdr:cxnSp macro="">
      <xdr:nvCxnSpPr>
        <xdr:cNvPr id="522" name="直線コネクタ 521"/>
        <xdr:cNvCxnSpPr/>
      </xdr:nvCxnSpPr>
      <xdr:spPr>
        <a:xfrm>
          <a:off x="12814300" y="6761246"/>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8759</xdr:rowOff>
    </xdr:from>
    <xdr:to>
      <xdr:col>20</xdr:col>
      <xdr:colOff>9525</xdr:colOff>
      <xdr:row>38</xdr:row>
      <xdr:rowOff>110359</xdr:rowOff>
    </xdr:to>
    <xdr:sp macro="" textlink="">
      <xdr:nvSpPr>
        <xdr:cNvPr id="523" name="フローチャート : 判断 522"/>
        <xdr:cNvSpPr/>
      </xdr:nvSpPr>
      <xdr:spPr>
        <a:xfrm>
          <a:off x="13652500" y="652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126887</xdr:rowOff>
    </xdr:from>
    <xdr:ext cx="534377" cy="259045"/>
    <xdr:sp macro="" textlink="">
      <xdr:nvSpPr>
        <xdr:cNvPr id="524" name="テキスト ボックス 523"/>
        <xdr:cNvSpPr txBox="1"/>
      </xdr:nvSpPr>
      <xdr:spPr>
        <a:xfrm>
          <a:off x="13436111" y="62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45172</xdr:rowOff>
    </xdr:from>
    <xdr:to>
      <xdr:col>18</xdr:col>
      <xdr:colOff>492125</xdr:colOff>
      <xdr:row>38</xdr:row>
      <xdr:rowOff>146772</xdr:rowOff>
    </xdr:to>
    <xdr:sp macro="" textlink="">
      <xdr:nvSpPr>
        <xdr:cNvPr id="525" name="フローチャート : 判断 524"/>
        <xdr:cNvSpPr/>
      </xdr:nvSpPr>
      <xdr:spPr>
        <a:xfrm>
          <a:off x="12763500" y="6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163299</xdr:rowOff>
    </xdr:from>
    <xdr:ext cx="534377" cy="259045"/>
    <xdr:sp macro="" textlink="">
      <xdr:nvSpPr>
        <xdr:cNvPr id="526" name="テキスト ボックス 525"/>
        <xdr:cNvSpPr txBox="1"/>
      </xdr:nvSpPr>
      <xdr:spPr>
        <a:xfrm>
          <a:off x="12547111" y="633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152581</xdr:rowOff>
    </xdr:from>
    <xdr:to>
      <xdr:col>23</xdr:col>
      <xdr:colOff>568325</xdr:colOff>
      <xdr:row>39</xdr:row>
      <xdr:rowOff>82731</xdr:rowOff>
    </xdr:to>
    <xdr:sp macro="" textlink="">
      <xdr:nvSpPr>
        <xdr:cNvPr id="532" name="円/楕円 531"/>
        <xdr:cNvSpPr/>
      </xdr:nvSpPr>
      <xdr:spPr>
        <a:xfrm>
          <a:off x="16268700" y="66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131008</xdr:rowOff>
    </xdr:from>
    <xdr:ext cx="534377" cy="259045"/>
    <xdr:sp macro="" textlink="">
      <xdr:nvSpPr>
        <xdr:cNvPr id="533" name="消防費該当値テキスト"/>
        <xdr:cNvSpPr txBox="1"/>
      </xdr:nvSpPr>
      <xdr:spPr>
        <a:xfrm>
          <a:off x="16370300" y="664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24,100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96591</xdr:rowOff>
    </xdr:from>
    <xdr:to>
      <xdr:col>22</xdr:col>
      <xdr:colOff>415925</xdr:colOff>
      <xdr:row>40</xdr:row>
      <xdr:rowOff>26741</xdr:rowOff>
    </xdr:to>
    <xdr:sp macro="" textlink="">
      <xdr:nvSpPr>
        <xdr:cNvPr id="534" name="円/楕円 533"/>
        <xdr:cNvSpPr/>
      </xdr:nvSpPr>
      <xdr:spPr>
        <a:xfrm>
          <a:off x="15430500" y="678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40</xdr:row>
      <xdr:rowOff>17868</xdr:rowOff>
    </xdr:from>
    <xdr:ext cx="534377" cy="259045"/>
    <xdr:sp macro="" textlink="">
      <xdr:nvSpPr>
        <xdr:cNvPr id="535" name="テキスト ボックス 534"/>
        <xdr:cNvSpPr txBox="1"/>
      </xdr:nvSpPr>
      <xdr:spPr>
        <a:xfrm>
          <a:off x="15214111" y="68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17,029</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11144</xdr:rowOff>
    </xdr:from>
    <xdr:to>
      <xdr:col>21</xdr:col>
      <xdr:colOff>212725</xdr:colOff>
      <xdr:row>39</xdr:row>
      <xdr:rowOff>112744</xdr:rowOff>
    </xdr:to>
    <xdr:sp macro="" textlink="">
      <xdr:nvSpPr>
        <xdr:cNvPr id="536" name="円/楕円 535"/>
        <xdr:cNvSpPr/>
      </xdr:nvSpPr>
      <xdr:spPr>
        <a:xfrm>
          <a:off x="14541500" y="66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103871</xdr:rowOff>
    </xdr:from>
    <xdr:ext cx="534377" cy="259045"/>
    <xdr:sp macro="" textlink="">
      <xdr:nvSpPr>
        <xdr:cNvPr id="537" name="テキスト ボックス 536"/>
        <xdr:cNvSpPr txBox="1"/>
      </xdr:nvSpPr>
      <xdr:spPr>
        <a:xfrm>
          <a:off x="14325111" y="67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22,262</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31179</xdr:rowOff>
    </xdr:from>
    <xdr:to>
      <xdr:col>20</xdr:col>
      <xdr:colOff>9525</xdr:colOff>
      <xdr:row>39</xdr:row>
      <xdr:rowOff>132779</xdr:rowOff>
    </xdr:to>
    <xdr:sp macro="" textlink="">
      <xdr:nvSpPr>
        <xdr:cNvPr id="538" name="円/楕円 537"/>
        <xdr:cNvSpPr/>
      </xdr:nvSpPr>
      <xdr:spPr>
        <a:xfrm>
          <a:off x="13652500" y="671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123906</xdr:rowOff>
    </xdr:from>
    <xdr:ext cx="534377" cy="259045"/>
    <xdr:sp macro="" textlink="">
      <xdr:nvSpPr>
        <xdr:cNvPr id="539" name="テキスト ボックス 538"/>
        <xdr:cNvSpPr txBox="1"/>
      </xdr:nvSpPr>
      <xdr:spPr>
        <a:xfrm>
          <a:off x="13436111" y="681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21,035</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23896</xdr:rowOff>
    </xdr:from>
    <xdr:to>
      <xdr:col>18</xdr:col>
      <xdr:colOff>492125</xdr:colOff>
      <xdr:row>39</xdr:row>
      <xdr:rowOff>125496</xdr:rowOff>
    </xdr:to>
    <xdr:sp macro="" textlink="">
      <xdr:nvSpPr>
        <xdr:cNvPr id="540" name="円/楕円 539"/>
        <xdr:cNvSpPr/>
      </xdr:nvSpPr>
      <xdr:spPr>
        <a:xfrm>
          <a:off x="12763500" y="67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116623</xdr:rowOff>
    </xdr:from>
    <xdr:ext cx="534377" cy="259045"/>
    <xdr:sp macro="" textlink="">
      <xdr:nvSpPr>
        <xdr:cNvPr id="541" name="テキスト ボックス 540"/>
        <xdr:cNvSpPr txBox="1"/>
      </xdr:nvSpPr>
      <xdr:spPr>
        <a:xfrm>
          <a:off x="12547111" y="680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125641</xdr:rowOff>
    </xdr:from>
    <xdr:to>
      <xdr:col>23</xdr:col>
      <xdr:colOff>517525</xdr:colOff>
      <xdr:row>56</xdr:row>
      <xdr:rowOff>159001</xdr:rowOff>
    </xdr:to>
    <xdr:cxnSp macro="">
      <xdr:nvCxnSpPr>
        <xdr:cNvPr id="570" name="直線コネクタ 569"/>
        <xdr:cNvCxnSpPr/>
      </xdr:nvCxnSpPr>
      <xdr:spPr>
        <a:xfrm flipV="1">
          <a:off x="15481300" y="9726841"/>
          <a:ext cx="838200" cy="3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16688</xdr:rowOff>
    </xdr:from>
    <xdr:ext cx="534377" cy="259045"/>
    <xdr:sp macro="" textlink="">
      <xdr:nvSpPr>
        <xdr:cNvPr id="571" name="教育費平均値テキスト"/>
        <xdr:cNvSpPr txBox="1"/>
      </xdr:nvSpPr>
      <xdr:spPr>
        <a:xfrm>
          <a:off x="16370300" y="978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159001</xdr:rowOff>
    </xdr:from>
    <xdr:to>
      <xdr:col>22</xdr:col>
      <xdr:colOff>365125</xdr:colOff>
      <xdr:row>57</xdr:row>
      <xdr:rowOff>60</xdr:rowOff>
    </xdr:to>
    <xdr:cxnSp macro="">
      <xdr:nvCxnSpPr>
        <xdr:cNvPr id="573" name="直線コネクタ 572"/>
        <xdr:cNvCxnSpPr/>
      </xdr:nvCxnSpPr>
      <xdr:spPr>
        <a:xfrm flipV="1">
          <a:off x="14592300" y="9760201"/>
          <a:ext cx="889000" cy="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151151</xdr:rowOff>
    </xdr:from>
    <xdr:ext cx="534377" cy="259045"/>
    <xdr:sp macro="" textlink="">
      <xdr:nvSpPr>
        <xdr:cNvPr id="575" name="テキスト ボックス 574"/>
        <xdr:cNvSpPr txBox="1"/>
      </xdr:nvSpPr>
      <xdr:spPr>
        <a:xfrm>
          <a:off x="15214111" y="99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60</xdr:rowOff>
    </xdr:from>
    <xdr:to>
      <xdr:col>21</xdr:col>
      <xdr:colOff>161925</xdr:colOff>
      <xdr:row>57</xdr:row>
      <xdr:rowOff>10206</xdr:rowOff>
    </xdr:to>
    <xdr:cxnSp macro="">
      <xdr:nvCxnSpPr>
        <xdr:cNvPr id="576" name="直線コネクタ 575"/>
        <xdr:cNvCxnSpPr/>
      </xdr:nvCxnSpPr>
      <xdr:spPr>
        <a:xfrm flipV="1">
          <a:off x="13703300" y="9772710"/>
          <a:ext cx="889000" cy="1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52031</xdr:rowOff>
    </xdr:from>
    <xdr:to>
      <xdr:col>21</xdr:col>
      <xdr:colOff>212725</xdr:colOff>
      <xdr:row>57</xdr:row>
      <xdr:rowOff>153631</xdr:rowOff>
    </xdr:to>
    <xdr:sp macro="" textlink="">
      <xdr:nvSpPr>
        <xdr:cNvPr id="577" name="フローチャート : 判断 576"/>
        <xdr:cNvSpPr/>
      </xdr:nvSpPr>
      <xdr:spPr>
        <a:xfrm>
          <a:off x="14541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144758</xdr:rowOff>
    </xdr:from>
    <xdr:ext cx="534377" cy="259045"/>
    <xdr:sp macro="" textlink="">
      <xdr:nvSpPr>
        <xdr:cNvPr id="578" name="テキスト ボックス 577"/>
        <xdr:cNvSpPr txBox="1"/>
      </xdr:nvSpPr>
      <xdr:spPr>
        <a:xfrm>
          <a:off x="14325111" y="99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97329</xdr:rowOff>
    </xdr:from>
    <xdr:to>
      <xdr:col>19</xdr:col>
      <xdr:colOff>644525</xdr:colOff>
      <xdr:row>57</xdr:row>
      <xdr:rowOff>10206</xdr:rowOff>
    </xdr:to>
    <xdr:cxnSp macro="">
      <xdr:nvCxnSpPr>
        <xdr:cNvPr id="579" name="直線コネクタ 578"/>
        <xdr:cNvCxnSpPr/>
      </xdr:nvCxnSpPr>
      <xdr:spPr>
        <a:xfrm>
          <a:off x="12814300" y="9698529"/>
          <a:ext cx="889000" cy="8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60474</xdr:rowOff>
    </xdr:from>
    <xdr:to>
      <xdr:col>20</xdr:col>
      <xdr:colOff>9525</xdr:colOff>
      <xdr:row>57</xdr:row>
      <xdr:rowOff>162074</xdr:rowOff>
    </xdr:to>
    <xdr:sp macro="" textlink="">
      <xdr:nvSpPr>
        <xdr:cNvPr id="580" name="フローチャート : 判断 579"/>
        <xdr:cNvSpPr/>
      </xdr:nvSpPr>
      <xdr:spPr>
        <a:xfrm>
          <a:off x="13652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153201</xdr:rowOff>
    </xdr:from>
    <xdr:ext cx="534377" cy="259045"/>
    <xdr:sp macro="" textlink="">
      <xdr:nvSpPr>
        <xdr:cNvPr id="581" name="テキスト ボックス 580"/>
        <xdr:cNvSpPr txBox="1"/>
      </xdr:nvSpPr>
      <xdr:spPr>
        <a:xfrm>
          <a:off x="13436111" y="99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77474</xdr:rowOff>
    </xdr:from>
    <xdr:to>
      <xdr:col>18</xdr:col>
      <xdr:colOff>492125</xdr:colOff>
      <xdr:row>58</xdr:row>
      <xdr:rowOff>7624</xdr:rowOff>
    </xdr:to>
    <xdr:sp macro="" textlink="">
      <xdr:nvSpPr>
        <xdr:cNvPr id="582" name="フローチャート : 判断 581"/>
        <xdr:cNvSpPr/>
      </xdr:nvSpPr>
      <xdr:spPr>
        <a:xfrm>
          <a:off x="12763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170201</xdr:rowOff>
    </xdr:from>
    <xdr:ext cx="534377" cy="259045"/>
    <xdr:sp macro="" textlink="">
      <xdr:nvSpPr>
        <xdr:cNvPr id="583" name="テキスト ボックス 582"/>
        <xdr:cNvSpPr txBox="1"/>
      </xdr:nvSpPr>
      <xdr:spPr>
        <a:xfrm>
          <a:off x="12547111" y="99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74841</xdr:rowOff>
    </xdr:from>
    <xdr:to>
      <xdr:col>23</xdr:col>
      <xdr:colOff>568325</xdr:colOff>
      <xdr:row>57</xdr:row>
      <xdr:rowOff>4991</xdr:rowOff>
    </xdr:to>
    <xdr:sp macro="" textlink="">
      <xdr:nvSpPr>
        <xdr:cNvPr id="589" name="円/楕円 588"/>
        <xdr:cNvSpPr/>
      </xdr:nvSpPr>
      <xdr:spPr>
        <a:xfrm>
          <a:off x="16268700" y="96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97718</xdr:rowOff>
    </xdr:from>
    <xdr:ext cx="599010" cy="259045"/>
    <xdr:sp macro="" textlink="">
      <xdr:nvSpPr>
        <xdr:cNvPr id="590" name="教育費該当値テキスト"/>
        <xdr:cNvSpPr txBox="1"/>
      </xdr:nvSpPr>
      <xdr:spPr>
        <a:xfrm>
          <a:off x="16370300" y="952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113,690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108201</xdr:rowOff>
    </xdr:from>
    <xdr:to>
      <xdr:col>22</xdr:col>
      <xdr:colOff>415925</xdr:colOff>
      <xdr:row>57</xdr:row>
      <xdr:rowOff>38351</xdr:rowOff>
    </xdr:to>
    <xdr:sp macro="" textlink="">
      <xdr:nvSpPr>
        <xdr:cNvPr id="591" name="円/楕円 590"/>
        <xdr:cNvSpPr/>
      </xdr:nvSpPr>
      <xdr:spPr>
        <a:xfrm>
          <a:off x="15430500" y="970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54878</xdr:rowOff>
    </xdr:from>
    <xdr:ext cx="599010" cy="259045"/>
    <xdr:sp macro="" textlink="">
      <xdr:nvSpPr>
        <xdr:cNvPr id="592" name="テキスト ボックス 591"/>
        <xdr:cNvSpPr txBox="1"/>
      </xdr:nvSpPr>
      <xdr:spPr>
        <a:xfrm>
          <a:off x="15181794" y="948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104,934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120710</xdr:rowOff>
    </xdr:from>
    <xdr:to>
      <xdr:col>21</xdr:col>
      <xdr:colOff>212725</xdr:colOff>
      <xdr:row>57</xdr:row>
      <xdr:rowOff>50860</xdr:rowOff>
    </xdr:to>
    <xdr:sp macro="" textlink="">
      <xdr:nvSpPr>
        <xdr:cNvPr id="593" name="円/楕円 592"/>
        <xdr:cNvSpPr/>
      </xdr:nvSpPr>
      <xdr:spPr>
        <a:xfrm>
          <a:off x="14541500" y="97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67387</xdr:rowOff>
    </xdr:from>
    <xdr:ext cx="599010" cy="259045"/>
    <xdr:sp macro="" textlink="">
      <xdr:nvSpPr>
        <xdr:cNvPr id="594" name="テキスト ボックス 593"/>
        <xdr:cNvSpPr txBox="1"/>
      </xdr:nvSpPr>
      <xdr:spPr>
        <a:xfrm>
          <a:off x="14292794" y="949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101,651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130856</xdr:rowOff>
    </xdr:from>
    <xdr:to>
      <xdr:col>20</xdr:col>
      <xdr:colOff>9525</xdr:colOff>
      <xdr:row>57</xdr:row>
      <xdr:rowOff>61006</xdr:rowOff>
    </xdr:to>
    <xdr:sp macro="" textlink="">
      <xdr:nvSpPr>
        <xdr:cNvPr id="595" name="円/楕円 594"/>
        <xdr:cNvSpPr/>
      </xdr:nvSpPr>
      <xdr:spPr>
        <a:xfrm>
          <a:off x="13652500" y="973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77533</xdr:rowOff>
    </xdr:from>
    <xdr:ext cx="534377" cy="259045"/>
    <xdr:sp macro="" textlink="">
      <xdr:nvSpPr>
        <xdr:cNvPr id="596" name="テキスト ボックス 595"/>
        <xdr:cNvSpPr txBox="1"/>
      </xdr:nvSpPr>
      <xdr:spPr>
        <a:xfrm>
          <a:off x="13436111" y="950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98,988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46529</xdr:rowOff>
    </xdr:from>
    <xdr:to>
      <xdr:col>18</xdr:col>
      <xdr:colOff>492125</xdr:colOff>
      <xdr:row>56</xdr:row>
      <xdr:rowOff>148129</xdr:rowOff>
    </xdr:to>
    <xdr:sp macro="" textlink="">
      <xdr:nvSpPr>
        <xdr:cNvPr id="597" name="円/楕円 596"/>
        <xdr:cNvSpPr/>
      </xdr:nvSpPr>
      <xdr:spPr>
        <a:xfrm>
          <a:off x="12763500" y="964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164656</xdr:rowOff>
    </xdr:from>
    <xdr:ext cx="599010" cy="259045"/>
    <xdr:sp macro="" textlink="">
      <xdr:nvSpPr>
        <xdr:cNvPr id="598" name="テキスト ボックス 597"/>
        <xdr:cNvSpPr txBox="1"/>
      </xdr:nvSpPr>
      <xdr:spPr>
        <a:xfrm>
          <a:off x="12514794" y="942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130645</xdr:rowOff>
    </xdr:from>
    <xdr:to>
      <xdr:col>22</xdr:col>
      <xdr:colOff>365125</xdr:colOff>
      <xdr:row>78</xdr:row>
      <xdr:rowOff>139700</xdr:rowOff>
    </xdr:to>
    <xdr:cxnSp macro="">
      <xdr:nvCxnSpPr>
        <xdr:cNvPr id="628" name="直線コネクタ 627"/>
        <xdr:cNvCxnSpPr/>
      </xdr:nvCxnSpPr>
      <xdr:spPr>
        <a:xfrm>
          <a:off x="14592300" y="13503745"/>
          <a:ext cx="889000"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130645</xdr:rowOff>
    </xdr:from>
    <xdr:to>
      <xdr:col>21</xdr:col>
      <xdr:colOff>161925</xdr:colOff>
      <xdr:row>78</xdr:row>
      <xdr:rowOff>137719</xdr:rowOff>
    </xdr:to>
    <xdr:cxnSp macro="">
      <xdr:nvCxnSpPr>
        <xdr:cNvPr id="631" name="直線コネクタ 630"/>
        <xdr:cNvCxnSpPr/>
      </xdr:nvCxnSpPr>
      <xdr:spPr>
        <a:xfrm flipV="1">
          <a:off x="13703300" y="13503745"/>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60787</xdr:rowOff>
    </xdr:from>
    <xdr:to>
      <xdr:col>21</xdr:col>
      <xdr:colOff>212725</xdr:colOff>
      <xdr:row>78</xdr:row>
      <xdr:rowOff>162387</xdr:rowOff>
    </xdr:to>
    <xdr:sp macro="" textlink="">
      <xdr:nvSpPr>
        <xdr:cNvPr id="632" name="フローチャート : 判断 631"/>
        <xdr:cNvSpPr/>
      </xdr:nvSpPr>
      <xdr:spPr>
        <a:xfrm>
          <a:off x="14541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7464</xdr:rowOff>
    </xdr:from>
    <xdr:ext cx="534377" cy="259045"/>
    <xdr:sp macro="" textlink="">
      <xdr:nvSpPr>
        <xdr:cNvPr id="633" name="テキスト ボックス 632"/>
        <xdr:cNvSpPr txBox="1"/>
      </xdr:nvSpPr>
      <xdr:spPr>
        <a:xfrm>
          <a:off x="14325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137719</xdr:rowOff>
    </xdr:from>
    <xdr:to>
      <xdr:col>19</xdr:col>
      <xdr:colOff>644525</xdr:colOff>
      <xdr:row>78</xdr:row>
      <xdr:rowOff>139218</xdr:rowOff>
    </xdr:to>
    <xdr:cxnSp macro="">
      <xdr:nvCxnSpPr>
        <xdr:cNvPr id="634" name="直線コネクタ 633"/>
        <xdr:cNvCxnSpPr/>
      </xdr:nvCxnSpPr>
      <xdr:spPr>
        <a:xfrm flipV="1">
          <a:off x="12814300" y="13510819"/>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67894</xdr:rowOff>
    </xdr:from>
    <xdr:to>
      <xdr:col>20</xdr:col>
      <xdr:colOff>9525</xdr:colOff>
      <xdr:row>78</xdr:row>
      <xdr:rowOff>169494</xdr:rowOff>
    </xdr:to>
    <xdr:sp macro="" textlink="">
      <xdr:nvSpPr>
        <xdr:cNvPr id="635" name="フローチャート : 判断 634"/>
        <xdr:cNvSpPr/>
      </xdr:nvSpPr>
      <xdr:spPr>
        <a:xfrm>
          <a:off x="13652500" y="134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14571</xdr:rowOff>
    </xdr:from>
    <xdr:ext cx="469744" cy="259045"/>
    <xdr:sp macro="" textlink="">
      <xdr:nvSpPr>
        <xdr:cNvPr id="636" name="テキスト ボックス 635"/>
        <xdr:cNvSpPr txBox="1"/>
      </xdr:nvSpPr>
      <xdr:spPr>
        <a:xfrm>
          <a:off x="13468427" y="132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67537</xdr:rowOff>
    </xdr:from>
    <xdr:to>
      <xdr:col>18</xdr:col>
      <xdr:colOff>492125</xdr:colOff>
      <xdr:row>78</xdr:row>
      <xdr:rowOff>169137</xdr:rowOff>
    </xdr:to>
    <xdr:sp macro="" textlink="">
      <xdr:nvSpPr>
        <xdr:cNvPr id="637" name="フローチャート : 判断 636"/>
        <xdr:cNvSpPr/>
      </xdr:nvSpPr>
      <xdr:spPr>
        <a:xfrm>
          <a:off x="12763500" y="1344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14214</xdr:rowOff>
    </xdr:from>
    <xdr:ext cx="469744" cy="259045"/>
    <xdr:sp macro="" textlink="">
      <xdr:nvSpPr>
        <xdr:cNvPr id="638" name="テキスト ボックス 637"/>
        <xdr:cNvSpPr txBox="1"/>
      </xdr:nvSpPr>
      <xdr:spPr>
        <a:xfrm>
          <a:off x="12579427" y="1321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4" name="円/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249299" cy="259045"/>
    <xdr:sp macro="" textlink="">
      <xdr:nvSpPr>
        <xdr:cNvPr id="645" name="災害復旧費該当値テキスト"/>
        <xdr:cNvSpPr txBox="1"/>
      </xdr:nvSpPr>
      <xdr:spPr>
        <a:xfrm>
          <a:off x="16370300" y="13419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6" name="円/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7" name="テキスト ボックス 646"/>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79845</xdr:rowOff>
    </xdr:from>
    <xdr:to>
      <xdr:col>21</xdr:col>
      <xdr:colOff>212725</xdr:colOff>
      <xdr:row>79</xdr:row>
      <xdr:rowOff>9995</xdr:rowOff>
    </xdr:to>
    <xdr:sp macro="" textlink="">
      <xdr:nvSpPr>
        <xdr:cNvPr id="648" name="円/楕円 647"/>
        <xdr:cNvSpPr/>
      </xdr:nvSpPr>
      <xdr:spPr>
        <a:xfrm>
          <a:off x="14541500" y="134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1122</xdr:rowOff>
    </xdr:from>
    <xdr:ext cx="469744" cy="259045"/>
    <xdr:sp macro="" textlink="">
      <xdr:nvSpPr>
        <xdr:cNvPr id="649" name="テキスト ボックス 648"/>
        <xdr:cNvSpPr txBox="1"/>
      </xdr:nvSpPr>
      <xdr:spPr>
        <a:xfrm>
          <a:off x="14357427" y="1354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86919</xdr:rowOff>
    </xdr:from>
    <xdr:to>
      <xdr:col>20</xdr:col>
      <xdr:colOff>9525</xdr:colOff>
      <xdr:row>79</xdr:row>
      <xdr:rowOff>17069</xdr:rowOff>
    </xdr:to>
    <xdr:sp macro="" textlink="">
      <xdr:nvSpPr>
        <xdr:cNvPr id="650" name="円/楕円 649"/>
        <xdr:cNvSpPr/>
      </xdr:nvSpPr>
      <xdr:spPr>
        <a:xfrm>
          <a:off x="13652500" y="1346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8196</xdr:rowOff>
    </xdr:from>
    <xdr:ext cx="378565" cy="259045"/>
    <xdr:sp macro="" textlink="">
      <xdr:nvSpPr>
        <xdr:cNvPr id="651" name="テキスト ボックス 650"/>
        <xdr:cNvSpPr txBox="1"/>
      </xdr:nvSpPr>
      <xdr:spPr>
        <a:xfrm>
          <a:off x="13514017" y="13552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88418</xdr:rowOff>
    </xdr:from>
    <xdr:to>
      <xdr:col>18</xdr:col>
      <xdr:colOff>492125</xdr:colOff>
      <xdr:row>79</xdr:row>
      <xdr:rowOff>18568</xdr:rowOff>
    </xdr:to>
    <xdr:sp macro="" textlink="">
      <xdr:nvSpPr>
        <xdr:cNvPr id="652" name="円/楕円 651"/>
        <xdr:cNvSpPr/>
      </xdr:nvSpPr>
      <xdr:spPr>
        <a:xfrm>
          <a:off x="12763500" y="1346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9695</xdr:rowOff>
    </xdr:from>
    <xdr:ext cx="378565" cy="259045"/>
    <xdr:sp macro="" textlink="">
      <xdr:nvSpPr>
        <xdr:cNvPr id="653" name="テキスト ボックス 652"/>
        <xdr:cNvSpPr txBox="1"/>
      </xdr:nvSpPr>
      <xdr:spPr>
        <a:xfrm>
          <a:off x="12625017" y="13554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47997</xdr:rowOff>
    </xdr:from>
    <xdr:to>
      <xdr:col>23</xdr:col>
      <xdr:colOff>517525</xdr:colOff>
      <xdr:row>96</xdr:row>
      <xdr:rowOff>58621</xdr:rowOff>
    </xdr:to>
    <xdr:cxnSp macro="">
      <xdr:nvCxnSpPr>
        <xdr:cNvPr id="678" name="直線コネクタ 677"/>
        <xdr:cNvCxnSpPr/>
      </xdr:nvCxnSpPr>
      <xdr:spPr>
        <a:xfrm>
          <a:off x="15481300" y="16507197"/>
          <a:ext cx="8382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47997</xdr:rowOff>
    </xdr:from>
    <xdr:to>
      <xdr:col>22</xdr:col>
      <xdr:colOff>365125</xdr:colOff>
      <xdr:row>96</xdr:row>
      <xdr:rowOff>52020</xdr:rowOff>
    </xdr:to>
    <xdr:cxnSp macro="">
      <xdr:nvCxnSpPr>
        <xdr:cNvPr id="681" name="直線コネクタ 680"/>
        <xdr:cNvCxnSpPr/>
      </xdr:nvCxnSpPr>
      <xdr:spPr>
        <a:xfrm flipV="1">
          <a:off x="14592300" y="16507197"/>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3" name="テキスト ボックス 682"/>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52020</xdr:rowOff>
    </xdr:from>
    <xdr:to>
      <xdr:col>21</xdr:col>
      <xdr:colOff>161925</xdr:colOff>
      <xdr:row>96</xdr:row>
      <xdr:rowOff>88145</xdr:rowOff>
    </xdr:to>
    <xdr:cxnSp macro="">
      <xdr:nvCxnSpPr>
        <xdr:cNvPr id="684" name="直線コネクタ 683"/>
        <xdr:cNvCxnSpPr/>
      </xdr:nvCxnSpPr>
      <xdr:spPr>
        <a:xfrm flipV="1">
          <a:off x="13703300" y="16511220"/>
          <a:ext cx="889000" cy="3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5" name="フローチャート : 判断 684"/>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6" name="テキスト ボックス 685"/>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158148</xdr:rowOff>
    </xdr:from>
    <xdr:to>
      <xdr:col>19</xdr:col>
      <xdr:colOff>644525</xdr:colOff>
      <xdr:row>96</xdr:row>
      <xdr:rowOff>88145</xdr:rowOff>
    </xdr:to>
    <xdr:cxnSp macro="">
      <xdr:nvCxnSpPr>
        <xdr:cNvPr id="687" name="直線コネクタ 686"/>
        <xdr:cNvCxnSpPr/>
      </xdr:nvCxnSpPr>
      <xdr:spPr>
        <a:xfrm>
          <a:off x="12814300" y="16445898"/>
          <a:ext cx="889000" cy="10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88" name="フローチャート : 判断 687"/>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89" name="テキスト ボックス 688"/>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0" name="フローチャート : 判断 689"/>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1" name="テキスト ボックス 690"/>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7821</xdr:rowOff>
    </xdr:from>
    <xdr:to>
      <xdr:col>23</xdr:col>
      <xdr:colOff>568325</xdr:colOff>
      <xdr:row>96</xdr:row>
      <xdr:rowOff>109421</xdr:rowOff>
    </xdr:to>
    <xdr:sp macro="" textlink="">
      <xdr:nvSpPr>
        <xdr:cNvPr id="697" name="円/楕円 696"/>
        <xdr:cNvSpPr/>
      </xdr:nvSpPr>
      <xdr:spPr>
        <a:xfrm>
          <a:off x="16268700" y="1646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157698</xdr:rowOff>
    </xdr:from>
    <xdr:ext cx="534377" cy="259045"/>
    <xdr:sp macro="" textlink="">
      <xdr:nvSpPr>
        <xdr:cNvPr id="698" name="公債費該当値テキスト"/>
        <xdr:cNvSpPr txBox="1"/>
      </xdr:nvSpPr>
      <xdr:spPr>
        <a:xfrm>
          <a:off x="16370300" y="164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54,187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168647</xdr:rowOff>
    </xdr:from>
    <xdr:to>
      <xdr:col>22</xdr:col>
      <xdr:colOff>415925</xdr:colOff>
      <xdr:row>96</xdr:row>
      <xdr:rowOff>98797</xdr:rowOff>
    </xdr:to>
    <xdr:sp macro="" textlink="">
      <xdr:nvSpPr>
        <xdr:cNvPr id="699" name="円/楕円 698"/>
        <xdr:cNvSpPr/>
      </xdr:nvSpPr>
      <xdr:spPr>
        <a:xfrm>
          <a:off x="15430500" y="164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89924</xdr:rowOff>
    </xdr:from>
    <xdr:ext cx="534377" cy="259045"/>
    <xdr:sp macro="" textlink="">
      <xdr:nvSpPr>
        <xdr:cNvPr id="700" name="テキスト ボックス 699"/>
        <xdr:cNvSpPr txBox="1"/>
      </xdr:nvSpPr>
      <xdr:spPr>
        <a:xfrm>
          <a:off x="15214111" y="1654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1220</xdr:rowOff>
    </xdr:from>
    <xdr:to>
      <xdr:col>21</xdr:col>
      <xdr:colOff>212725</xdr:colOff>
      <xdr:row>96</xdr:row>
      <xdr:rowOff>102820</xdr:rowOff>
    </xdr:to>
    <xdr:sp macro="" textlink="">
      <xdr:nvSpPr>
        <xdr:cNvPr id="701" name="円/楕円 700"/>
        <xdr:cNvSpPr/>
      </xdr:nvSpPr>
      <xdr:spPr>
        <a:xfrm>
          <a:off x="14541500" y="164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93947</xdr:rowOff>
    </xdr:from>
    <xdr:ext cx="534377" cy="259045"/>
    <xdr:sp macro="" textlink="">
      <xdr:nvSpPr>
        <xdr:cNvPr id="702" name="テキスト ボックス 701"/>
        <xdr:cNvSpPr txBox="1"/>
      </xdr:nvSpPr>
      <xdr:spPr>
        <a:xfrm>
          <a:off x="14325111" y="165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37345</xdr:rowOff>
    </xdr:from>
    <xdr:to>
      <xdr:col>20</xdr:col>
      <xdr:colOff>9525</xdr:colOff>
      <xdr:row>96</xdr:row>
      <xdr:rowOff>138945</xdr:rowOff>
    </xdr:to>
    <xdr:sp macro="" textlink="">
      <xdr:nvSpPr>
        <xdr:cNvPr id="703" name="円/楕円 702"/>
        <xdr:cNvSpPr/>
      </xdr:nvSpPr>
      <xdr:spPr>
        <a:xfrm>
          <a:off x="13652500" y="164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130072</xdr:rowOff>
    </xdr:from>
    <xdr:ext cx="534377" cy="259045"/>
    <xdr:sp macro="" textlink="">
      <xdr:nvSpPr>
        <xdr:cNvPr id="704" name="テキスト ボックス 703"/>
        <xdr:cNvSpPr txBox="1"/>
      </xdr:nvSpPr>
      <xdr:spPr>
        <a:xfrm>
          <a:off x="13436111" y="1658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107348</xdr:rowOff>
    </xdr:from>
    <xdr:to>
      <xdr:col>18</xdr:col>
      <xdr:colOff>492125</xdr:colOff>
      <xdr:row>96</xdr:row>
      <xdr:rowOff>37498</xdr:rowOff>
    </xdr:to>
    <xdr:sp macro="" textlink="">
      <xdr:nvSpPr>
        <xdr:cNvPr id="705" name="円/楕円 704"/>
        <xdr:cNvSpPr/>
      </xdr:nvSpPr>
      <xdr:spPr>
        <a:xfrm>
          <a:off x="12763500" y="1639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28625</xdr:rowOff>
    </xdr:from>
    <xdr:ext cx="534377" cy="259045"/>
    <xdr:sp macro="" textlink="">
      <xdr:nvSpPr>
        <xdr:cNvPr id="706" name="テキスト ボックス 705"/>
        <xdr:cNvSpPr txBox="1"/>
      </xdr:nvSpPr>
      <xdr:spPr>
        <a:xfrm>
          <a:off x="12547111" y="164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77089</xdr:rowOff>
    </xdr:from>
    <xdr:to>
      <xdr:col>29</xdr:col>
      <xdr:colOff>568325</xdr:colOff>
      <xdr:row>38</xdr:row>
      <xdr:rowOff>7239</xdr:rowOff>
    </xdr:to>
    <xdr:sp macro="" textlink="">
      <xdr:nvSpPr>
        <xdr:cNvPr id="742" name="フローチャート : 判断 741"/>
        <xdr:cNvSpPr/>
      </xdr:nvSpPr>
      <xdr:spPr>
        <a:xfrm>
          <a:off x="20383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23766</xdr:rowOff>
    </xdr:from>
    <xdr:ext cx="378565" cy="259045"/>
    <xdr:sp macro="" textlink="">
      <xdr:nvSpPr>
        <xdr:cNvPr id="743" name="テキスト ボックス 742"/>
        <xdr:cNvSpPr txBox="1"/>
      </xdr:nvSpPr>
      <xdr:spPr>
        <a:xfrm>
          <a:off x="20245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108712</xdr:rowOff>
    </xdr:from>
    <xdr:to>
      <xdr:col>28</xdr:col>
      <xdr:colOff>365125</xdr:colOff>
      <xdr:row>36</xdr:row>
      <xdr:rowOff>38862</xdr:rowOff>
    </xdr:to>
    <xdr:sp macro="" textlink="">
      <xdr:nvSpPr>
        <xdr:cNvPr id="745" name="フローチャート : 判断 744"/>
        <xdr:cNvSpPr/>
      </xdr:nvSpPr>
      <xdr:spPr>
        <a:xfrm>
          <a:off x="19494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55389</xdr:rowOff>
    </xdr:from>
    <xdr:ext cx="469744" cy="259045"/>
    <xdr:sp macro="" textlink="">
      <xdr:nvSpPr>
        <xdr:cNvPr id="746" name="テキスト ボックス 745"/>
        <xdr:cNvSpPr txBox="1"/>
      </xdr:nvSpPr>
      <xdr:spPr>
        <a:xfrm>
          <a:off x="19310427"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75946</xdr:rowOff>
    </xdr:from>
    <xdr:to>
      <xdr:col>27</xdr:col>
      <xdr:colOff>161925</xdr:colOff>
      <xdr:row>37</xdr:row>
      <xdr:rowOff>6096</xdr:rowOff>
    </xdr:to>
    <xdr:sp macro="" textlink="">
      <xdr:nvSpPr>
        <xdr:cNvPr id="747" name="フローチャート : 判断 746"/>
        <xdr:cNvSpPr/>
      </xdr:nvSpPr>
      <xdr:spPr>
        <a:xfrm>
          <a:off x="18605500" y="624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22623</xdr:rowOff>
    </xdr:from>
    <xdr:ext cx="469744" cy="259045"/>
    <xdr:sp macro="" textlink="">
      <xdr:nvSpPr>
        <xdr:cNvPr id="748" name="テキスト ボックス 747"/>
        <xdr:cNvSpPr txBox="1"/>
      </xdr:nvSpPr>
      <xdr:spPr>
        <a:xfrm>
          <a:off x="18421427"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民生費については、住民一人あたり</a:t>
          </a:r>
          <a:r>
            <a:rPr kumimoji="1" lang="en-US" altLang="ja-JP" sz="1300">
              <a:latin typeface="ＭＳ Ｐゴシック"/>
            </a:rPr>
            <a:t>152,136</a:t>
          </a:r>
          <a:r>
            <a:rPr kumimoji="1" lang="ja-JP" altLang="en-US" sz="1300">
              <a:latin typeface="ＭＳ Ｐゴシック"/>
            </a:rPr>
            <a:t>円となっており、増加傾向にあるが、これは子育て支援強化として保育園の増築や、育児負担軽減のための支援策を充実させていることによる。</a:t>
          </a:r>
        </a:p>
        <a:p>
          <a:r>
            <a:rPr kumimoji="1" lang="ja-JP" altLang="en-US" sz="1300">
              <a:latin typeface="ＭＳ Ｐゴシック"/>
            </a:rPr>
            <a:t>土木費については、住民一人あたり</a:t>
          </a:r>
          <a:r>
            <a:rPr kumimoji="1" lang="en-US" altLang="ja-JP" sz="1300">
              <a:latin typeface="ＭＳ Ｐゴシック"/>
            </a:rPr>
            <a:t>85,211</a:t>
          </a:r>
          <a:r>
            <a:rPr kumimoji="1" lang="ja-JP" altLang="en-US" sz="1300">
              <a:latin typeface="ＭＳ Ｐゴシック"/>
            </a:rPr>
            <a:t>円となっており、昨年度から増加となったが、これは国の交付金を活用した道路整備を実施したことが主な要因である。今後においても交付金を活用した整備事業は効果的に実施するが、その事業規模については中長期的な財政状況を見極め、慎重に進める。</a:t>
          </a:r>
        </a:p>
        <a:p>
          <a:r>
            <a:rPr kumimoji="1" lang="ja-JP" altLang="en-US" sz="1300">
              <a:latin typeface="ＭＳ Ｐゴシック"/>
            </a:rPr>
            <a:t>教育費については、住民一人あたり</a:t>
          </a:r>
          <a:r>
            <a:rPr kumimoji="1" lang="en-US" altLang="ja-JP" sz="1300">
              <a:latin typeface="ＭＳ Ｐゴシック"/>
            </a:rPr>
            <a:t>113,690</a:t>
          </a:r>
          <a:r>
            <a:rPr kumimoji="1" lang="ja-JP" altLang="en-US" sz="1300">
              <a:latin typeface="ＭＳ Ｐゴシック"/>
            </a:rPr>
            <a:t>円となっており、類似団体と比較して高い数値となっている。これは、社会教育分野における体育館等の公共施設を多く抱えていることに加え、図書館・博物館を運営していることが大きな要因である。今後は、施設管理計画を順次策定し、施設の適正配置を図るとともに、運営・収入の見直しや需要費のさらなる削減に取り組み、経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取り崩しを回避するとともに、老朽化を迎える公共施設の修繕費用の財源とするため、積立を行い前年度からは増加している。実質収支については、適切な財源の確保と歳出の精査により黒字を維持している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年度の数値が大きかったため、翌年度の実質単年度収支は赤字となった。引き続き、事務事業の見直し等行財政改革を推進し、健全な行財政運営に努める。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すべての会計で赤字が発生せず、健全財政が維持できている。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今後においても各特別会計での定期的な使用料や保険料の見直しを行うとともに、収納率の向上に努め、計画的な事業執行に努める。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また、水道事業会計においては、施設の老朽化対策が喫緊の課題となっていることから、料金改定を含めた中長期における事業・財政計画を策定し、安定した事業運営を図る。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においては、算入公債費の割合も高いことから、実質公債費比率は低い水準で推移しているが、公営企業債に対する繰出額は増加傾向にあり、また普通会計における償還額も元金据え置き期間の終了による増加が見込まれること、加えて一部事務組合分についても、直近については、償還終了時期が近づいていることから負担は減少しているが、廃棄物処理施設の更新時期が近づき、新たな負担が発生し増加していくことから、地方債の発行については、すべての会計において、中長期の視点から行い、健全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は、道路整備事業や橋梁長寿命化事業を継続して実施していることに加え、教育施設の充実や更新により増加傾向にある。ただし、現在は特定目的基金への積立額が大きく、充当可能基金の増加に伴い将来負担比率は低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見通しとしては、一部事務組合を含む公共施設の更新・改修事業に伴い地方債発行増加、水道会計における公債費増が見込まれるほか、特定目的基金の取り崩しに伴う充当可能基金の減少を向かえるため、将来負担比率の増加は避けられず、財政状況によっては繰上償還を実施するなど、公債費の縮減に努めるとともに、起債事業の計画的な実施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滋賀県多賀町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7,604
7,574
135.77
4,912,033
4,695,105
208,960
2,950,714
5,217,721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30.2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２７年度における有形固定資産減価償却率は、類似団体平均を下回っているが、多くの施設が今後更新時期を迎え、数値が上昇が見込まれる。公共施設等総合管理計画に基づく個別施設計画の策定を進め、計画に基づいた施設の維持管理等を適切に進めていく必要が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108458</xdr:rowOff>
    </xdr:from>
    <xdr:to>
      <xdr:col>3</xdr:col>
      <xdr:colOff>1170940</xdr:colOff>
      <xdr:row>34</xdr:row>
      <xdr:rowOff>18034</xdr:rowOff>
    </xdr:to>
    <xdr:cxnSp macro="">
      <xdr:nvCxnSpPr>
        <xdr:cNvPr id="62" name="直線コネクタ 61"/>
        <xdr:cNvCxnSpPr/>
      </xdr:nvCxnSpPr>
      <xdr:spPr>
        <a:xfrm flipV="1">
          <a:off x="4760595" y="5518658"/>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21861</xdr:rowOff>
    </xdr:from>
    <xdr:ext cx="405111" cy="259045"/>
    <xdr:sp macro="" textlink="">
      <xdr:nvSpPr>
        <xdr:cNvPr id="63" name="有形固定資産減価償却率最小値テキスト"/>
        <xdr:cNvSpPr txBox="1"/>
      </xdr:nvSpPr>
      <xdr:spPr>
        <a:xfrm>
          <a:off x="4813300" y="6632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34</xdr:row>
      <xdr:rowOff>18034</xdr:rowOff>
    </xdr:from>
    <xdr:to>
      <xdr:col>3</xdr:col>
      <xdr:colOff>1260475</xdr:colOff>
      <xdr:row>34</xdr:row>
      <xdr:rowOff>18034</xdr:rowOff>
    </xdr:to>
    <xdr:cxnSp macro="">
      <xdr:nvCxnSpPr>
        <xdr:cNvPr id="64" name="直線コネクタ 63"/>
        <xdr:cNvCxnSpPr/>
      </xdr:nvCxnSpPr>
      <xdr:spPr>
        <a:xfrm>
          <a:off x="4673600" y="662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55135</xdr:rowOff>
    </xdr:from>
    <xdr:ext cx="405111" cy="259045"/>
    <xdr:sp macro="" textlink="">
      <xdr:nvSpPr>
        <xdr:cNvPr id="65"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108458</xdr:rowOff>
    </xdr:from>
    <xdr:to>
      <xdr:col>3</xdr:col>
      <xdr:colOff>1260475</xdr:colOff>
      <xdr:row>27</xdr:row>
      <xdr:rowOff>108458</xdr:rowOff>
    </xdr:to>
    <xdr:cxnSp macro="">
      <xdr:nvCxnSpPr>
        <xdr:cNvPr id="66" name="直線コネクタ 65"/>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44213</xdr:rowOff>
    </xdr:from>
    <xdr:ext cx="405111" cy="259045"/>
    <xdr:sp macro="" textlink="">
      <xdr:nvSpPr>
        <xdr:cNvPr id="67" name="有形固定資産減価償却率平均値テキスト"/>
        <xdr:cNvSpPr txBox="1"/>
      </xdr:nvSpPr>
      <xdr:spPr>
        <a:xfrm>
          <a:off x="4813300" y="5968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68" name="フローチャート : 判断 67"/>
        <xdr:cNvSpPr/>
      </xdr:nvSpPr>
      <xdr:spPr>
        <a:xfrm>
          <a:off x="4711700" y="59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5334</xdr:rowOff>
    </xdr:from>
    <xdr:to>
      <xdr:col>3</xdr:col>
      <xdr:colOff>511175</xdr:colOff>
      <xdr:row>30</xdr:row>
      <xdr:rowOff>106934</xdr:rowOff>
    </xdr:to>
    <xdr:sp macro="" textlink="">
      <xdr:nvSpPr>
        <xdr:cNvPr id="69" name="フローチャート : 判断 68"/>
        <xdr:cNvSpPr/>
      </xdr:nvSpPr>
      <xdr:spPr>
        <a:xfrm>
          <a:off x="40005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20828</xdr:rowOff>
    </xdr:from>
    <xdr:to>
      <xdr:col>3</xdr:col>
      <xdr:colOff>511175</xdr:colOff>
      <xdr:row>32</xdr:row>
      <xdr:rowOff>122428</xdr:rowOff>
    </xdr:to>
    <xdr:sp macro="" textlink="">
      <xdr:nvSpPr>
        <xdr:cNvPr id="75" name="円/楕円 74"/>
        <xdr:cNvSpPr/>
      </xdr:nvSpPr>
      <xdr:spPr>
        <a:xfrm>
          <a:off x="4000500"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123461</xdr:rowOff>
    </xdr:from>
    <xdr:ext cx="405111" cy="259045"/>
    <xdr:sp macro="" textlink="">
      <xdr:nvSpPr>
        <xdr:cNvPr id="76" name="n_1aveValue有形固定資産減価償却率"/>
        <xdr:cNvSpPr txBox="1"/>
      </xdr:nvSpPr>
      <xdr:spPr>
        <a:xfrm>
          <a:off x="3836043" y="5705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113555</xdr:rowOff>
    </xdr:from>
    <xdr:ext cx="405111" cy="259045"/>
    <xdr:sp macro="" textlink="">
      <xdr:nvSpPr>
        <xdr:cNvPr id="77" name="n_1mainValue有形固定資産減価償却率"/>
        <xdr:cNvSpPr txBox="1"/>
      </xdr:nvSpPr>
      <xdr:spPr>
        <a:xfrm>
          <a:off x="3836043" y="638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滋賀県多賀町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7,604
7,574
135.77
4,912,033
4,695,105
208,960
2,950,714
5,217,721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30.2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41</xdr:row>
      <xdr:rowOff>74567</xdr:rowOff>
    </xdr:to>
    <xdr:cxnSp macro="">
      <xdr:nvCxnSpPr>
        <xdr:cNvPr id="59" name="直線コネクタ 58"/>
        <xdr:cNvCxnSpPr/>
      </xdr:nvCxnSpPr>
      <xdr:spPr>
        <a:xfrm flipV="1">
          <a:off x="4634865" y="5859780"/>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2" name="【道路】&#10;有形固定資産減価償却率最大値テキスト"/>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3" name="直線コネクタ 62"/>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70774</xdr:rowOff>
    </xdr:from>
    <xdr:ext cx="405111" cy="259045"/>
    <xdr:sp macro="" textlink="">
      <xdr:nvSpPr>
        <xdr:cNvPr id="64" name="【道路】&#10;有形固定資産減価償却率平均値テキスト"/>
        <xdr:cNvSpPr txBox="1"/>
      </xdr:nvSpPr>
      <xdr:spPr>
        <a:xfrm>
          <a:off x="4724400" y="6071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92347</xdr:rowOff>
    </xdr:from>
    <xdr:to>
      <xdr:col>6</xdr:col>
      <xdr:colOff>561975</xdr:colOff>
      <xdr:row>36</xdr:row>
      <xdr:rowOff>22497</xdr:rowOff>
    </xdr:to>
    <xdr:sp macro="" textlink="">
      <xdr:nvSpPr>
        <xdr:cNvPr id="65" name="フローチャート : 判断 64"/>
        <xdr:cNvSpPr/>
      </xdr:nvSpPr>
      <xdr:spPr>
        <a:xfrm>
          <a:off x="45847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92347</xdr:rowOff>
    </xdr:from>
    <xdr:to>
      <xdr:col>5</xdr:col>
      <xdr:colOff>409575</xdr:colOff>
      <xdr:row>36</xdr:row>
      <xdr:rowOff>22497</xdr:rowOff>
    </xdr:to>
    <xdr:sp macro="" textlink="">
      <xdr:nvSpPr>
        <xdr:cNvPr id="66" name="フローチャート : 判断 65"/>
        <xdr:cNvSpPr/>
      </xdr:nvSpPr>
      <xdr:spPr>
        <a:xfrm>
          <a:off x="37465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151130</xdr:rowOff>
    </xdr:from>
    <xdr:to>
      <xdr:col>5</xdr:col>
      <xdr:colOff>409575</xdr:colOff>
      <xdr:row>40</xdr:row>
      <xdr:rowOff>81280</xdr:rowOff>
    </xdr:to>
    <xdr:sp macro="" textlink="">
      <xdr:nvSpPr>
        <xdr:cNvPr id="72" name="円/楕円 71"/>
        <xdr:cNvSpPr/>
      </xdr:nvSpPr>
      <xdr:spPr>
        <a:xfrm>
          <a:off x="3746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39024</xdr:rowOff>
    </xdr:from>
    <xdr:ext cx="405111" cy="259045"/>
    <xdr:sp macro="" textlink="">
      <xdr:nvSpPr>
        <xdr:cNvPr id="73" name="n_1aveValue【道路】&#10;有形固定資産減価償却率"/>
        <xdr:cNvSpPr txBox="1"/>
      </xdr:nvSpPr>
      <xdr:spPr>
        <a:xfrm>
          <a:off x="3582043"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72407</xdr:rowOff>
    </xdr:from>
    <xdr:ext cx="405111" cy="259045"/>
    <xdr:sp macro="" textlink="">
      <xdr:nvSpPr>
        <xdr:cNvPr id="74" name="n_1mainValue【道路】&#10;有形固定資産減価償却率"/>
        <xdr:cNvSpPr txBox="1"/>
      </xdr:nvSpPr>
      <xdr:spPr>
        <a:xfrm>
          <a:off x="3582043"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29928</xdr:rowOff>
    </xdr:from>
    <xdr:to>
      <xdr:col>15</xdr:col>
      <xdr:colOff>180340</xdr:colOff>
      <xdr:row>40</xdr:row>
      <xdr:rowOff>169335</xdr:rowOff>
    </xdr:to>
    <xdr:cxnSp macro="">
      <xdr:nvCxnSpPr>
        <xdr:cNvPr id="98" name="直線コネクタ 97"/>
        <xdr:cNvCxnSpPr/>
      </xdr:nvCxnSpPr>
      <xdr:spPr>
        <a:xfrm flipV="1">
          <a:off x="10476865" y="5687778"/>
          <a:ext cx="0" cy="133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1712</xdr:rowOff>
    </xdr:from>
    <xdr:ext cx="534377" cy="259045"/>
    <xdr:sp macro="" textlink="">
      <xdr:nvSpPr>
        <xdr:cNvPr id="99" name="【道路】&#10;一人当たり延長最小値テキスト"/>
        <xdr:cNvSpPr txBox="1"/>
      </xdr:nvSpPr>
      <xdr:spPr>
        <a:xfrm>
          <a:off x="10566400" y="70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11.111</a:t>
          </a:r>
          <a:endParaRPr kumimoji="1" lang="ja-JP" altLang="en-US" sz="1000" b="1">
            <a:latin typeface="ＭＳ Ｐゴシック"/>
          </a:endParaRPr>
        </a:p>
      </xdr:txBody>
    </xdr:sp>
    <xdr:clientData/>
  </xdr:oneCellAnchor>
  <xdr:twoCellAnchor>
    <xdr:from>
      <xdr:col>15</xdr:col>
      <xdr:colOff>92075</xdr:colOff>
      <xdr:row>40</xdr:row>
      <xdr:rowOff>169335</xdr:rowOff>
    </xdr:from>
    <xdr:to>
      <xdr:col>15</xdr:col>
      <xdr:colOff>269875</xdr:colOff>
      <xdr:row>40</xdr:row>
      <xdr:rowOff>169335</xdr:rowOff>
    </xdr:to>
    <xdr:cxnSp macro="">
      <xdr:nvCxnSpPr>
        <xdr:cNvPr id="100" name="直線コネクタ 99"/>
        <xdr:cNvCxnSpPr/>
      </xdr:nvCxnSpPr>
      <xdr:spPr>
        <a:xfrm>
          <a:off x="10388600" y="702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148055</xdr:rowOff>
    </xdr:from>
    <xdr:ext cx="534377" cy="259045"/>
    <xdr:sp macro="" textlink="">
      <xdr:nvSpPr>
        <xdr:cNvPr id="101" name="【道路】&#10;一人当たり延長最大値テキスト"/>
        <xdr:cNvSpPr txBox="1"/>
      </xdr:nvSpPr>
      <xdr:spPr>
        <a:xfrm>
          <a:off x="10566400" y="54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81.429</a:t>
          </a:r>
          <a:endParaRPr kumimoji="1" lang="ja-JP" altLang="en-US" sz="1000" b="1">
            <a:latin typeface="ＭＳ Ｐゴシック"/>
          </a:endParaRPr>
        </a:p>
      </xdr:txBody>
    </xdr:sp>
    <xdr:clientData/>
  </xdr:oneCellAnchor>
  <xdr:twoCellAnchor>
    <xdr:from>
      <xdr:col>15</xdr:col>
      <xdr:colOff>92075</xdr:colOff>
      <xdr:row>33</xdr:row>
      <xdr:rowOff>29928</xdr:rowOff>
    </xdr:from>
    <xdr:to>
      <xdr:col>15</xdr:col>
      <xdr:colOff>269875</xdr:colOff>
      <xdr:row>33</xdr:row>
      <xdr:rowOff>29928</xdr:rowOff>
    </xdr:to>
    <xdr:cxnSp macro="">
      <xdr:nvCxnSpPr>
        <xdr:cNvPr id="102" name="直線コネクタ 101"/>
        <xdr:cNvCxnSpPr/>
      </xdr:nvCxnSpPr>
      <xdr:spPr>
        <a:xfrm>
          <a:off x="10388600" y="568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133805</xdr:rowOff>
    </xdr:from>
    <xdr:ext cx="534377" cy="259045"/>
    <xdr:sp macro="" textlink="">
      <xdr:nvSpPr>
        <xdr:cNvPr id="103" name="【道路】&#10;一人当たり延長平均値テキスト"/>
        <xdr:cNvSpPr txBox="1"/>
      </xdr:nvSpPr>
      <xdr:spPr>
        <a:xfrm>
          <a:off x="10566400" y="6648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155378</xdr:rowOff>
    </xdr:from>
    <xdr:to>
      <xdr:col>15</xdr:col>
      <xdr:colOff>231775</xdr:colOff>
      <xdr:row>39</xdr:row>
      <xdr:rowOff>85528</xdr:rowOff>
    </xdr:to>
    <xdr:sp macro="" textlink="">
      <xdr:nvSpPr>
        <xdr:cNvPr id="104" name="フローチャート : 判断 103"/>
        <xdr:cNvSpPr/>
      </xdr:nvSpPr>
      <xdr:spPr>
        <a:xfrm>
          <a:off x="10426700" y="66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104686</xdr:rowOff>
    </xdr:from>
    <xdr:to>
      <xdr:col>14</xdr:col>
      <xdr:colOff>79375</xdr:colOff>
      <xdr:row>39</xdr:row>
      <xdr:rowOff>34836</xdr:rowOff>
    </xdr:to>
    <xdr:sp macro="" textlink="">
      <xdr:nvSpPr>
        <xdr:cNvPr id="105" name="フローチャート : 判断 104"/>
        <xdr:cNvSpPr/>
      </xdr:nvSpPr>
      <xdr:spPr>
        <a:xfrm>
          <a:off x="9588500" y="661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62605</xdr:rowOff>
    </xdr:from>
    <xdr:to>
      <xdr:col>14</xdr:col>
      <xdr:colOff>79375</xdr:colOff>
      <xdr:row>40</xdr:row>
      <xdr:rowOff>164205</xdr:rowOff>
    </xdr:to>
    <xdr:sp macro="" textlink="">
      <xdr:nvSpPr>
        <xdr:cNvPr id="111" name="円/楕円 110"/>
        <xdr:cNvSpPr/>
      </xdr:nvSpPr>
      <xdr:spPr>
        <a:xfrm>
          <a:off x="9588500" y="6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51363</xdr:rowOff>
    </xdr:from>
    <xdr:ext cx="534377" cy="259045"/>
    <xdr:sp macro="" textlink="">
      <xdr:nvSpPr>
        <xdr:cNvPr id="112" name="n_1aveValue【道路】&#10;一人当たり延長"/>
        <xdr:cNvSpPr txBox="1"/>
      </xdr:nvSpPr>
      <xdr:spPr>
        <a:xfrm>
          <a:off x="9359410"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29.838</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155332</xdr:rowOff>
    </xdr:from>
    <xdr:ext cx="534377" cy="259045"/>
    <xdr:sp macro="" textlink="">
      <xdr:nvSpPr>
        <xdr:cNvPr id="113" name="n_1mainValue【道路】&#10;一人当たり延長"/>
        <xdr:cNvSpPr txBox="1"/>
      </xdr:nvSpPr>
      <xdr:spPr>
        <a:xfrm>
          <a:off x="9359410" y="701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153488</xdr:rowOff>
    </xdr:to>
    <xdr:cxnSp macro="">
      <xdr:nvCxnSpPr>
        <xdr:cNvPr id="140" name="直線コネクタ 139"/>
        <xdr:cNvCxnSpPr/>
      </xdr:nvCxnSpPr>
      <xdr:spPr>
        <a:xfrm flipV="1">
          <a:off x="4634865" y="960120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157315</xdr:rowOff>
    </xdr:from>
    <xdr:ext cx="405111" cy="259045"/>
    <xdr:sp macro="" textlink="">
      <xdr:nvSpPr>
        <xdr:cNvPr id="141" name="【橋りょう・トンネル】&#10;有形固定資産減価償却率最小値テキスト"/>
        <xdr:cNvSpPr txBox="1"/>
      </xdr:nvSpPr>
      <xdr:spPr>
        <a:xfrm>
          <a:off x="47244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64</xdr:row>
      <xdr:rowOff>153488</xdr:rowOff>
    </xdr:from>
    <xdr:to>
      <xdr:col>6</xdr:col>
      <xdr:colOff>600075</xdr:colOff>
      <xdr:row>64</xdr:row>
      <xdr:rowOff>153488</xdr:rowOff>
    </xdr:to>
    <xdr:cxnSp macro="">
      <xdr:nvCxnSpPr>
        <xdr:cNvPr id="142" name="直線コネクタ 141"/>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3"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44" name="直線コネクタ 14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139899</xdr:rowOff>
    </xdr:from>
    <xdr:ext cx="405111" cy="259045"/>
    <xdr:sp macro="" textlink="">
      <xdr:nvSpPr>
        <xdr:cNvPr id="145" name="【橋りょう・トンネル】&#10;有形固定資産減価償却率平均値テキスト"/>
        <xdr:cNvSpPr txBox="1"/>
      </xdr:nvSpPr>
      <xdr:spPr>
        <a:xfrm>
          <a:off x="4724400" y="1008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161472</xdr:rowOff>
    </xdr:from>
    <xdr:to>
      <xdr:col>6</xdr:col>
      <xdr:colOff>561975</xdr:colOff>
      <xdr:row>59</xdr:row>
      <xdr:rowOff>91622</xdr:rowOff>
    </xdr:to>
    <xdr:sp macro="" textlink="">
      <xdr:nvSpPr>
        <xdr:cNvPr id="146" name="フローチャート : 判断 145"/>
        <xdr:cNvSpPr/>
      </xdr:nvSpPr>
      <xdr:spPr>
        <a:xfrm>
          <a:off x="45847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74930</xdr:rowOff>
    </xdr:from>
    <xdr:to>
      <xdr:col>5</xdr:col>
      <xdr:colOff>409575</xdr:colOff>
      <xdr:row>60</xdr:row>
      <xdr:rowOff>5080</xdr:rowOff>
    </xdr:to>
    <xdr:sp macro="" textlink="">
      <xdr:nvSpPr>
        <xdr:cNvPr id="147" name="フローチャート : 判断 146"/>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96157</xdr:rowOff>
    </xdr:from>
    <xdr:to>
      <xdr:col>5</xdr:col>
      <xdr:colOff>409575</xdr:colOff>
      <xdr:row>61</xdr:row>
      <xdr:rowOff>26307</xdr:rowOff>
    </xdr:to>
    <xdr:sp macro="" textlink="">
      <xdr:nvSpPr>
        <xdr:cNvPr id="153" name="円/楕円 152"/>
        <xdr:cNvSpPr/>
      </xdr:nvSpPr>
      <xdr:spPr>
        <a:xfrm>
          <a:off x="3746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21607</xdr:rowOff>
    </xdr:from>
    <xdr:ext cx="405111" cy="259045"/>
    <xdr:sp macro="" textlink="">
      <xdr:nvSpPr>
        <xdr:cNvPr id="154" name="n_1aveValue【橋りょう・トンネル】&#10;有形固定資産減価償却率"/>
        <xdr:cNvSpPr txBox="1"/>
      </xdr:nvSpPr>
      <xdr:spPr>
        <a:xfrm>
          <a:off x="3582043"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17434</xdr:rowOff>
    </xdr:from>
    <xdr:ext cx="405111" cy="259045"/>
    <xdr:sp macro="" textlink="">
      <xdr:nvSpPr>
        <xdr:cNvPr id="155" name="n_1mainValue【橋りょう・トンネル】&#10;有形固定資産減価償却率"/>
        <xdr:cNvSpPr txBox="1"/>
      </xdr:nvSpPr>
      <xdr:spPr>
        <a:xfrm>
          <a:off x="3582043"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187,948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77722</xdr:rowOff>
    </xdr:from>
    <xdr:to>
      <xdr:col>15</xdr:col>
      <xdr:colOff>180340</xdr:colOff>
      <xdr:row>64</xdr:row>
      <xdr:rowOff>40171</xdr:rowOff>
    </xdr:to>
    <xdr:cxnSp macro="">
      <xdr:nvCxnSpPr>
        <xdr:cNvPr id="179" name="直線コネクタ 178"/>
        <xdr:cNvCxnSpPr/>
      </xdr:nvCxnSpPr>
      <xdr:spPr>
        <a:xfrm flipV="1">
          <a:off x="10476865" y="9507472"/>
          <a:ext cx="0" cy="150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43998</xdr:rowOff>
    </xdr:from>
    <xdr:ext cx="534377" cy="259045"/>
    <xdr:sp macro="" textlink="">
      <xdr:nvSpPr>
        <xdr:cNvPr id="180" name="【橋りょう・トンネル】&#10;一人当たり有形固定資産（償却資産）額最小値テキスト"/>
        <xdr:cNvSpPr txBox="1"/>
      </xdr:nvSpPr>
      <xdr:spPr>
        <a:xfrm>
          <a:off x="10566400" y="110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28,369</a:t>
          </a:r>
          <a:endParaRPr kumimoji="1" lang="ja-JP" altLang="en-US" sz="1000" b="1">
            <a:latin typeface="ＭＳ Ｐゴシック"/>
          </a:endParaRPr>
        </a:p>
      </xdr:txBody>
    </xdr:sp>
    <xdr:clientData/>
  </xdr:oneCellAnchor>
  <xdr:twoCellAnchor>
    <xdr:from>
      <xdr:col>15</xdr:col>
      <xdr:colOff>92075</xdr:colOff>
      <xdr:row>64</xdr:row>
      <xdr:rowOff>40171</xdr:rowOff>
    </xdr:from>
    <xdr:to>
      <xdr:col>15</xdr:col>
      <xdr:colOff>269875</xdr:colOff>
      <xdr:row>64</xdr:row>
      <xdr:rowOff>40171</xdr:rowOff>
    </xdr:to>
    <xdr:cxnSp macro="">
      <xdr:nvCxnSpPr>
        <xdr:cNvPr id="181" name="直線コネクタ 180"/>
        <xdr:cNvCxnSpPr/>
      </xdr:nvCxnSpPr>
      <xdr:spPr>
        <a:xfrm>
          <a:off x="10388600" y="1101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24399</xdr:rowOff>
    </xdr:from>
    <xdr:ext cx="690189" cy="259045"/>
    <xdr:sp macro="" textlink="">
      <xdr:nvSpPr>
        <xdr:cNvPr id="182" name="【橋りょう・トンネル】&#10;一人当たり有形固定資産（償却資産）額最大値テキスト"/>
        <xdr:cNvSpPr txBox="1"/>
      </xdr:nvSpPr>
      <xdr:spPr>
        <a:xfrm>
          <a:off x="10566400" y="92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1,213,801</a:t>
          </a:r>
          <a:endParaRPr kumimoji="1" lang="ja-JP" altLang="en-US" sz="1000" b="1">
            <a:latin typeface="ＭＳ Ｐゴシック"/>
          </a:endParaRPr>
        </a:p>
      </xdr:txBody>
    </xdr:sp>
    <xdr:clientData/>
  </xdr:oneCellAnchor>
  <xdr:twoCellAnchor>
    <xdr:from>
      <xdr:col>15</xdr:col>
      <xdr:colOff>92075</xdr:colOff>
      <xdr:row>55</xdr:row>
      <xdr:rowOff>77722</xdr:rowOff>
    </xdr:from>
    <xdr:to>
      <xdr:col>15</xdr:col>
      <xdr:colOff>269875</xdr:colOff>
      <xdr:row>55</xdr:row>
      <xdr:rowOff>77722</xdr:rowOff>
    </xdr:to>
    <xdr:cxnSp macro="">
      <xdr:nvCxnSpPr>
        <xdr:cNvPr id="183" name="直線コネクタ 182"/>
        <xdr:cNvCxnSpPr/>
      </xdr:nvCxnSpPr>
      <xdr:spPr>
        <a:xfrm>
          <a:off x="10388600" y="95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13294</xdr:rowOff>
    </xdr:from>
    <xdr:ext cx="599010" cy="259045"/>
    <xdr:sp macro="" textlink="">
      <xdr:nvSpPr>
        <xdr:cNvPr id="184" name="【橋りょう・トンネル】&#10;一人当たり有形固定資産（償却資産）額平均値テキスト"/>
        <xdr:cNvSpPr txBox="1"/>
      </xdr:nvSpPr>
      <xdr:spPr>
        <a:xfrm>
          <a:off x="10566400" y="10300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532,546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34867</xdr:rowOff>
    </xdr:from>
    <xdr:to>
      <xdr:col>15</xdr:col>
      <xdr:colOff>231775</xdr:colOff>
      <xdr:row>60</xdr:row>
      <xdr:rowOff>136467</xdr:rowOff>
    </xdr:to>
    <xdr:sp macro="" textlink="">
      <xdr:nvSpPr>
        <xdr:cNvPr id="185" name="フローチャート : 判断 184"/>
        <xdr:cNvSpPr/>
      </xdr:nvSpPr>
      <xdr:spPr>
        <a:xfrm>
          <a:off x="10426700" y="103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49238</xdr:rowOff>
    </xdr:from>
    <xdr:to>
      <xdr:col>14</xdr:col>
      <xdr:colOff>79375</xdr:colOff>
      <xdr:row>60</xdr:row>
      <xdr:rowOff>150838</xdr:rowOff>
    </xdr:to>
    <xdr:sp macro="" textlink="">
      <xdr:nvSpPr>
        <xdr:cNvPr id="186" name="フローチャート : 判断 185"/>
        <xdr:cNvSpPr/>
      </xdr:nvSpPr>
      <xdr:spPr>
        <a:xfrm>
          <a:off x="9588500" y="1033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145877</xdr:rowOff>
    </xdr:from>
    <xdr:to>
      <xdr:col>14</xdr:col>
      <xdr:colOff>79375</xdr:colOff>
      <xdr:row>61</xdr:row>
      <xdr:rowOff>76027</xdr:rowOff>
    </xdr:to>
    <xdr:sp macro="" textlink="">
      <xdr:nvSpPr>
        <xdr:cNvPr id="192" name="円/楕円 191"/>
        <xdr:cNvSpPr/>
      </xdr:nvSpPr>
      <xdr:spPr>
        <a:xfrm>
          <a:off x="9588500" y="104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167365</xdr:rowOff>
    </xdr:from>
    <xdr:ext cx="599010" cy="259045"/>
    <xdr:sp macro="" textlink="">
      <xdr:nvSpPr>
        <xdr:cNvPr id="193" name="n_1aveValue【橋りょう・トンネル】&#10;一人当たり有形固定資産（償却資産）額"/>
        <xdr:cNvSpPr txBox="1"/>
      </xdr:nvSpPr>
      <xdr:spPr>
        <a:xfrm>
          <a:off x="9327094" y="1011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521,230</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67154</xdr:rowOff>
    </xdr:from>
    <xdr:ext cx="599010" cy="259045"/>
    <xdr:sp macro="" textlink="">
      <xdr:nvSpPr>
        <xdr:cNvPr id="194" name="n_1mainValue【橋りょう・トンネル】&#10;一人当たり有形固定資産（償却資産）額"/>
        <xdr:cNvSpPr txBox="1"/>
      </xdr:nvSpPr>
      <xdr:spPr>
        <a:xfrm>
          <a:off x="9327094" y="1052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3" name="正方形/長方形 2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4" name="正方形/長方形 2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5" name="正方形/長方形 2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6" name="正方形/長方形 2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7" name="正方形/長方形 2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8" name="正方形/長方形 2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9" name="正方形/長方形 2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0" name="正方形/長方形 20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1" name="正方形/長方形 2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2" name="正方形/長方形 2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3" name="正方形/長方形 2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4" name="正方形/長方形 2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5" name="正方形/長方形 2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6" name="正方形/長方形 2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7" name="正方形/長方形 2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8" name="正方形/長方形 2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9" name="正方形/長方形 2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0" name="正方形/長方形 2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1" name="正方形/長方形 2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2" name="正方形/長方形 2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3" name="正方形/長方形 2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4" name="正方形/長方形 2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5" name="正方形/長方形 2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6" name="正方形/長方形 2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7" name="正方形/長方形 2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8" name="正方形/長方形 2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9" name="正方形/長方形 2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0" name="正方形/長方形 2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1" name="正方形/長方形 2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2" name="正方形/長方形 2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3" name="正方形/長方形 2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4" name="正方形/長方形 2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5" name="テキスト ボックス 2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6" name="直線コネクタ 2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37" name="直線コネクタ 23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38" name="テキスト ボックス 23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9" name="直線コネクタ 23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40" name="テキスト ボックス 23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41" name="直線コネクタ 24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42" name="テキスト ボックス 24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43" name="直線コネクタ 24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44" name="テキスト ボックス 24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45" name="直線コネクタ 24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46" name="テキスト ボックス 24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47" name="直線コネクタ 24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48" name="テキスト ボックス 24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9" name="直線コネクタ 2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50" name="テキスト ボックス 2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41</xdr:row>
      <xdr:rowOff>117022</xdr:rowOff>
    </xdr:to>
    <xdr:cxnSp macro="">
      <xdr:nvCxnSpPr>
        <xdr:cNvPr id="252" name="直線コネクタ 251"/>
        <xdr:cNvCxnSpPr/>
      </xdr:nvCxnSpPr>
      <xdr:spPr>
        <a:xfrm flipV="1">
          <a:off x="16318864"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340478" cy="259045"/>
    <xdr:sp macro="" textlink="">
      <xdr:nvSpPr>
        <xdr:cNvPr id="253" name="【認定こども園・幼稚園・保育所】&#10;有形固定資産減価償却率最小値テキスト"/>
        <xdr:cNvSpPr txBox="1"/>
      </xdr:nvSpPr>
      <xdr:spPr>
        <a:xfrm>
          <a:off x="16408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254" name="直線コネクタ 253"/>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255"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256" name="直線コネクタ 255"/>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85470</xdr:rowOff>
    </xdr:from>
    <xdr:ext cx="405111" cy="259045"/>
    <xdr:sp macro="" textlink="">
      <xdr:nvSpPr>
        <xdr:cNvPr id="257" name="【認定こども園・幼稚園・保育所】&#10;有形固定資産減価償却率平均値テキスト"/>
        <xdr:cNvSpPr txBox="1"/>
      </xdr:nvSpPr>
      <xdr:spPr>
        <a:xfrm>
          <a:off x="164084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107043</xdr:rowOff>
    </xdr:from>
    <xdr:to>
      <xdr:col>23</xdr:col>
      <xdr:colOff>568325</xdr:colOff>
      <xdr:row>38</xdr:row>
      <xdr:rowOff>37193</xdr:rowOff>
    </xdr:to>
    <xdr:sp macro="" textlink="">
      <xdr:nvSpPr>
        <xdr:cNvPr id="258" name="フローチャート : 判断 257"/>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89081</xdr:rowOff>
    </xdr:from>
    <xdr:to>
      <xdr:col>22</xdr:col>
      <xdr:colOff>415925</xdr:colOff>
      <xdr:row>38</xdr:row>
      <xdr:rowOff>19231</xdr:rowOff>
    </xdr:to>
    <xdr:sp macro="" textlink="">
      <xdr:nvSpPr>
        <xdr:cNvPr id="259" name="フローチャート : 判断 258"/>
        <xdr:cNvSpPr/>
      </xdr:nvSpPr>
      <xdr:spPr>
        <a:xfrm>
          <a:off x="15430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60" name="テキスト ボックス 2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1" name="テキスト ボックス 2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2" name="テキスト ボックス 2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3" name="テキスト ボックス 2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4" name="テキスト ボックス 2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107043</xdr:rowOff>
    </xdr:from>
    <xdr:to>
      <xdr:col>22</xdr:col>
      <xdr:colOff>415925</xdr:colOff>
      <xdr:row>38</xdr:row>
      <xdr:rowOff>37193</xdr:rowOff>
    </xdr:to>
    <xdr:sp macro="" textlink="">
      <xdr:nvSpPr>
        <xdr:cNvPr id="265" name="円/楕円 264"/>
        <xdr:cNvSpPr/>
      </xdr:nvSpPr>
      <xdr:spPr>
        <a:xfrm>
          <a:off x="15430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35758</xdr:rowOff>
    </xdr:from>
    <xdr:ext cx="405111" cy="259045"/>
    <xdr:sp macro="" textlink="">
      <xdr:nvSpPr>
        <xdr:cNvPr id="266" name="n_1aveValue【認定こども園・幼稚園・保育所】&#10;有形固定資産減価償却率"/>
        <xdr:cNvSpPr txBox="1"/>
      </xdr:nvSpPr>
      <xdr:spPr>
        <a:xfrm>
          <a:off x="15266043"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28320</xdr:rowOff>
    </xdr:from>
    <xdr:ext cx="405111" cy="259045"/>
    <xdr:sp macro="" textlink="">
      <xdr:nvSpPr>
        <xdr:cNvPr id="267" name="n_1mainValue【認定こども園・幼稚園・保育所】&#10;有形固定資産減価償却率"/>
        <xdr:cNvSpPr txBox="1"/>
      </xdr:nvSpPr>
      <xdr:spPr>
        <a:xfrm>
          <a:off x="15266043"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8" name="正方形/長方形 2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9" name="正方形/長方形 2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0" name="正方形/長方形 2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1" name="正方形/長方形 2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2" name="正方形/長方形 2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3" name="正方形/長方形 2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4" name="正方形/長方形 2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5" name="正方形/長方形 27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6" name="テキスト ボックス 27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7" name="直線コネクタ 27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8" name="直線コネクタ 27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79" name="テキスト ボックス 27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80" name="直線コネクタ 27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81" name="テキスト ボックス 28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82" name="直線コネクタ 28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83" name="テキスト ボックス 28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84" name="直線コネクタ 28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85" name="テキスト ボックス 28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6" name="直線コネクタ 2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7" name="テキスト ボックス 28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36</xdr:row>
      <xdr:rowOff>21336</xdr:rowOff>
    </xdr:from>
    <xdr:to>
      <xdr:col>32</xdr:col>
      <xdr:colOff>186689</xdr:colOff>
      <xdr:row>40</xdr:row>
      <xdr:rowOff>137922</xdr:rowOff>
    </xdr:to>
    <xdr:cxnSp macro="">
      <xdr:nvCxnSpPr>
        <xdr:cNvPr id="289" name="直線コネクタ 288"/>
        <xdr:cNvCxnSpPr/>
      </xdr:nvCxnSpPr>
      <xdr:spPr>
        <a:xfrm flipV="1">
          <a:off x="22160864" y="6193536"/>
          <a:ext cx="0" cy="802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141749</xdr:rowOff>
    </xdr:from>
    <xdr:ext cx="469744" cy="259045"/>
    <xdr:sp macro="" textlink="">
      <xdr:nvSpPr>
        <xdr:cNvPr id="290" name="【認定こども園・幼稚園・保育所】&#10;一人当たり面積最小値テキスト"/>
        <xdr:cNvSpPr txBox="1"/>
      </xdr:nvSpPr>
      <xdr:spPr>
        <a:xfrm>
          <a:off x="22250400" y="699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40</xdr:row>
      <xdr:rowOff>137922</xdr:rowOff>
    </xdr:from>
    <xdr:to>
      <xdr:col>32</xdr:col>
      <xdr:colOff>276225</xdr:colOff>
      <xdr:row>40</xdr:row>
      <xdr:rowOff>137922</xdr:rowOff>
    </xdr:to>
    <xdr:cxnSp macro="">
      <xdr:nvCxnSpPr>
        <xdr:cNvPr id="291" name="直線コネクタ 290"/>
        <xdr:cNvCxnSpPr/>
      </xdr:nvCxnSpPr>
      <xdr:spPr>
        <a:xfrm>
          <a:off x="22072600" y="699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139463</xdr:rowOff>
    </xdr:from>
    <xdr:ext cx="469744" cy="259045"/>
    <xdr:sp macro="" textlink="">
      <xdr:nvSpPr>
        <xdr:cNvPr id="292" name="【認定こども園・幼稚園・保育所】&#10;一人当たり面積最大値テキスト"/>
        <xdr:cNvSpPr txBox="1"/>
      </xdr:nvSpPr>
      <xdr:spPr>
        <a:xfrm>
          <a:off x="22250400" y="596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0.424</a:t>
          </a:r>
          <a:endParaRPr kumimoji="1" lang="ja-JP" altLang="en-US" sz="1000" b="1">
            <a:latin typeface="ＭＳ Ｐゴシック"/>
          </a:endParaRPr>
        </a:p>
      </xdr:txBody>
    </xdr:sp>
    <xdr:clientData/>
  </xdr:oneCellAnchor>
  <xdr:twoCellAnchor>
    <xdr:from>
      <xdr:col>32</xdr:col>
      <xdr:colOff>98425</xdr:colOff>
      <xdr:row>36</xdr:row>
      <xdr:rowOff>21336</xdr:rowOff>
    </xdr:from>
    <xdr:to>
      <xdr:col>32</xdr:col>
      <xdr:colOff>276225</xdr:colOff>
      <xdr:row>36</xdr:row>
      <xdr:rowOff>21336</xdr:rowOff>
    </xdr:to>
    <xdr:cxnSp macro="">
      <xdr:nvCxnSpPr>
        <xdr:cNvPr id="293" name="直線コネクタ 292"/>
        <xdr:cNvCxnSpPr/>
      </xdr:nvCxnSpPr>
      <xdr:spPr>
        <a:xfrm>
          <a:off x="220726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102125</xdr:rowOff>
    </xdr:from>
    <xdr:ext cx="469744" cy="259045"/>
    <xdr:sp macro="" textlink="">
      <xdr:nvSpPr>
        <xdr:cNvPr id="294" name="【認定こども園・幼稚園・保育所】&#10;一人当たり面積平均値テキスト"/>
        <xdr:cNvSpPr txBox="1"/>
      </xdr:nvSpPr>
      <xdr:spPr>
        <a:xfrm>
          <a:off x="22250400" y="6445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123698</xdr:rowOff>
    </xdr:from>
    <xdr:to>
      <xdr:col>32</xdr:col>
      <xdr:colOff>238125</xdr:colOff>
      <xdr:row>38</xdr:row>
      <xdr:rowOff>53848</xdr:rowOff>
    </xdr:to>
    <xdr:sp macro="" textlink="">
      <xdr:nvSpPr>
        <xdr:cNvPr id="295" name="フローチャート : 判断 294"/>
        <xdr:cNvSpPr/>
      </xdr:nvSpPr>
      <xdr:spPr>
        <a:xfrm>
          <a:off x="22110700" y="64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296" name="フローチャート : 判断 295"/>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7" name="テキスト ボックス 2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8" name="テキスト ボックス 2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9" name="テキスト ボックス 2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0" name="テキスト ボックス 2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1" name="テキスト ボックス 3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32</xdr:row>
      <xdr:rowOff>119126</xdr:rowOff>
    </xdr:from>
    <xdr:to>
      <xdr:col>31</xdr:col>
      <xdr:colOff>85725</xdr:colOff>
      <xdr:row>33</xdr:row>
      <xdr:rowOff>49276</xdr:rowOff>
    </xdr:to>
    <xdr:sp macro="" textlink="">
      <xdr:nvSpPr>
        <xdr:cNvPr id="302" name="円/楕円 301"/>
        <xdr:cNvSpPr/>
      </xdr:nvSpPr>
      <xdr:spPr>
        <a:xfrm>
          <a:off x="21272500" y="56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152417</xdr:rowOff>
    </xdr:from>
    <xdr:ext cx="469744" cy="259045"/>
    <xdr:sp macro="" textlink="">
      <xdr:nvSpPr>
        <xdr:cNvPr id="303" name="n_1aveValue【認定こども園・幼稚園・保育所】&#10;一人当たり面積"/>
        <xdr:cNvSpPr txBox="1"/>
      </xdr:nvSpPr>
      <xdr:spPr>
        <a:xfrm>
          <a:off x="210757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0.310</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65803</xdr:rowOff>
    </xdr:from>
    <xdr:ext cx="469744" cy="259045"/>
    <xdr:sp macro="" textlink="">
      <xdr:nvSpPr>
        <xdr:cNvPr id="304" name="n_1mainValue【認定こども園・幼稚園・保育所】&#10;一人当たり面積"/>
        <xdr:cNvSpPr txBox="1"/>
      </xdr:nvSpPr>
      <xdr:spPr>
        <a:xfrm>
          <a:off x="21075727" y="53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0.659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5" name="正方形/長方形 3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6" name="正方形/長方形 3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7" name="正方形/長方形 3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8" name="正方形/長方形 3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9" name="正方形/長方形 3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0" name="正方形/長方形 3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1" name="正方形/長方形 3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2" name="正方形/長方形 3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3" name="テキスト ボックス 3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4" name="直線コネクタ 3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15" name="テキスト ボックス 31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16" name="直線コネクタ 3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17" name="テキスト ボックス 31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18" name="直線コネクタ 3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19" name="テキスト ボックス 3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20" name="直線コネクタ 3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21" name="テキスト ボックス 3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22" name="直線コネクタ 3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23" name="テキスト ボックス 3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4" name="直線コネクタ 3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5" name="テキスト ボックス 3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327" name="直線コネクタ 326"/>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328" name="【学校施設】&#10;有形固定資産減価償却率最小値テキスト"/>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329" name="直線コネクタ 328"/>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330" name="【学校施設】&#10;有形固定資産減価償却率最大値テキスト"/>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331" name="直線コネクタ 330"/>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332" name="【学校施設】&#10;有形固定資産減価償却率平均値テキスト"/>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333" name="フローチャート : 判断 332"/>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22352</xdr:rowOff>
    </xdr:from>
    <xdr:to>
      <xdr:col>22</xdr:col>
      <xdr:colOff>415925</xdr:colOff>
      <xdr:row>59</xdr:row>
      <xdr:rowOff>123952</xdr:rowOff>
    </xdr:to>
    <xdr:sp macro="" textlink="">
      <xdr:nvSpPr>
        <xdr:cNvPr id="334" name="フローチャート : 判断 333"/>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5" name="テキスト ボックス 3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6" name="テキスト ボックス 3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7" name="テキスト ボックス 3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8" name="テキスト ボックス 3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9" name="テキスト ボックス 3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100076</xdr:rowOff>
    </xdr:from>
    <xdr:to>
      <xdr:col>22</xdr:col>
      <xdr:colOff>415925</xdr:colOff>
      <xdr:row>56</xdr:row>
      <xdr:rowOff>30226</xdr:rowOff>
    </xdr:to>
    <xdr:sp macro="" textlink="">
      <xdr:nvSpPr>
        <xdr:cNvPr id="340" name="円/楕円 339"/>
        <xdr:cNvSpPr/>
      </xdr:nvSpPr>
      <xdr:spPr>
        <a:xfrm>
          <a:off x="15430500" y="95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115079</xdr:rowOff>
    </xdr:from>
    <xdr:ext cx="405111" cy="259045"/>
    <xdr:sp macro="" textlink="">
      <xdr:nvSpPr>
        <xdr:cNvPr id="341" name="n_1aveValue【学校施設】&#10;有形固定資産減価償却率"/>
        <xdr:cNvSpPr txBox="1"/>
      </xdr:nvSpPr>
      <xdr:spPr>
        <a:xfrm>
          <a:off x="15266043"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46753</xdr:rowOff>
    </xdr:from>
    <xdr:ext cx="405111" cy="259045"/>
    <xdr:sp macro="" textlink="">
      <xdr:nvSpPr>
        <xdr:cNvPr id="342" name="n_1mainValue【学校施設】&#10;有形固定資産減価償却率"/>
        <xdr:cNvSpPr txBox="1"/>
      </xdr:nvSpPr>
      <xdr:spPr>
        <a:xfrm>
          <a:off x="15266043" y="930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3" name="正方形/長方形 3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4" name="正方形/長方形 3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5" name="正方形/長方形 3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6" name="正方形/長方形 3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7" name="正方形/長方形 3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8" name="正方形/長方形 3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9" name="正方形/長方形 3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0" name="正方形/長方形 3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1" name="テキスト ボックス 3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2" name="直線コネクタ 3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3" name="テキスト ボックス 35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4" name="直線コネクタ 3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5" name="テキスト ボックス 3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6" name="直線コネクタ 3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7" name="テキスト ボックス 3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8" name="直線コネクタ 3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9" name="テキスト ボックス 3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60" name="直線コネクタ 3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61" name="テキスト ボックス 3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62" name="直線コネクタ 3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63" name="テキスト ボックス 36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4" name="直線コネクタ 3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5" name="テキスト ボックス 3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93726</xdr:rowOff>
    </xdr:from>
    <xdr:to>
      <xdr:col>32</xdr:col>
      <xdr:colOff>186689</xdr:colOff>
      <xdr:row>63</xdr:row>
      <xdr:rowOff>165354</xdr:rowOff>
    </xdr:to>
    <xdr:cxnSp macro="">
      <xdr:nvCxnSpPr>
        <xdr:cNvPr id="367" name="直線コネクタ 366"/>
        <xdr:cNvCxnSpPr/>
      </xdr:nvCxnSpPr>
      <xdr:spPr>
        <a:xfrm flipV="1">
          <a:off x="22160864" y="9523476"/>
          <a:ext cx="0" cy="1443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368"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369" name="直線コネクタ 368"/>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40403</xdr:rowOff>
    </xdr:from>
    <xdr:ext cx="469744" cy="259045"/>
    <xdr:sp macro="" textlink="">
      <xdr:nvSpPr>
        <xdr:cNvPr id="370" name="【学校施設】&#10;一人当たり面積最大値テキスト"/>
        <xdr:cNvSpPr txBox="1"/>
      </xdr:nvSpPr>
      <xdr:spPr>
        <a:xfrm>
          <a:off x="22250400" y="92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55</xdr:row>
      <xdr:rowOff>93726</xdr:rowOff>
    </xdr:from>
    <xdr:to>
      <xdr:col>32</xdr:col>
      <xdr:colOff>276225</xdr:colOff>
      <xdr:row>55</xdr:row>
      <xdr:rowOff>93726</xdr:rowOff>
    </xdr:to>
    <xdr:cxnSp macro="">
      <xdr:nvCxnSpPr>
        <xdr:cNvPr id="371" name="直線コネクタ 370"/>
        <xdr:cNvCxnSpPr/>
      </xdr:nvCxnSpPr>
      <xdr:spPr>
        <a:xfrm>
          <a:off x="22072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117365</xdr:rowOff>
    </xdr:from>
    <xdr:ext cx="469744" cy="259045"/>
    <xdr:sp macro="" textlink="">
      <xdr:nvSpPr>
        <xdr:cNvPr id="372" name="【学校施設】&#10;一人当たり面積平均値テキスト"/>
        <xdr:cNvSpPr txBox="1"/>
      </xdr:nvSpPr>
      <xdr:spPr>
        <a:xfrm>
          <a:off x="22250400" y="10061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138938</xdr:rowOff>
    </xdr:from>
    <xdr:to>
      <xdr:col>32</xdr:col>
      <xdr:colOff>238125</xdr:colOff>
      <xdr:row>59</xdr:row>
      <xdr:rowOff>69088</xdr:rowOff>
    </xdr:to>
    <xdr:sp macro="" textlink="">
      <xdr:nvSpPr>
        <xdr:cNvPr id="373" name="フローチャート : 判断 372"/>
        <xdr:cNvSpPr/>
      </xdr:nvSpPr>
      <xdr:spPr>
        <a:xfrm>
          <a:off x="221107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129794</xdr:rowOff>
    </xdr:from>
    <xdr:to>
      <xdr:col>31</xdr:col>
      <xdr:colOff>85725</xdr:colOff>
      <xdr:row>58</xdr:row>
      <xdr:rowOff>59944</xdr:rowOff>
    </xdr:to>
    <xdr:sp macro="" textlink="">
      <xdr:nvSpPr>
        <xdr:cNvPr id="374" name="フローチャート : 判断 373"/>
        <xdr:cNvSpPr/>
      </xdr:nvSpPr>
      <xdr:spPr>
        <a:xfrm>
          <a:off x="21272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5" name="テキスト ボックス 3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6" name="テキスト ボックス 3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7" name="テキスト ボックス 3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8" name="テキスト ボックス 3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9" name="テキスト ボックス 3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57404</xdr:rowOff>
    </xdr:from>
    <xdr:to>
      <xdr:col>31</xdr:col>
      <xdr:colOff>85725</xdr:colOff>
      <xdr:row>59</xdr:row>
      <xdr:rowOff>159004</xdr:rowOff>
    </xdr:to>
    <xdr:sp macro="" textlink="">
      <xdr:nvSpPr>
        <xdr:cNvPr id="380" name="円/楕円 379"/>
        <xdr:cNvSpPr/>
      </xdr:nvSpPr>
      <xdr:spPr>
        <a:xfrm>
          <a:off x="21272500" y="101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76471</xdr:rowOff>
    </xdr:from>
    <xdr:ext cx="469744" cy="259045"/>
    <xdr:sp macro="" textlink="">
      <xdr:nvSpPr>
        <xdr:cNvPr id="381" name="n_1aveValue【学校施設】&#10;一人当たり面積"/>
        <xdr:cNvSpPr txBox="1"/>
      </xdr:nvSpPr>
      <xdr:spPr>
        <a:xfrm>
          <a:off x="21075727" y="96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150131</xdr:rowOff>
    </xdr:from>
    <xdr:ext cx="469744" cy="259045"/>
    <xdr:sp macro="" textlink="">
      <xdr:nvSpPr>
        <xdr:cNvPr id="382" name="n_1mainValue【学校施設】&#10;一人当たり面積"/>
        <xdr:cNvSpPr txBox="1"/>
      </xdr:nvSpPr>
      <xdr:spPr>
        <a:xfrm>
          <a:off x="21075727" y="10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3" name="正方形/長方形 3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4" name="正方形/長方形 3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5" name="正方形/長方形 3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6" name="正方形/長方形 3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7" name="正方形/長方形 3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8" name="正方形/長方形 3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9" name="正方形/長方形 3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0" name="正方形/長方形 3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1" name="テキスト ボックス 3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2" name="直線コネクタ 3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93" name="テキスト ボックス 39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94" name="直線コネクタ 3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95" name="テキスト ボックス 39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6" name="直線コネクタ 3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7" name="テキスト ボックス 3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8" name="直線コネクタ 3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9" name="テキスト ボックス 3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00" name="直線コネクタ 3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01" name="テキスト ボックス 4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02" name="直線コネクタ 4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03" name="テキスト ボックス 40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4" name="直線コネクタ 4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5" name="テキスト ボックス 4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72389</xdr:rowOff>
    </xdr:from>
    <xdr:to>
      <xdr:col>23</xdr:col>
      <xdr:colOff>516889</xdr:colOff>
      <xdr:row>85</xdr:row>
      <xdr:rowOff>148589</xdr:rowOff>
    </xdr:to>
    <xdr:cxnSp macro="">
      <xdr:nvCxnSpPr>
        <xdr:cNvPr id="407" name="直線コネクタ 406"/>
        <xdr:cNvCxnSpPr/>
      </xdr:nvCxnSpPr>
      <xdr:spPr>
        <a:xfrm flipV="1">
          <a:off x="16318864" y="13616939"/>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405111" cy="259045"/>
    <xdr:sp macro="" textlink="">
      <xdr:nvSpPr>
        <xdr:cNvPr id="408" name="【児童館】&#10;有形固定資産減価償却率最小値テキスト"/>
        <xdr:cNvSpPr txBox="1"/>
      </xdr:nvSpPr>
      <xdr:spPr>
        <a:xfrm>
          <a:off x="16408400"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409" name="直線コネクタ 408"/>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19066</xdr:rowOff>
    </xdr:from>
    <xdr:ext cx="405111" cy="259045"/>
    <xdr:sp macro="" textlink="">
      <xdr:nvSpPr>
        <xdr:cNvPr id="410" name="【児童館】&#10;有形固定資産減価償却率最大値テキスト"/>
        <xdr:cNvSpPr txBox="1"/>
      </xdr:nvSpPr>
      <xdr:spPr>
        <a:xfrm>
          <a:off x="16408400" y="1339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23</xdr:col>
      <xdr:colOff>428625</xdr:colOff>
      <xdr:row>79</xdr:row>
      <xdr:rowOff>72389</xdr:rowOff>
    </xdr:from>
    <xdr:to>
      <xdr:col>23</xdr:col>
      <xdr:colOff>606425</xdr:colOff>
      <xdr:row>79</xdr:row>
      <xdr:rowOff>72389</xdr:rowOff>
    </xdr:to>
    <xdr:cxnSp macro="">
      <xdr:nvCxnSpPr>
        <xdr:cNvPr id="411" name="直線コネクタ 410"/>
        <xdr:cNvCxnSpPr/>
      </xdr:nvCxnSpPr>
      <xdr:spPr>
        <a:xfrm>
          <a:off x="16230600" y="1361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76216</xdr:rowOff>
    </xdr:from>
    <xdr:ext cx="405111" cy="259045"/>
    <xdr:sp macro="" textlink="">
      <xdr:nvSpPr>
        <xdr:cNvPr id="412" name="【児童館】&#10;有形固定資産減価償却率平均値テキスト"/>
        <xdr:cNvSpPr txBox="1"/>
      </xdr:nvSpPr>
      <xdr:spPr>
        <a:xfrm>
          <a:off x="164084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97789</xdr:rowOff>
    </xdr:from>
    <xdr:to>
      <xdr:col>23</xdr:col>
      <xdr:colOff>568325</xdr:colOff>
      <xdr:row>81</xdr:row>
      <xdr:rowOff>27939</xdr:rowOff>
    </xdr:to>
    <xdr:sp macro="" textlink="">
      <xdr:nvSpPr>
        <xdr:cNvPr id="413" name="フローチャート : 判断 412"/>
        <xdr:cNvSpPr/>
      </xdr:nvSpPr>
      <xdr:spPr>
        <a:xfrm>
          <a:off x="162687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63500</xdr:rowOff>
    </xdr:from>
    <xdr:to>
      <xdr:col>22</xdr:col>
      <xdr:colOff>415925</xdr:colOff>
      <xdr:row>82</xdr:row>
      <xdr:rowOff>165100</xdr:rowOff>
    </xdr:to>
    <xdr:sp macro="" textlink="">
      <xdr:nvSpPr>
        <xdr:cNvPr id="414" name="フローチャート : 判断 413"/>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15" name="テキスト ボックス 4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6" name="テキスト ボックス 4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7" name="テキスト ボックス 4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8" name="テキスト ボックス 4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9" name="テキスト ボックス 4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17780</xdr:rowOff>
    </xdr:from>
    <xdr:to>
      <xdr:col>22</xdr:col>
      <xdr:colOff>415925</xdr:colOff>
      <xdr:row>78</xdr:row>
      <xdr:rowOff>119380</xdr:rowOff>
    </xdr:to>
    <xdr:sp macro="" textlink="">
      <xdr:nvSpPr>
        <xdr:cNvPr id="420" name="円/楕円 419"/>
        <xdr:cNvSpPr/>
      </xdr:nvSpPr>
      <xdr:spPr>
        <a:xfrm>
          <a:off x="15430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156227</xdr:rowOff>
    </xdr:from>
    <xdr:ext cx="405111" cy="259045"/>
    <xdr:sp macro="" textlink="">
      <xdr:nvSpPr>
        <xdr:cNvPr id="421" name="n_1aveValue【児童館】&#10;有形固定資産減価償却率"/>
        <xdr:cNvSpPr txBox="1"/>
      </xdr:nvSpPr>
      <xdr:spPr>
        <a:xfrm>
          <a:off x="15266043"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135907</xdr:rowOff>
    </xdr:from>
    <xdr:ext cx="405111" cy="259045"/>
    <xdr:sp macro="" textlink="">
      <xdr:nvSpPr>
        <xdr:cNvPr id="422" name="n_1mainValue【児童館】&#10;有形固定資産減価償却率"/>
        <xdr:cNvSpPr txBox="1"/>
      </xdr:nvSpPr>
      <xdr:spPr>
        <a:xfrm>
          <a:off x="15266043"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3" name="正方形/長方形 4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4" name="正方形/長方形 4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5" name="正方形/長方形 4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6" name="正方形/長方形 4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7" name="正方形/長方形 4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8" name="正方形/長方形 4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9" name="正方形/長方形 4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0" name="正方形/長方形 4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1" name="テキスト ボックス 4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2" name="直線コネクタ 4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85</xdr:row>
      <xdr:rowOff>95250</xdr:rowOff>
    </xdr:from>
    <xdr:to>
      <xdr:col>33</xdr:col>
      <xdr:colOff>314325</xdr:colOff>
      <xdr:row>85</xdr:row>
      <xdr:rowOff>95250</xdr:rowOff>
    </xdr:to>
    <xdr:cxnSp macro="">
      <xdr:nvCxnSpPr>
        <xdr:cNvPr id="433" name="直線コネクタ 432"/>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434" name="テキスト ボックス 433"/>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5" name="直線コネクタ 43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6" name="テキスト ボックス 43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437" name="直線コネクタ 436"/>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438" name="テキスト ボックス 437"/>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9" name="直線コネクタ 4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0" name="テキスト ボックス 4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49530</xdr:rowOff>
    </xdr:from>
    <xdr:to>
      <xdr:col>32</xdr:col>
      <xdr:colOff>186689</xdr:colOff>
      <xdr:row>83</xdr:row>
      <xdr:rowOff>66675</xdr:rowOff>
    </xdr:to>
    <xdr:cxnSp macro="">
      <xdr:nvCxnSpPr>
        <xdr:cNvPr id="442" name="直線コネクタ 441"/>
        <xdr:cNvCxnSpPr/>
      </xdr:nvCxnSpPr>
      <xdr:spPr>
        <a:xfrm flipV="1">
          <a:off x="22160864" y="13422630"/>
          <a:ext cx="0" cy="87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70502</xdr:rowOff>
    </xdr:from>
    <xdr:ext cx="469744" cy="259045"/>
    <xdr:sp macro="" textlink="">
      <xdr:nvSpPr>
        <xdr:cNvPr id="443" name="【児童館】&#10;一人当たり面積最小値テキスト"/>
        <xdr:cNvSpPr txBox="1"/>
      </xdr:nvSpPr>
      <xdr:spPr>
        <a:xfrm>
          <a:off x="22250400" y="1430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83</xdr:row>
      <xdr:rowOff>66675</xdr:rowOff>
    </xdr:from>
    <xdr:to>
      <xdr:col>32</xdr:col>
      <xdr:colOff>276225</xdr:colOff>
      <xdr:row>83</xdr:row>
      <xdr:rowOff>66675</xdr:rowOff>
    </xdr:to>
    <xdr:cxnSp macro="">
      <xdr:nvCxnSpPr>
        <xdr:cNvPr id="444" name="直線コネクタ 443"/>
        <xdr:cNvCxnSpPr/>
      </xdr:nvCxnSpPr>
      <xdr:spPr>
        <a:xfrm>
          <a:off x="22072600" y="1429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167657</xdr:rowOff>
    </xdr:from>
    <xdr:ext cx="469744" cy="259045"/>
    <xdr:sp macro="" textlink="">
      <xdr:nvSpPr>
        <xdr:cNvPr id="445" name="【児童館】&#10;一人当たり面積最大値テキスト"/>
        <xdr:cNvSpPr txBox="1"/>
      </xdr:nvSpPr>
      <xdr:spPr>
        <a:xfrm>
          <a:off x="222504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78</xdr:row>
      <xdr:rowOff>49530</xdr:rowOff>
    </xdr:from>
    <xdr:to>
      <xdr:col>32</xdr:col>
      <xdr:colOff>276225</xdr:colOff>
      <xdr:row>78</xdr:row>
      <xdr:rowOff>49530</xdr:rowOff>
    </xdr:to>
    <xdr:cxnSp macro="">
      <xdr:nvCxnSpPr>
        <xdr:cNvPr id="446" name="直線コネクタ 445"/>
        <xdr:cNvCxnSpPr/>
      </xdr:nvCxnSpPr>
      <xdr:spPr>
        <a:xfrm>
          <a:off x="22072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160038</xdr:rowOff>
    </xdr:from>
    <xdr:ext cx="469744" cy="259045"/>
    <xdr:sp macro="" textlink="">
      <xdr:nvSpPr>
        <xdr:cNvPr id="447" name="【児童館】&#10;一人当たり面積平均値テキスト"/>
        <xdr:cNvSpPr txBox="1"/>
      </xdr:nvSpPr>
      <xdr:spPr>
        <a:xfrm>
          <a:off x="22250400" y="1387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10161</xdr:rowOff>
    </xdr:from>
    <xdr:to>
      <xdr:col>32</xdr:col>
      <xdr:colOff>238125</xdr:colOff>
      <xdr:row>81</xdr:row>
      <xdr:rowOff>111761</xdr:rowOff>
    </xdr:to>
    <xdr:sp macro="" textlink="">
      <xdr:nvSpPr>
        <xdr:cNvPr id="448" name="フローチャート : 判断 447"/>
        <xdr:cNvSpPr/>
      </xdr:nvSpPr>
      <xdr:spPr>
        <a:xfrm>
          <a:off x="22110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449" name="フローチャート : 判断 448"/>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50" name="テキスト ボックス 4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1" name="テキスト ボックス 4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2" name="テキスト ボックス 4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3" name="テキスト ボックス 4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4" name="テキスト ボックス 4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147320</xdr:rowOff>
    </xdr:from>
    <xdr:to>
      <xdr:col>31</xdr:col>
      <xdr:colOff>85725</xdr:colOff>
      <xdr:row>85</xdr:row>
      <xdr:rowOff>77470</xdr:rowOff>
    </xdr:to>
    <xdr:sp macro="" textlink="">
      <xdr:nvSpPr>
        <xdr:cNvPr id="455" name="円/楕円 454"/>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25416</xdr:rowOff>
    </xdr:from>
    <xdr:ext cx="469744" cy="259045"/>
    <xdr:sp macro="" textlink="">
      <xdr:nvSpPr>
        <xdr:cNvPr id="456" name="n_1ave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68597</xdr:rowOff>
    </xdr:from>
    <xdr:ext cx="469744" cy="259045"/>
    <xdr:sp macro="" textlink="">
      <xdr:nvSpPr>
        <xdr:cNvPr id="457"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8" name="正方形/長方形 4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9" name="正方形/長方形 4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0" name="正方形/長方形 4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1" name="正方形/長方形 4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2" name="正方形/長方形 4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3" name="正方形/長方形 4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4" name="正方形/長方形 4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5" name="正方形/長方形 4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6" name="テキスト ボックス 4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7" name="直線コネクタ 4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8" name="テキスト ボックス 4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9" name="直線コネクタ 4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0" name="テキスト ボックス 46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1" name="直線コネクタ 4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2" name="テキスト ボックス 4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3" name="直線コネクタ 4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4" name="テキスト ボックス 4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5" name="直線コネクタ 4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6" name="テキスト ボックス 4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7" name="直線コネクタ 4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8" name="テキスト ボックス 4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9" name="直線コネクタ 4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80" name="テキスト ボックス 47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1" name="直線コネクタ 4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2" name="テキスト ボックス 4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112123</xdr:rowOff>
    </xdr:to>
    <xdr:cxnSp macro="">
      <xdr:nvCxnSpPr>
        <xdr:cNvPr id="484" name="直線コネクタ 483"/>
        <xdr:cNvCxnSpPr/>
      </xdr:nvCxnSpPr>
      <xdr:spPr>
        <a:xfrm flipV="1">
          <a:off x="16318864" y="17090571"/>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115950</xdr:rowOff>
    </xdr:from>
    <xdr:ext cx="405111" cy="259045"/>
    <xdr:sp macro="" textlink="">
      <xdr:nvSpPr>
        <xdr:cNvPr id="485" name="【公民館】&#10;有形固定資産減価償却率最小値テキスト"/>
        <xdr:cNvSpPr txBox="1"/>
      </xdr:nvSpPr>
      <xdr:spPr>
        <a:xfrm>
          <a:off x="164084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108</xdr:row>
      <xdr:rowOff>112123</xdr:rowOff>
    </xdr:from>
    <xdr:to>
      <xdr:col>23</xdr:col>
      <xdr:colOff>606425</xdr:colOff>
      <xdr:row>108</xdr:row>
      <xdr:rowOff>112123</xdr:rowOff>
    </xdr:to>
    <xdr:cxnSp macro="">
      <xdr:nvCxnSpPr>
        <xdr:cNvPr id="486" name="直線コネクタ 485"/>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87"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88" name="直線コネクタ 48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103432</xdr:rowOff>
    </xdr:from>
    <xdr:ext cx="405111" cy="259045"/>
    <xdr:sp macro="" textlink="">
      <xdr:nvSpPr>
        <xdr:cNvPr id="489" name="【公民館】&#10;有形固定資産減価償却率平均値テキスト"/>
        <xdr:cNvSpPr txBox="1"/>
      </xdr:nvSpPr>
      <xdr:spPr>
        <a:xfrm>
          <a:off x="164084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125005</xdr:rowOff>
    </xdr:from>
    <xdr:to>
      <xdr:col>23</xdr:col>
      <xdr:colOff>568325</xdr:colOff>
      <xdr:row>104</xdr:row>
      <xdr:rowOff>55155</xdr:rowOff>
    </xdr:to>
    <xdr:sp macro="" textlink="">
      <xdr:nvSpPr>
        <xdr:cNvPr id="490" name="フローチャート : 判断 489"/>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90714</xdr:rowOff>
    </xdr:from>
    <xdr:to>
      <xdr:col>22</xdr:col>
      <xdr:colOff>415925</xdr:colOff>
      <xdr:row>107</xdr:row>
      <xdr:rowOff>20864</xdr:rowOff>
    </xdr:to>
    <xdr:sp macro="" textlink="">
      <xdr:nvSpPr>
        <xdr:cNvPr id="491" name="フローチャート : 判断 490"/>
        <xdr:cNvSpPr/>
      </xdr:nvSpPr>
      <xdr:spPr>
        <a:xfrm>
          <a:off x="15430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2" name="テキスト ボックス 4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3" name="テキスト ボックス 4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4" name="テキスト ボックス 4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5" name="テキスト ボックス 4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6" name="テキスト ボックス 4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74386</xdr:rowOff>
    </xdr:from>
    <xdr:to>
      <xdr:col>22</xdr:col>
      <xdr:colOff>415925</xdr:colOff>
      <xdr:row>105</xdr:row>
      <xdr:rowOff>4536</xdr:rowOff>
    </xdr:to>
    <xdr:sp macro="" textlink="">
      <xdr:nvSpPr>
        <xdr:cNvPr id="497" name="円/楕円 496"/>
        <xdr:cNvSpPr/>
      </xdr:nvSpPr>
      <xdr:spPr>
        <a:xfrm>
          <a:off x="15430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11991</xdr:rowOff>
    </xdr:from>
    <xdr:ext cx="405111" cy="259045"/>
    <xdr:sp macro="" textlink="">
      <xdr:nvSpPr>
        <xdr:cNvPr id="498" name="n_1aveValue【公民館】&#10;有形固定資産減価償却率"/>
        <xdr:cNvSpPr txBox="1"/>
      </xdr:nvSpPr>
      <xdr:spPr>
        <a:xfrm>
          <a:off x="15266043"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21063</xdr:rowOff>
    </xdr:from>
    <xdr:ext cx="405111" cy="259045"/>
    <xdr:sp macro="" textlink="">
      <xdr:nvSpPr>
        <xdr:cNvPr id="499" name="n_1mainValue【公民館】&#10;有形固定資産減価償却率"/>
        <xdr:cNvSpPr txBox="1"/>
      </xdr:nvSpPr>
      <xdr:spPr>
        <a:xfrm>
          <a:off x="15266043"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0" name="直線コネクタ 5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1" name="テキスト ボックス 5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2" name="直線コネクタ 5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3" name="テキスト ボックス 5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4" name="直線コネクタ 5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5" name="テキスト ボックス 5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6" name="直線コネクタ 5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7" name="テキスト ボックス 5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8" name="直線コネクタ 5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9" name="テキスト ボックス 5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0" name="直線コネクタ 5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1" name="テキスト ボックス 5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107</xdr:row>
      <xdr:rowOff>135255</xdr:rowOff>
    </xdr:to>
    <xdr:cxnSp macro="">
      <xdr:nvCxnSpPr>
        <xdr:cNvPr id="523" name="直線コネクタ 522"/>
        <xdr:cNvCxnSpPr/>
      </xdr:nvCxnSpPr>
      <xdr:spPr>
        <a:xfrm flipV="1">
          <a:off x="22160864" y="1721358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139082</xdr:rowOff>
    </xdr:from>
    <xdr:ext cx="469744" cy="259045"/>
    <xdr:sp macro="" textlink="">
      <xdr:nvSpPr>
        <xdr:cNvPr id="524" name="【公民館】&#10;一人当たり面積最小値テキスト"/>
        <xdr:cNvSpPr txBox="1"/>
      </xdr:nvSpPr>
      <xdr:spPr>
        <a:xfrm>
          <a:off x="22250400"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107</xdr:row>
      <xdr:rowOff>135255</xdr:rowOff>
    </xdr:from>
    <xdr:to>
      <xdr:col>32</xdr:col>
      <xdr:colOff>276225</xdr:colOff>
      <xdr:row>107</xdr:row>
      <xdr:rowOff>135255</xdr:rowOff>
    </xdr:to>
    <xdr:cxnSp macro="">
      <xdr:nvCxnSpPr>
        <xdr:cNvPr id="525" name="直線コネクタ 524"/>
        <xdr:cNvCxnSpPr/>
      </xdr:nvCxnSpPr>
      <xdr:spPr>
        <a:xfrm>
          <a:off x="22072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26" name="【公民館】&#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27" name="直線コネクタ 526"/>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95266</xdr:rowOff>
    </xdr:from>
    <xdr:ext cx="469744" cy="259045"/>
    <xdr:sp macro="" textlink="">
      <xdr:nvSpPr>
        <xdr:cNvPr id="528" name="【公民館】&#10;一人当たり面積平均値テキスト"/>
        <xdr:cNvSpPr txBox="1"/>
      </xdr:nvSpPr>
      <xdr:spPr>
        <a:xfrm>
          <a:off x="222504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116839</xdr:rowOff>
    </xdr:from>
    <xdr:to>
      <xdr:col>32</xdr:col>
      <xdr:colOff>238125</xdr:colOff>
      <xdr:row>105</xdr:row>
      <xdr:rowOff>46989</xdr:rowOff>
    </xdr:to>
    <xdr:sp macro="" textlink="">
      <xdr:nvSpPr>
        <xdr:cNvPr id="529" name="フローチャート : 判断 528"/>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99695</xdr:rowOff>
    </xdr:from>
    <xdr:to>
      <xdr:col>31</xdr:col>
      <xdr:colOff>85725</xdr:colOff>
      <xdr:row>105</xdr:row>
      <xdr:rowOff>29845</xdr:rowOff>
    </xdr:to>
    <xdr:sp macro="" textlink="">
      <xdr:nvSpPr>
        <xdr:cNvPr id="530" name="フローチャート : 判断 529"/>
        <xdr:cNvSpPr/>
      </xdr:nvSpPr>
      <xdr:spPr>
        <a:xfrm>
          <a:off x="2127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1" name="テキスト ボックス 5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2" name="テキスト ボックス 5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3" name="テキスト ボックス 5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4" name="テキスト ボックス 5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5" name="テキスト ボックス 5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122555</xdr:rowOff>
    </xdr:from>
    <xdr:to>
      <xdr:col>31</xdr:col>
      <xdr:colOff>85725</xdr:colOff>
      <xdr:row>107</xdr:row>
      <xdr:rowOff>52705</xdr:rowOff>
    </xdr:to>
    <xdr:sp macro="" textlink="">
      <xdr:nvSpPr>
        <xdr:cNvPr id="536" name="円/楕円 535"/>
        <xdr:cNvSpPr/>
      </xdr:nvSpPr>
      <xdr:spPr>
        <a:xfrm>
          <a:off x="21272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46372</xdr:rowOff>
    </xdr:from>
    <xdr:ext cx="469744" cy="259045"/>
    <xdr:sp macro="" textlink="">
      <xdr:nvSpPr>
        <xdr:cNvPr id="537" name="n_1aveValue【公民館】&#10;一人当たり面積"/>
        <xdr:cNvSpPr txBox="1"/>
      </xdr:nvSpPr>
      <xdr:spPr>
        <a:xfrm>
          <a:off x="210757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43832</xdr:rowOff>
    </xdr:from>
    <xdr:ext cx="469744" cy="259045"/>
    <xdr:sp macro="" textlink="">
      <xdr:nvSpPr>
        <xdr:cNvPr id="538" name="n_1mainValue【公民館】&#10;一人当たり面積"/>
        <xdr:cNvSpPr txBox="1"/>
      </xdr:nvSpPr>
      <xdr:spPr>
        <a:xfrm>
          <a:off x="210757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9" name="正方形/長方形 5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0" name="正方形/長方形 5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1" name="テキスト ボックス 5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学校施設、児童館、公民館であり、特に低くなっている施設は、道路、橋梁である。学校施設については、老朽化による更新時期を迎えており、個別施設管理計画の策定に基づき、適正な維持管理および更新を進める予定である。児童館および公民館については、建て替え事業を進めているところであり、建て替え後においても維持管理にかかる経費の節減に留意していく必要がある。道路、橋梁については、国庫交付金を活用し計画的な事業実施を進めており、有形固定資産減価償却率は類似団体と比較して低くなっていると考えられる。今後においても、計画的な事業実施を進める必要があるが、地方債発行の抑制の観点から年度毎の事業費の縮減も必要で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滋賀県多賀町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7,604
7,574
135.77
4,912,033
4,695,105
208,960
2,950,714
5,217,721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30.2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167640</xdr:rowOff>
    </xdr:from>
    <xdr:to>
      <xdr:col>6</xdr:col>
      <xdr:colOff>510540</xdr:colOff>
      <xdr:row>39</xdr:row>
      <xdr:rowOff>99060</xdr:rowOff>
    </xdr:to>
    <xdr:cxnSp macro="">
      <xdr:nvCxnSpPr>
        <xdr:cNvPr id="55" name="直線コネクタ 54"/>
        <xdr:cNvCxnSpPr/>
      </xdr:nvCxnSpPr>
      <xdr:spPr>
        <a:xfrm flipV="1">
          <a:off x="4634865" y="5654040"/>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102887</xdr:rowOff>
    </xdr:from>
    <xdr:ext cx="405111" cy="259045"/>
    <xdr:sp macro="" textlink="">
      <xdr:nvSpPr>
        <xdr:cNvPr id="56" name="【図書館】&#10;有形固定資産減価償却率最小値テキスト"/>
        <xdr:cNvSpPr txBox="1"/>
      </xdr:nvSpPr>
      <xdr:spPr>
        <a:xfrm>
          <a:off x="4724400"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422275</xdr:colOff>
      <xdr:row>39</xdr:row>
      <xdr:rowOff>99060</xdr:rowOff>
    </xdr:from>
    <xdr:to>
      <xdr:col>6</xdr:col>
      <xdr:colOff>600075</xdr:colOff>
      <xdr:row>39</xdr:row>
      <xdr:rowOff>99060</xdr:rowOff>
    </xdr:to>
    <xdr:cxnSp macro="">
      <xdr:nvCxnSpPr>
        <xdr:cNvPr id="57" name="直線コネクタ 56"/>
        <xdr:cNvCxnSpPr/>
      </xdr:nvCxnSpPr>
      <xdr:spPr>
        <a:xfrm>
          <a:off x="4546600" y="6785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114317</xdr:rowOff>
    </xdr:from>
    <xdr:ext cx="405111" cy="259045"/>
    <xdr:sp macro="" textlink="">
      <xdr:nvSpPr>
        <xdr:cNvPr id="58" name="【図書館】&#10;有形固定資産減価償却率最大値テキスト"/>
        <xdr:cNvSpPr txBox="1"/>
      </xdr:nvSpPr>
      <xdr:spPr>
        <a:xfrm>
          <a:off x="47244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6</xdr:col>
      <xdr:colOff>422275</xdr:colOff>
      <xdr:row>32</xdr:row>
      <xdr:rowOff>167640</xdr:rowOff>
    </xdr:from>
    <xdr:to>
      <xdr:col>6</xdr:col>
      <xdr:colOff>600075</xdr:colOff>
      <xdr:row>32</xdr:row>
      <xdr:rowOff>167640</xdr:rowOff>
    </xdr:to>
    <xdr:cxnSp macro="">
      <xdr:nvCxnSpPr>
        <xdr:cNvPr id="59" name="直線コネクタ 58"/>
        <xdr:cNvCxnSpPr/>
      </xdr:nvCxnSpPr>
      <xdr:spPr>
        <a:xfrm>
          <a:off x="4546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76979</xdr:rowOff>
    </xdr:from>
    <xdr:ext cx="405111" cy="259045"/>
    <xdr:sp macro="" textlink="">
      <xdr:nvSpPr>
        <xdr:cNvPr id="60" name="【図書館】&#10;有形固定資産減価償却率平均値テキスト"/>
        <xdr:cNvSpPr txBox="1"/>
      </xdr:nvSpPr>
      <xdr:spPr>
        <a:xfrm>
          <a:off x="4724400" y="6420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98552</xdr:rowOff>
    </xdr:from>
    <xdr:to>
      <xdr:col>6</xdr:col>
      <xdr:colOff>561975</xdr:colOff>
      <xdr:row>38</xdr:row>
      <xdr:rowOff>28702</xdr:rowOff>
    </xdr:to>
    <xdr:sp macro="" textlink="">
      <xdr:nvSpPr>
        <xdr:cNvPr id="61" name="フローチャート : 判断 60"/>
        <xdr:cNvSpPr/>
      </xdr:nvSpPr>
      <xdr:spPr>
        <a:xfrm>
          <a:off x="45847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77978</xdr:rowOff>
    </xdr:from>
    <xdr:to>
      <xdr:col>5</xdr:col>
      <xdr:colOff>409575</xdr:colOff>
      <xdr:row>39</xdr:row>
      <xdr:rowOff>8128</xdr:rowOff>
    </xdr:to>
    <xdr:sp macro="" textlink="">
      <xdr:nvSpPr>
        <xdr:cNvPr id="62" name="フローチャート : 判断 61"/>
        <xdr:cNvSpPr/>
      </xdr:nvSpPr>
      <xdr:spPr>
        <a:xfrm>
          <a:off x="3746500" y="65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24655</xdr:rowOff>
    </xdr:from>
    <xdr:ext cx="405111" cy="259045"/>
    <xdr:sp macro="" textlink="">
      <xdr:nvSpPr>
        <xdr:cNvPr id="63" name="n_1aveValue【図書館】&#10;有形固定資産減価償却率"/>
        <xdr:cNvSpPr txBox="1"/>
      </xdr:nvSpPr>
      <xdr:spPr>
        <a:xfrm>
          <a:off x="3582043" y="636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105410</xdr:rowOff>
    </xdr:from>
    <xdr:to>
      <xdr:col>5</xdr:col>
      <xdr:colOff>409575</xdr:colOff>
      <xdr:row>40</xdr:row>
      <xdr:rowOff>35560</xdr:rowOff>
    </xdr:to>
    <xdr:sp macro="" textlink="">
      <xdr:nvSpPr>
        <xdr:cNvPr id="69" name="円/楕円 68"/>
        <xdr:cNvSpPr/>
      </xdr:nvSpPr>
      <xdr:spPr>
        <a:xfrm>
          <a:off x="3746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26687</xdr:rowOff>
    </xdr:from>
    <xdr:ext cx="405111" cy="259045"/>
    <xdr:sp macro="" textlink="">
      <xdr:nvSpPr>
        <xdr:cNvPr id="70" name="n_1mainValue【図書館】&#10;有形固定資産減価償却率"/>
        <xdr:cNvSpPr txBox="1"/>
      </xdr:nvSpPr>
      <xdr:spPr>
        <a:xfrm>
          <a:off x="3582043"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0" name="テキスト ボックス 8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2" name="テキスト ボックス 9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39</xdr:row>
      <xdr:rowOff>25581</xdr:rowOff>
    </xdr:from>
    <xdr:to>
      <xdr:col>15</xdr:col>
      <xdr:colOff>180340</xdr:colOff>
      <xdr:row>41</xdr:row>
      <xdr:rowOff>166007</xdr:rowOff>
    </xdr:to>
    <xdr:cxnSp macro="">
      <xdr:nvCxnSpPr>
        <xdr:cNvPr id="96" name="直線コネクタ 95"/>
        <xdr:cNvCxnSpPr/>
      </xdr:nvCxnSpPr>
      <xdr:spPr>
        <a:xfrm flipV="1">
          <a:off x="10476865" y="6712131"/>
          <a:ext cx="0" cy="483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169834</xdr:rowOff>
    </xdr:from>
    <xdr:ext cx="469744" cy="259045"/>
    <xdr:sp macro="" textlink="">
      <xdr:nvSpPr>
        <xdr:cNvPr id="97" name="【図書館】&#10;一人当たり面積最小値テキスト"/>
        <xdr:cNvSpPr txBox="1"/>
      </xdr:nvSpPr>
      <xdr:spPr>
        <a:xfrm>
          <a:off x="105664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41</xdr:row>
      <xdr:rowOff>166007</xdr:rowOff>
    </xdr:from>
    <xdr:to>
      <xdr:col>15</xdr:col>
      <xdr:colOff>269875</xdr:colOff>
      <xdr:row>41</xdr:row>
      <xdr:rowOff>166007</xdr:rowOff>
    </xdr:to>
    <xdr:cxnSp macro="">
      <xdr:nvCxnSpPr>
        <xdr:cNvPr id="98" name="直線コネクタ 97"/>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143708</xdr:rowOff>
    </xdr:from>
    <xdr:ext cx="469744" cy="259045"/>
    <xdr:sp macro="" textlink="">
      <xdr:nvSpPr>
        <xdr:cNvPr id="99" name="【図書館】&#10;一人当たり面積最大値テキスト"/>
        <xdr:cNvSpPr txBox="1"/>
      </xdr:nvSpPr>
      <xdr:spPr>
        <a:xfrm>
          <a:off x="10566400" y="648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0.178</a:t>
          </a:r>
          <a:endParaRPr kumimoji="1" lang="ja-JP" altLang="en-US" sz="1000" b="1">
            <a:latin typeface="ＭＳ Ｐゴシック"/>
          </a:endParaRPr>
        </a:p>
      </xdr:txBody>
    </xdr:sp>
    <xdr:clientData/>
  </xdr:oneCellAnchor>
  <xdr:twoCellAnchor>
    <xdr:from>
      <xdr:col>15</xdr:col>
      <xdr:colOff>92075</xdr:colOff>
      <xdr:row>39</xdr:row>
      <xdr:rowOff>25581</xdr:rowOff>
    </xdr:from>
    <xdr:to>
      <xdr:col>15</xdr:col>
      <xdr:colOff>269875</xdr:colOff>
      <xdr:row>39</xdr:row>
      <xdr:rowOff>25581</xdr:rowOff>
    </xdr:to>
    <xdr:cxnSp macro="">
      <xdr:nvCxnSpPr>
        <xdr:cNvPr id="100" name="直線コネクタ 99"/>
        <xdr:cNvCxnSpPr/>
      </xdr:nvCxnSpPr>
      <xdr:spPr>
        <a:xfrm>
          <a:off x="10388600" y="671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20155</xdr:rowOff>
    </xdr:from>
    <xdr:ext cx="469744" cy="259045"/>
    <xdr:sp macro="" textlink="">
      <xdr:nvSpPr>
        <xdr:cNvPr id="101" name="【図書館】&#10;一人当たり面積平均値テキスト"/>
        <xdr:cNvSpPr txBox="1"/>
      </xdr:nvSpPr>
      <xdr:spPr>
        <a:xfrm>
          <a:off x="10566400" y="6878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41728</xdr:rowOff>
    </xdr:from>
    <xdr:to>
      <xdr:col>15</xdr:col>
      <xdr:colOff>231775</xdr:colOff>
      <xdr:row>40</xdr:row>
      <xdr:rowOff>143328</xdr:rowOff>
    </xdr:to>
    <xdr:sp macro="" textlink="">
      <xdr:nvSpPr>
        <xdr:cNvPr id="102" name="フローチャート : 判断 101"/>
        <xdr:cNvSpPr/>
      </xdr:nvSpPr>
      <xdr:spPr>
        <a:xfrm>
          <a:off x="104267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125004</xdr:rowOff>
    </xdr:from>
    <xdr:to>
      <xdr:col>14</xdr:col>
      <xdr:colOff>79375</xdr:colOff>
      <xdr:row>40</xdr:row>
      <xdr:rowOff>55154</xdr:rowOff>
    </xdr:to>
    <xdr:sp macro="" textlink="">
      <xdr:nvSpPr>
        <xdr:cNvPr id="103" name="フローチャート : 判断 102"/>
        <xdr:cNvSpPr/>
      </xdr:nvSpPr>
      <xdr:spPr>
        <a:xfrm>
          <a:off x="9588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46281</xdr:rowOff>
    </xdr:from>
    <xdr:ext cx="469744" cy="259045"/>
    <xdr:sp macro="" textlink="">
      <xdr:nvSpPr>
        <xdr:cNvPr id="104" name="n_1aveValue【図書館】&#10;一人当たり面積"/>
        <xdr:cNvSpPr txBox="1"/>
      </xdr:nvSpPr>
      <xdr:spPr>
        <a:xfrm>
          <a:off x="93917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23767</xdr:rowOff>
    </xdr:from>
    <xdr:to>
      <xdr:col>14</xdr:col>
      <xdr:colOff>79375</xdr:colOff>
      <xdr:row>33</xdr:row>
      <xdr:rowOff>125367</xdr:rowOff>
    </xdr:to>
    <xdr:sp macro="" textlink="">
      <xdr:nvSpPr>
        <xdr:cNvPr id="110" name="円/楕円 109"/>
        <xdr:cNvSpPr/>
      </xdr:nvSpPr>
      <xdr:spPr>
        <a:xfrm>
          <a:off x="95885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31</xdr:row>
      <xdr:rowOff>141894</xdr:rowOff>
    </xdr:from>
    <xdr:ext cx="469744" cy="259045"/>
    <xdr:sp macro="" textlink="">
      <xdr:nvSpPr>
        <xdr:cNvPr id="111" name="n_1mainValue【図書館】&#10;一人当たり面積"/>
        <xdr:cNvSpPr txBox="1"/>
      </xdr:nvSpPr>
      <xdr:spPr>
        <a:xfrm>
          <a:off x="9391727" y="545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3" name="直線コネクタ 122"/>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4" name="テキスト ボックス 123"/>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5" name="直線コネクタ 124"/>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6" name="テキスト ボックス 125"/>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7" name="直線コネクタ 126"/>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28" name="テキスト ボックス 127"/>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1" name="直線コネクタ 130"/>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2" name="テキスト ボックス 131"/>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3" name="直線コネクタ 13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4" name="テキスト ボックス 13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5" name="直線コネクタ 134"/>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36" name="テキスト ボックス 135"/>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63</xdr:row>
      <xdr:rowOff>145732</xdr:rowOff>
    </xdr:to>
    <xdr:cxnSp macro="">
      <xdr:nvCxnSpPr>
        <xdr:cNvPr id="140" name="直線コネクタ 139"/>
        <xdr:cNvCxnSpPr/>
      </xdr:nvCxnSpPr>
      <xdr:spPr>
        <a:xfrm flipV="1">
          <a:off x="4634865" y="956691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149559</xdr:rowOff>
    </xdr:from>
    <xdr:ext cx="405111" cy="259045"/>
    <xdr:sp macro="" textlink="">
      <xdr:nvSpPr>
        <xdr:cNvPr id="141" name="【体育館・プール】&#10;有形固定資産減価償却率最小値テキスト"/>
        <xdr:cNvSpPr txBox="1"/>
      </xdr:nvSpPr>
      <xdr:spPr>
        <a:xfrm>
          <a:off x="4724400" y="1095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63</xdr:row>
      <xdr:rowOff>145732</xdr:rowOff>
    </xdr:from>
    <xdr:to>
      <xdr:col>6</xdr:col>
      <xdr:colOff>600075</xdr:colOff>
      <xdr:row>63</xdr:row>
      <xdr:rowOff>145732</xdr:rowOff>
    </xdr:to>
    <xdr:cxnSp macro="">
      <xdr:nvCxnSpPr>
        <xdr:cNvPr id="142" name="直線コネクタ 141"/>
        <xdr:cNvCxnSpPr/>
      </xdr:nvCxnSpPr>
      <xdr:spPr>
        <a:xfrm>
          <a:off x="4546600" y="1094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143"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144" name="直線コネクタ 143"/>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13352</xdr:rowOff>
    </xdr:from>
    <xdr:ext cx="405111" cy="259045"/>
    <xdr:sp macro="" textlink="">
      <xdr:nvSpPr>
        <xdr:cNvPr id="145" name="【体育館・プール】&#10;有形固定資産減価償却率平均値テキスト"/>
        <xdr:cNvSpPr txBox="1"/>
      </xdr:nvSpPr>
      <xdr:spPr>
        <a:xfrm>
          <a:off x="47244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146" name="フローチャート : 判断 145"/>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23495</xdr:rowOff>
    </xdr:from>
    <xdr:to>
      <xdr:col>5</xdr:col>
      <xdr:colOff>409575</xdr:colOff>
      <xdr:row>60</xdr:row>
      <xdr:rowOff>125095</xdr:rowOff>
    </xdr:to>
    <xdr:sp macro="" textlink="">
      <xdr:nvSpPr>
        <xdr:cNvPr id="147" name="フローチャート : 判断 146"/>
        <xdr:cNvSpPr/>
      </xdr:nvSpPr>
      <xdr:spPr>
        <a:xfrm>
          <a:off x="3746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116222</xdr:rowOff>
    </xdr:from>
    <xdr:ext cx="405111" cy="259045"/>
    <xdr:sp macro="" textlink="">
      <xdr:nvSpPr>
        <xdr:cNvPr id="148" name="n_1aveValue【体育館・プール】&#10;有形固定資産減価償却率"/>
        <xdr:cNvSpPr txBox="1"/>
      </xdr:nvSpPr>
      <xdr:spPr>
        <a:xfrm>
          <a:off x="3582043"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114935</xdr:rowOff>
    </xdr:from>
    <xdr:to>
      <xdr:col>5</xdr:col>
      <xdr:colOff>409575</xdr:colOff>
      <xdr:row>60</xdr:row>
      <xdr:rowOff>45085</xdr:rowOff>
    </xdr:to>
    <xdr:sp macro="" textlink="">
      <xdr:nvSpPr>
        <xdr:cNvPr id="154" name="円/楕円 153"/>
        <xdr:cNvSpPr/>
      </xdr:nvSpPr>
      <xdr:spPr>
        <a:xfrm>
          <a:off x="3746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61612</xdr:rowOff>
    </xdr:from>
    <xdr:ext cx="405111" cy="259045"/>
    <xdr:sp macro="" textlink="">
      <xdr:nvSpPr>
        <xdr:cNvPr id="155" name="n_1mainValue【体育館・プール】&#10;有形固定資産減価償却率"/>
        <xdr:cNvSpPr txBox="1"/>
      </xdr:nvSpPr>
      <xdr:spPr>
        <a:xfrm>
          <a:off x="3582043"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13335</xdr:rowOff>
    </xdr:from>
    <xdr:to>
      <xdr:col>15</xdr:col>
      <xdr:colOff>180340</xdr:colOff>
      <xdr:row>63</xdr:row>
      <xdr:rowOff>0</xdr:rowOff>
    </xdr:to>
    <xdr:cxnSp macro="">
      <xdr:nvCxnSpPr>
        <xdr:cNvPr id="179" name="直線コネクタ 178"/>
        <xdr:cNvCxnSpPr/>
      </xdr:nvCxnSpPr>
      <xdr:spPr>
        <a:xfrm flipV="1">
          <a:off x="10476865" y="961453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80"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81" name="直線コネクタ 180"/>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131462</xdr:rowOff>
    </xdr:from>
    <xdr:ext cx="469744" cy="259045"/>
    <xdr:sp macro="" textlink="">
      <xdr:nvSpPr>
        <xdr:cNvPr id="182" name="【体育館・プール】&#10;一人当たり面積最大値テキスト"/>
        <xdr:cNvSpPr txBox="1"/>
      </xdr:nvSpPr>
      <xdr:spPr>
        <a:xfrm>
          <a:off x="10566400" y="938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0.753</a:t>
          </a:r>
          <a:endParaRPr kumimoji="1" lang="ja-JP" altLang="en-US" sz="1000" b="1">
            <a:latin typeface="ＭＳ Ｐゴシック"/>
          </a:endParaRPr>
        </a:p>
      </xdr:txBody>
    </xdr:sp>
    <xdr:clientData/>
  </xdr:oneCellAnchor>
  <xdr:twoCellAnchor>
    <xdr:from>
      <xdr:col>15</xdr:col>
      <xdr:colOff>92075</xdr:colOff>
      <xdr:row>56</xdr:row>
      <xdr:rowOff>13335</xdr:rowOff>
    </xdr:from>
    <xdr:to>
      <xdr:col>15</xdr:col>
      <xdr:colOff>269875</xdr:colOff>
      <xdr:row>56</xdr:row>
      <xdr:rowOff>13335</xdr:rowOff>
    </xdr:to>
    <xdr:cxnSp macro="">
      <xdr:nvCxnSpPr>
        <xdr:cNvPr id="183" name="直線コネクタ 182"/>
        <xdr:cNvCxnSpPr/>
      </xdr:nvCxnSpPr>
      <xdr:spPr>
        <a:xfrm>
          <a:off x="10388600" y="961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99077</xdr:rowOff>
    </xdr:from>
    <xdr:ext cx="469744" cy="259045"/>
    <xdr:sp macro="" textlink="">
      <xdr:nvSpPr>
        <xdr:cNvPr id="184" name="【体育館・プール】&#10;一人当たり面積平均値テキスト"/>
        <xdr:cNvSpPr txBox="1"/>
      </xdr:nvSpPr>
      <xdr:spPr>
        <a:xfrm>
          <a:off x="10566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185" name="フローチャート : 判断 184"/>
        <xdr:cNvSpPr/>
      </xdr:nvSpPr>
      <xdr:spPr>
        <a:xfrm>
          <a:off x="10426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88265</xdr:rowOff>
    </xdr:from>
    <xdr:to>
      <xdr:col>14</xdr:col>
      <xdr:colOff>79375</xdr:colOff>
      <xdr:row>59</xdr:row>
      <xdr:rowOff>18415</xdr:rowOff>
    </xdr:to>
    <xdr:sp macro="" textlink="">
      <xdr:nvSpPr>
        <xdr:cNvPr id="186" name="フローチャート : 判断 185"/>
        <xdr:cNvSpPr/>
      </xdr:nvSpPr>
      <xdr:spPr>
        <a:xfrm>
          <a:off x="9588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9542</xdr:rowOff>
    </xdr:from>
    <xdr:ext cx="469744" cy="259045"/>
    <xdr:sp macro="" textlink="">
      <xdr:nvSpPr>
        <xdr:cNvPr id="187" name="n_1aveValue【体育館・プール】&#10;一人当たり面積"/>
        <xdr:cNvSpPr txBox="1"/>
      </xdr:nvSpPr>
      <xdr:spPr>
        <a:xfrm>
          <a:off x="9391727" y="1012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114935</xdr:rowOff>
    </xdr:from>
    <xdr:to>
      <xdr:col>14</xdr:col>
      <xdr:colOff>79375</xdr:colOff>
      <xdr:row>58</xdr:row>
      <xdr:rowOff>45085</xdr:rowOff>
    </xdr:to>
    <xdr:sp macro="" textlink="">
      <xdr:nvSpPr>
        <xdr:cNvPr id="193" name="円/楕円 192"/>
        <xdr:cNvSpPr/>
      </xdr:nvSpPr>
      <xdr:spPr>
        <a:xfrm>
          <a:off x="9588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61612</xdr:rowOff>
    </xdr:from>
    <xdr:ext cx="469744" cy="259045"/>
    <xdr:sp macro="" textlink="">
      <xdr:nvSpPr>
        <xdr:cNvPr id="194" name="n_1mainValue【体育館・プール】&#10;一人当たり面積"/>
        <xdr:cNvSpPr txBox="1"/>
      </xdr:nvSpPr>
      <xdr:spPr>
        <a:xfrm>
          <a:off x="9391727" y="966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0.583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5" name="テキスト ボックス 21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7" name="テキスト ボックス 21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45720</xdr:rowOff>
    </xdr:from>
    <xdr:to>
      <xdr:col>6</xdr:col>
      <xdr:colOff>510540</xdr:colOff>
      <xdr:row>85</xdr:row>
      <xdr:rowOff>83820</xdr:rowOff>
    </xdr:to>
    <xdr:cxnSp macro="">
      <xdr:nvCxnSpPr>
        <xdr:cNvPr id="219" name="直線コネクタ 218"/>
        <xdr:cNvCxnSpPr/>
      </xdr:nvCxnSpPr>
      <xdr:spPr>
        <a:xfrm flipV="1">
          <a:off x="4634865" y="135902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20" name="【福祉施設】&#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21" name="直線コネクタ 220"/>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163847</xdr:rowOff>
    </xdr:from>
    <xdr:ext cx="405111" cy="259045"/>
    <xdr:sp macro="" textlink="">
      <xdr:nvSpPr>
        <xdr:cNvPr id="222" name="【福祉施設】&#10;有形固定資産減価償却率最大値テキスト"/>
        <xdr:cNvSpPr txBox="1"/>
      </xdr:nvSpPr>
      <xdr:spPr>
        <a:xfrm>
          <a:off x="47244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79</xdr:row>
      <xdr:rowOff>45720</xdr:rowOff>
    </xdr:from>
    <xdr:to>
      <xdr:col>6</xdr:col>
      <xdr:colOff>600075</xdr:colOff>
      <xdr:row>79</xdr:row>
      <xdr:rowOff>45720</xdr:rowOff>
    </xdr:to>
    <xdr:cxnSp macro="">
      <xdr:nvCxnSpPr>
        <xdr:cNvPr id="223" name="直線コネクタ 222"/>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80027</xdr:rowOff>
    </xdr:from>
    <xdr:ext cx="405111" cy="259045"/>
    <xdr:sp macro="" textlink="">
      <xdr:nvSpPr>
        <xdr:cNvPr id="224" name="【福祉施設】&#10;有形固定資産減価償却率平均値テキスト"/>
        <xdr:cNvSpPr txBox="1"/>
      </xdr:nvSpPr>
      <xdr:spPr>
        <a:xfrm>
          <a:off x="4724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101600</xdr:rowOff>
    </xdr:from>
    <xdr:to>
      <xdr:col>6</xdr:col>
      <xdr:colOff>561975</xdr:colOff>
      <xdr:row>83</xdr:row>
      <xdr:rowOff>31750</xdr:rowOff>
    </xdr:to>
    <xdr:sp macro="" textlink="">
      <xdr:nvSpPr>
        <xdr:cNvPr id="225" name="フローチャート : 判断 224"/>
        <xdr:cNvSpPr/>
      </xdr:nvSpPr>
      <xdr:spPr>
        <a:xfrm>
          <a:off x="4584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71120</xdr:rowOff>
    </xdr:from>
    <xdr:to>
      <xdr:col>5</xdr:col>
      <xdr:colOff>409575</xdr:colOff>
      <xdr:row>83</xdr:row>
      <xdr:rowOff>1270</xdr:rowOff>
    </xdr:to>
    <xdr:sp macro="" textlink="">
      <xdr:nvSpPr>
        <xdr:cNvPr id="226" name="フローチャート : 判断 225"/>
        <xdr:cNvSpPr/>
      </xdr:nvSpPr>
      <xdr:spPr>
        <a:xfrm>
          <a:off x="3746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17797</xdr:rowOff>
    </xdr:from>
    <xdr:ext cx="405111" cy="259045"/>
    <xdr:sp macro="" textlink="">
      <xdr:nvSpPr>
        <xdr:cNvPr id="227" name="n_1aveValue【福祉施設】&#10;有形固定資産減価償却率"/>
        <xdr:cNvSpPr txBox="1"/>
      </xdr:nvSpPr>
      <xdr:spPr>
        <a:xfrm>
          <a:off x="3582043"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151130</xdr:rowOff>
    </xdr:from>
    <xdr:to>
      <xdr:col>5</xdr:col>
      <xdr:colOff>409575</xdr:colOff>
      <xdr:row>85</xdr:row>
      <xdr:rowOff>81280</xdr:rowOff>
    </xdr:to>
    <xdr:sp macro="" textlink="">
      <xdr:nvSpPr>
        <xdr:cNvPr id="233" name="円/楕円 232"/>
        <xdr:cNvSpPr/>
      </xdr:nvSpPr>
      <xdr:spPr>
        <a:xfrm>
          <a:off x="3746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72407</xdr:rowOff>
    </xdr:from>
    <xdr:ext cx="405111" cy="259045"/>
    <xdr:sp macro="" textlink="">
      <xdr:nvSpPr>
        <xdr:cNvPr id="234" name="n_1mainValue【福祉施設】&#10;有形固定資産減価償却率"/>
        <xdr:cNvSpPr txBox="1"/>
      </xdr:nvSpPr>
      <xdr:spPr>
        <a:xfrm>
          <a:off x="3582043"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5" name="直線コネクタ 24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6" name="テキスト ボックス 24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7" name="直線コネクタ 24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8" name="テキスト ボックス 24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9" name="直線コネクタ 24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0" name="テキスト ボックス 24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1" name="直線コネクタ 25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2" name="テキスト ボックス 25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3" name="直線コネクタ 25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4" name="テキスト ボックス 25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5" name="直線コネクタ 25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6" name="テキスト ボックス 25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85</xdr:row>
      <xdr:rowOff>119743</xdr:rowOff>
    </xdr:to>
    <xdr:cxnSp macro="">
      <xdr:nvCxnSpPr>
        <xdr:cNvPr id="260" name="直線コネクタ 259"/>
        <xdr:cNvCxnSpPr/>
      </xdr:nvCxnSpPr>
      <xdr:spPr>
        <a:xfrm flipV="1">
          <a:off x="10476865" y="13285470"/>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123570</xdr:rowOff>
    </xdr:from>
    <xdr:ext cx="469744" cy="259045"/>
    <xdr:sp macro="" textlink="">
      <xdr:nvSpPr>
        <xdr:cNvPr id="261" name="【福祉施設】&#10;一人当たり面積最小値テキスト"/>
        <xdr:cNvSpPr txBox="1"/>
      </xdr:nvSpPr>
      <xdr:spPr>
        <a:xfrm>
          <a:off x="10566400" y="14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85</xdr:row>
      <xdr:rowOff>119743</xdr:rowOff>
    </xdr:from>
    <xdr:to>
      <xdr:col>15</xdr:col>
      <xdr:colOff>269875</xdr:colOff>
      <xdr:row>85</xdr:row>
      <xdr:rowOff>119743</xdr:rowOff>
    </xdr:to>
    <xdr:cxnSp macro="">
      <xdr:nvCxnSpPr>
        <xdr:cNvPr id="262" name="直線コネクタ 261"/>
        <xdr:cNvCxnSpPr/>
      </xdr:nvCxnSpPr>
      <xdr:spPr>
        <a:xfrm>
          <a:off x="10388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63"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0.997</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64" name="直線コネクタ 263"/>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81659</xdr:rowOff>
    </xdr:from>
    <xdr:ext cx="469744" cy="259045"/>
    <xdr:sp macro="" textlink="">
      <xdr:nvSpPr>
        <xdr:cNvPr id="265" name="【福祉施設】&#10;一人当たり面積平均値テキスト"/>
        <xdr:cNvSpPr txBox="1"/>
      </xdr:nvSpPr>
      <xdr:spPr>
        <a:xfrm>
          <a:off x="10566400" y="14312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103232</xdr:rowOff>
    </xdr:from>
    <xdr:to>
      <xdr:col>15</xdr:col>
      <xdr:colOff>231775</xdr:colOff>
      <xdr:row>84</xdr:row>
      <xdr:rowOff>33382</xdr:rowOff>
    </xdr:to>
    <xdr:sp macro="" textlink="">
      <xdr:nvSpPr>
        <xdr:cNvPr id="266" name="フローチャート : 判断 265"/>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99968</xdr:rowOff>
    </xdr:from>
    <xdr:to>
      <xdr:col>14</xdr:col>
      <xdr:colOff>79375</xdr:colOff>
      <xdr:row>85</xdr:row>
      <xdr:rowOff>30118</xdr:rowOff>
    </xdr:to>
    <xdr:sp macro="" textlink="">
      <xdr:nvSpPr>
        <xdr:cNvPr id="267" name="フローチャート : 判断 266"/>
        <xdr:cNvSpPr/>
      </xdr:nvSpPr>
      <xdr:spPr>
        <a:xfrm>
          <a:off x="9588500" y="1450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46645</xdr:rowOff>
    </xdr:from>
    <xdr:ext cx="469744" cy="259045"/>
    <xdr:sp macro="" textlink="">
      <xdr:nvSpPr>
        <xdr:cNvPr id="268" name="n_1aveValue【福祉施設】&#10;一人当たり面積"/>
        <xdr:cNvSpPr txBox="1"/>
      </xdr:nvSpPr>
      <xdr:spPr>
        <a:xfrm>
          <a:off x="9391727" y="142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96701</xdr:rowOff>
    </xdr:from>
    <xdr:to>
      <xdr:col>14</xdr:col>
      <xdr:colOff>79375</xdr:colOff>
      <xdr:row>87</xdr:row>
      <xdr:rowOff>26851</xdr:rowOff>
    </xdr:to>
    <xdr:sp macro="" textlink="">
      <xdr:nvSpPr>
        <xdr:cNvPr id="274" name="円/楕円 273"/>
        <xdr:cNvSpPr/>
      </xdr:nvSpPr>
      <xdr:spPr>
        <a:xfrm>
          <a:off x="9588500" y="14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87</xdr:row>
      <xdr:rowOff>17978</xdr:rowOff>
    </xdr:from>
    <xdr:ext cx="469744" cy="259045"/>
    <xdr:sp macro="" textlink="">
      <xdr:nvSpPr>
        <xdr:cNvPr id="275" name="n_1mainValue【福祉施設】&#10;一人当たり面積"/>
        <xdr:cNvSpPr txBox="1"/>
      </xdr:nvSpPr>
      <xdr:spPr>
        <a:xfrm>
          <a:off x="9391727" y="1493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9" name="正方形/長方形 29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00" name="正方形/長方形 2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1" name="正方形/長方形 3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2" name="正方形/長方形 3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3" name="正方形/長方形 3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4" name="正方形/長方形 3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5" name="正方形/長方形 3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6" name="正方形/長方形 3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7" name="正方形/長方形 30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8" name="正方形/長方形 3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9" name="正方形/長方形 3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0" name="正方形/長方形 3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1" name="正方形/長方形 3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2" name="正方形/長方形 3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3" name="正方形/長方形 3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4" name="正方形/長方形 3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5" name="正方形/長方形 3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6" name="テキスト ボックス 3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7" name="直線コネクタ 3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8" name="テキスト ボックス 3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19" name="直線コネクタ 3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20" name="テキスト ボックス 31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21" name="直線コネクタ 3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22" name="テキスト ボックス 3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23" name="直線コネクタ 3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24" name="テキスト ボックス 3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25" name="直線コネクタ 3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26" name="テキスト ボックス 3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27" name="直線コネクタ 3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28" name="テキスト ボックス 3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29" name="直線コネクタ 3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30" name="テキスト ボックス 32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1" name="直線コネクタ 3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32" name="テキスト ボックス 3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65315</xdr:rowOff>
    </xdr:from>
    <xdr:to>
      <xdr:col>23</xdr:col>
      <xdr:colOff>516889</xdr:colOff>
      <xdr:row>64</xdr:row>
      <xdr:rowOff>140426</xdr:rowOff>
    </xdr:to>
    <xdr:cxnSp macro="">
      <xdr:nvCxnSpPr>
        <xdr:cNvPr id="334" name="直線コネクタ 333"/>
        <xdr:cNvCxnSpPr/>
      </xdr:nvCxnSpPr>
      <xdr:spPr>
        <a:xfrm flipV="1">
          <a:off x="16318864" y="9666515"/>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144253</xdr:rowOff>
    </xdr:from>
    <xdr:ext cx="405111" cy="259045"/>
    <xdr:sp macro="" textlink="">
      <xdr:nvSpPr>
        <xdr:cNvPr id="335" name="【保健センター・保健所】&#10;有形固定資産減価償却率最小値テキスト"/>
        <xdr:cNvSpPr txBox="1"/>
      </xdr:nvSpPr>
      <xdr:spPr>
        <a:xfrm>
          <a:off x="164084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64</xdr:row>
      <xdr:rowOff>140426</xdr:rowOff>
    </xdr:from>
    <xdr:to>
      <xdr:col>23</xdr:col>
      <xdr:colOff>606425</xdr:colOff>
      <xdr:row>64</xdr:row>
      <xdr:rowOff>140426</xdr:rowOff>
    </xdr:to>
    <xdr:cxnSp macro="">
      <xdr:nvCxnSpPr>
        <xdr:cNvPr id="336" name="直線コネクタ 335"/>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11992</xdr:rowOff>
    </xdr:from>
    <xdr:ext cx="405111" cy="259045"/>
    <xdr:sp macro="" textlink="">
      <xdr:nvSpPr>
        <xdr:cNvPr id="337" name="【保健センター・保健所】&#10;有形固定資産減価償却率最大値テキスト"/>
        <xdr:cNvSpPr txBox="1"/>
      </xdr:nvSpPr>
      <xdr:spPr>
        <a:xfrm>
          <a:off x="164084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56</xdr:row>
      <xdr:rowOff>65315</xdr:rowOff>
    </xdr:from>
    <xdr:to>
      <xdr:col>23</xdr:col>
      <xdr:colOff>606425</xdr:colOff>
      <xdr:row>56</xdr:row>
      <xdr:rowOff>65315</xdr:rowOff>
    </xdr:to>
    <xdr:cxnSp macro="">
      <xdr:nvCxnSpPr>
        <xdr:cNvPr id="338" name="直線コネクタ 337"/>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50092</xdr:rowOff>
    </xdr:from>
    <xdr:ext cx="405111" cy="259045"/>
    <xdr:sp macro="" textlink="">
      <xdr:nvSpPr>
        <xdr:cNvPr id="339" name="【保健センター・保健所】&#10;有形固定資産減価償却率平均値テキスト"/>
        <xdr:cNvSpPr txBox="1"/>
      </xdr:nvSpPr>
      <xdr:spPr>
        <a:xfrm>
          <a:off x="16408400" y="1050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71665</xdr:rowOff>
    </xdr:from>
    <xdr:to>
      <xdr:col>23</xdr:col>
      <xdr:colOff>568325</xdr:colOff>
      <xdr:row>62</xdr:row>
      <xdr:rowOff>1815</xdr:rowOff>
    </xdr:to>
    <xdr:sp macro="" textlink="">
      <xdr:nvSpPr>
        <xdr:cNvPr id="340" name="フローチャート : 判断 339"/>
        <xdr:cNvSpPr/>
      </xdr:nvSpPr>
      <xdr:spPr>
        <a:xfrm>
          <a:off x="162687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94524</xdr:rowOff>
    </xdr:from>
    <xdr:to>
      <xdr:col>22</xdr:col>
      <xdr:colOff>415925</xdr:colOff>
      <xdr:row>62</xdr:row>
      <xdr:rowOff>24674</xdr:rowOff>
    </xdr:to>
    <xdr:sp macro="" textlink="">
      <xdr:nvSpPr>
        <xdr:cNvPr id="341" name="フローチャート : 判断 340"/>
        <xdr:cNvSpPr/>
      </xdr:nvSpPr>
      <xdr:spPr>
        <a:xfrm>
          <a:off x="15430500" y="105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15801</xdr:rowOff>
    </xdr:from>
    <xdr:ext cx="405111" cy="259045"/>
    <xdr:sp macro="" textlink="">
      <xdr:nvSpPr>
        <xdr:cNvPr id="342" name="n_1aveValue【保健センター・保健所】&#10;有形固定資産減価償却率"/>
        <xdr:cNvSpPr txBox="1"/>
      </xdr:nvSpPr>
      <xdr:spPr>
        <a:xfrm>
          <a:off x="15266043"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43" name="テキスト ボックス 3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4" name="テキスト ボックス 3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5" name="テキスト ボックス 3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6" name="テキスト ボックス 3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7" name="テキスト ボックス 3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4717</xdr:rowOff>
    </xdr:from>
    <xdr:to>
      <xdr:col>22</xdr:col>
      <xdr:colOff>415925</xdr:colOff>
      <xdr:row>60</xdr:row>
      <xdr:rowOff>106317</xdr:rowOff>
    </xdr:to>
    <xdr:sp macro="" textlink="">
      <xdr:nvSpPr>
        <xdr:cNvPr id="348" name="円/楕円 347"/>
        <xdr:cNvSpPr/>
      </xdr:nvSpPr>
      <xdr:spPr>
        <a:xfrm>
          <a:off x="15430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122844</xdr:rowOff>
    </xdr:from>
    <xdr:ext cx="405111" cy="259045"/>
    <xdr:sp macro="" textlink="">
      <xdr:nvSpPr>
        <xdr:cNvPr id="349" name="n_1mainValue【保健センター・保健所】&#10;有形固定資産減価償却率"/>
        <xdr:cNvSpPr txBox="1"/>
      </xdr:nvSpPr>
      <xdr:spPr>
        <a:xfrm>
          <a:off x="15266043"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0" name="正方形/長方形 3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1" name="正方形/長方形 3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2" name="正方形/長方形 3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3" name="正方形/長方形 3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4" name="正方形/長方形 3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5" name="正方形/長方形 3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6" name="正方形/長方形 3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7" name="正方形/長方形 3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8" name="テキスト ボックス 3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9" name="直線コネクタ 3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60" name="直線コネクタ 3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61" name="テキスト ボックス 3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62" name="直線コネクタ 3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63" name="テキスト ボックス 3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64" name="直線コネクタ 3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65" name="テキスト ボックス 3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66" name="直線コネクタ 3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67" name="テキスト ボックス 3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68" name="直線コネクタ 3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69" name="テキスト ボックス 3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0" name="直線コネクタ 3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1" name="テキスト ボックス 3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61</xdr:row>
      <xdr:rowOff>83820</xdr:rowOff>
    </xdr:from>
    <xdr:to>
      <xdr:col>32</xdr:col>
      <xdr:colOff>186689</xdr:colOff>
      <xdr:row>63</xdr:row>
      <xdr:rowOff>150495</xdr:rowOff>
    </xdr:to>
    <xdr:cxnSp macro="">
      <xdr:nvCxnSpPr>
        <xdr:cNvPr id="373" name="直線コネクタ 372"/>
        <xdr:cNvCxnSpPr/>
      </xdr:nvCxnSpPr>
      <xdr:spPr>
        <a:xfrm flipV="1">
          <a:off x="22160864" y="10542270"/>
          <a:ext cx="0" cy="409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154322</xdr:rowOff>
    </xdr:from>
    <xdr:ext cx="469744" cy="259045"/>
    <xdr:sp macro="" textlink="">
      <xdr:nvSpPr>
        <xdr:cNvPr id="374" name="【保健センター・保健所】&#10;一人当たり面積最小値テキスト"/>
        <xdr:cNvSpPr txBox="1"/>
      </xdr:nvSpPr>
      <xdr:spPr>
        <a:xfrm>
          <a:off x="22250400"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63</xdr:row>
      <xdr:rowOff>150495</xdr:rowOff>
    </xdr:from>
    <xdr:to>
      <xdr:col>32</xdr:col>
      <xdr:colOff>276225</xdr:colOff>
      <xdr:row>63</xdr:row>
      <xdr:rowOff>150495</xdr:rowOff>
    </xdr:to>
    <xdr:cxnSp macro="">
      <xdr:nvCxnSpPr>
        <xdr:cNvPr id="375" name="直線コネクタ 374"/>
        <xdr:cNvCxnSpPr/>
      </xdr:nvCxnSpPr>
      <xdr:spPr>
        <a:xfrm>
          <a:off x="22072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30497</xdr:rowOff>
    </xdr:from>
    <xdr:ext cx="469744" cy="259045"/>
    <xdr:sp macro="" textlink="">
      <xdr:nvSpPr>
        <xdr:cNvPr id="376" name="【保健センター・保健所】&#10;一人当たり面積最大値テキスト"/>
        <xdr:cNvSpPr txBox="1"/>
      </xdr:nvSpPr>
      <xdr:spPr>
        <a:xfrm>
          <a:off x="22250400" y="103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61</xdr:row>
      <xdr:rowOff>83820</xdr:rowOff>
    </xdr:from>
    <xdr:to>
      <xdr:col>32</xdr:col>
      <xdr:colOff>276225</xdr:colOff>
      <xdr:row>61</xdr:row>
      <xdr:rowOff>83820</xdr:rowOff>
    </xdr:to>
    <xdr:cxnSp macro="">
      <xdr:nvCxnSpPr>
        <xdr:cNvPr id="377" name="直線コネクタ 376"/>
        <xdr:cNvCxnSpPr/>
      </xdr:nvCxnSpPr>
      <xdr:spPr>
        <a:xfrm>
          <a:off x="22072600" y="1054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121937</xdr:rowOff>
    </xdr:from>
    <xdr:ext cx="469744" cy="259045"/>
    <xdr:sp macro="" textlink="">
      <xdr:nvSpPr>
        <xdr:cNvPr id="378" name="【保健センター・保健所】&#10;一人当たり面積平均値テキスト"/>
        <xdr:cNvSpPr txBox="1"/>
      </xdr:nvSpPr>
      <xdr:spPr>
        <a:xfrm>
          <a:off x="22250400" y="107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143510</xdr:rowOff>
    </xdr:from>
    <xdr:to>
      <xdr:col>32</xdr:col>
      <xdr:colOff>238125</xdr:colOff>
      <xdr:row>63</xdr:row>
      <xdr:rowOff>73660</xdr:rowOff>
    </xdr:to>
    <xdr:sp macro="" textlink="">
      <xdr:nvSpPr>
        <xdr:cNvPr id="379" name="フローチャート : 判断 378"/>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52070</xdr:rowOff>
    </xdr:from>
    <xdr:to>
      <xdr:col>31</xdr:col>
      <xdr:colOff>85725</xdr:colOff>
      <xdr:row>62</xdr:row>
      <xdr:rowOff>153670</xdr:rowOff>
    </xdr:to>
    <xdr:sp macro="" textlink="">
      <xdr:nvSpPr>
        <xdr:cNvPr id="380" name="フローチャート : 判断 379"/>
        <xdr:cNvSpPr/>
      </xdr:nvSpPr>
      <xdr:spPr>
        <a:xfrm>
          <a:off x="21272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144797</xdr:rowOff>
    </xdr:from>
    <xdr:ext cx="469744" cy="259045"/>
    <xdr:sp macro="" textlink="">
      <xdr:nvSpPr>
        <xdr:cNvPr id="381" name="n_1aveValue【保健センター・保健所】&#10;一人当たり面積"/>
        <xdr:cNvSpPr txBox="1"/>
      </xdr:nvSpPr>
      <xdr:spPr>
        <a:xfrm>
          <a:off x="21075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82" name="テキスト ボックス 3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3" name="テキスト ボックス 3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4" name="テキスト ボックス 3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5" name="テキスト ボックス 3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6" name="テキスト ボックス 3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120650</xdr:rowOff>
    </xdr:from>
    <xdr:to>
      <xdr:col>31</xdr:col>
      <xdr:colOff>85725</xdr:colOff>
      <xdr:row>57</xdr:row>
      <xdr:rowOff>50800</xdr:rowOff>
    </xdr:to>
    <xdr:sp macro="" textlink="">
      <xdr:nvSpPr>
        <xdr:cNvPr id="387" name="円/楕円 386"/>
        <xdr:cNvSpPr/>
      </xdr:nvSpPr>
      <xdr:spPr>
        <a:xfrm>
          <a:off x="21272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67327</xdr:rowOff>
    </xdr:from>
    <xdr:ext cx="469744" cy="259045"/>
    <xdr:sp macro="" textlink="">
      <xdr:nvSpPr>
        <xdr:cNvPr id="388" name="n_1mainValue【保健センター・保健所】&#10;一人当たり面積"/>
        <xdr:cNvSpPr txBox="1"/>
      </xdr:nvSpPr>
      <xdr:spPr>
        <a:xfrm>
          <a:off x="210757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0.670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9" name="正方形/長方形 3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90" name="正方形/長方形 3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91" name="正方形/長方形 3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92" name="正方形/長方形 3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93" name="正方形/長方形 3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4" name="正方形/長方形 3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5" name="正方形/長方形 3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6" name="正方形/長方形 3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7" name="テキスト ボックス 3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8" name="直線コネクタ 3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99" name="直線コネクタ 39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00" name="テキスト ボックス 39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01" name="直線コネクタ 40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02" name="テキスト ボックス 40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03" name="直線コネクタ 40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04" name="テキスト ボックス 40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05" name="直線コネクタ 40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06" name="テキスト ボックス 40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07" name="直線コネクタ 40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08" name="テキスト ボックス 40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09" name="直線コネクタ 40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10" name="テキスト ボックス 40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11" name="直線コネクタ 4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12" name="テキスト ボックス 41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67492</xdr:rowOff>
    </xdr:from>
    <xdr:to>
      <xdr:col>23</xdr:col>
      <xdr:colOff>516889</xdr:colOff>
      <xdr:row>85</xdr:row>
      <xdr:rowOff>144236</xdr:rowOff>
    </xdr:to>
    <xdr:cxnSp macro="">
      <xdr:nvCxnSpPr>
        <xdr:cNvPr id="414" name="直線コネクタ 413"/>
        <xdr:cNvCxnSpPr/>
      </xdr:nvCxnSpPr>
      <xdr:spPr>
        <a:xfrm flipV="1">
          <a:off x="16318864" y="13440592"/>
          <a:ext cx="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415" name="【消防施設】&#10;有形固定資産減価償却率最小値テキスト"/>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416" name="直線コネクタ 415"/>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14169</xdr:rowOff>
    </xdr:from>
    <xdr:ext cx="405111" cy="259045"/>
    <xdr:sp macro="" textlink="">
      <xdr:nvSpPr>
        <xdr:cNvPr id="417" name="【消防施設】&#10;有形固定資産減価償却率最大値テキスト"/>
        <xdr:cNvSpPr txBox="1"/>
      </xdr:nvSpPr>
      <xdr:spPr>
        <a:xfrm>
          <a:off x="164084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90.2</a:t>
          </a:r>
          <a:endParaRPr kumimoji="1" lang="ja-JP" altLang="en-US" sz="1000" b="1">
            <a:latin typeface="ＭＳ Ｐゴシック"/>
          </a:endParaRPr>
        </a:p>
      </xdr:txBody>
    </xdr:sp>
    <xdr:clientData/>
  </xdr:oneCellAnchor>
  <xdr:twoCellAnchor>
    <xdr:from>
      <xdr:col>23</xdr:col>
      <xdr:colOff>428625</xdr:colOff>
      <xdr:row>78</xdr:row>
      <xdr:rowOff>67492</xdr:rowOff>
    </xdr:from>
    <xdr:to>
      <xdr:col>23</xdr:col>
      <xdr:colOff>606425</xdr:colOff>
      <xdr:row>78</xdr:row>
      <xdr:rowOff>67492</xdr:rowOff>
    </xdr:to>
    <xdr:cxnSp macro="">
      <xdr:nvCxnSpPr>
        <xdr:cNvPr id="418" name="直線コネクタ 417"/>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163303</xdr:rowOff>
    </xdr:from>
    <xdr:ext cx="405111" cy="259045"/>
    <xdr:sp macro="" textlink="">
      <xdr:nvSpPr>
        <xdr:cNvPr id="419" name="【消防施設】&#10;有形固定資産減価償却率平均値テキスト"/>
        <xdr:cNvSpPr txBox="1"/>
      </xdr:nvSpPr>
      <xdr:spPr>
        <a:xfrm>
          <a:off x="16408400" y="13707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13426</xdr:rowOff>
    </xdr:from>
    <xdr:to>
      <xdr:col>23</xdr:col>
      <xdr:colOff>568325</xdr:colOff>
      <xdr:row>80</xdr:row>
      <xdr:rowOff>115026</xdr:rowOff>
    </xdr:to>
    <xdr:sp macro="" textlink="">
      <xdr:nvSpPr>
        <xdr:cNvPr id="420" name="フローチャート : 判断 419"/>
        <xdr:cNvSpPr/>
      </xdr:nvSpPr>
      <xdr:spPr>
        <a:xfrm>
          <a:off x="162687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168548</xdr:rowOff>
    </xdr:from>
    <xdr:to>
      <xdr:col>22</xdr:col>
      <xdr:colOff>415925</xdr:colOff>
      <xdr:row>81</xdr:row>
      <xdr:rowOff>98698</xdr:rowOff>
    </xdr:to>
    <xdr:sp macro="" textlink="">
      <xdr:nvSpPr>
        <xdr:cNvPr id="421" name="フローチャート : 判断 420"/>
        <xdr:cNvSpPr/>
      </xdr:nvSpPr>
      <xdr:spPr>
        <a:xfrm>
          <a:off x="15430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115225</xdr:rowOff>
    </xdr:from>
    <xdr:ext cx="405111" cy="259045"/>
    <xdr:sp macro="" textlink="">
      <xdr:nvSpPr>
        <xdr:cNvPr id="422" name="n_1aveValue【消防施設】&#10;有形固定資産減価償却率"/>
        <xdr:cNvSpPr txBox="1"/>
      </xdr:nvSpPr>
      <xdr:spPr>
        <a:xfrm>
          <a:off x="15266043"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23" name="テキスト ボックス 4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24" name="テキスト ボックス 4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25" name="テキスト ボックス 4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26" name="テキスト ボックス 4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7" name="テキスト ボックス 4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31387</xdr:rowOff>
    </xdr:from>
    <xdr:to>
      <xdr:col>22</xdr:col>
      <xdr:colOff>415925</xdr:colOff>
      <xdr:row>83</xdr:row>
      <xdr:rowOff>132987</xdr:rowOff>
    </xdr:to>
    <xdr:sp macro="" textlink="">
      <xdr:nvSpPr>
        <xdr:cNvPr id="428" name="円/楕円 427"/>
        <xdr:cNvSpPr/>
      </xdr:nvSpPr>
      <xdr:spPr>
        <a:xfrm>
          <a:off x="15430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124114</xdr:rowOff>
    </xdr:from>
    <xdr:ext cx="405111" cy="259045"/>
    <xdr:sp macro="" textlink="">
      <xdr:nvSpPr>
        <xdr:cNvPr id="429" name="n_1mainValue【消防施設】&#10;有形固定資産減価償却率"/>
        <xdr:cNvSpPr txBox="1"/>
      </xdr:nvSpPr>
      <xdr:spPr>
        <a:xfrm>
          <a:off x="15266043"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30" name="正方形/長方形 4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1" name="正方形/長方形 4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2" name="正方形/長方形 4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3" name="正方形/長方形 4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4" name="正方形/長方形 4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5" name="正方形/長方形 4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6" name="正方形/長方形 4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7" name="正方形/長方形 4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8" name="テキスト ボックス 4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9" name="直線コネクタ 4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40" name="直線コネクタ 43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41" name="テキスト ボックス 44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42" name="直線コネクタ 44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43" name="テキスト ボックス 44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44" name="直線コネクタ 44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45" name="テキスト ボックス 44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46" name="直線コネクタ 44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47" name="テキスト ボックス 44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8" name="直線コネクタ 4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9" name="テキスト ボックス 4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5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131826</xdr:rowOff>
    </xdr:from>
    <xdr:to>
      <xdr:col>32</xdr:col>
      <xdr:colOff>186689</xdr:colOff>
      <xdr:row>85</xdr:row>
      <xdr:rowOff>90678</xdr:rowOff>
    </xdr:to>
    <xdr:cxnSp macro="">
      <xdr:nvCxnSpPr>
        <xdr:cNvPr id="451" name="直線コネクタ 450"/>
        <xdr:cNvCxnSpPr/>
      </xdr:nvCxnSpPr>
      <xdr:spPr>
        <a:xfrm flipV="1">
          <a:off x="22160864" y="136763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94505</xdr:rowOff>
    </xdr:from>
    <xdr:ext cx="469744" cy="259045"/>
    <xdr:sp macro="" textlink="">
      <xdr:nvSpPr>
        <xdr:cNvPr id="452" name="【消防施設】&#10;一人当たり面積最小値テキスト"/>
        <xdr:cNvSpPr txBox="1"/>
      </xdr:nvSpPr>
      <xdr:spPr>
        <a:xfrm>
          <a:off x="22250400"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85</xdr:row>
      <xdr:rowOff>90678</xdr:rowOff>
    </xdr:from>
    <xdr:to>
      <xdr:col>32</xdr:col>
      <xdr:colOff>276225</xdr:colOff>
      <xdr:row>85</xdr:row>
      <xdr:rowOff>90678</xdr:rowOff>
    </xdr:to>
    <xdr:cxnSp macro="">
      <xdr:nvCxnSpPr>
        <xdr:cNvPr id="453" name="直線コネクタ 452"/>
        <xdr:cNvCxnSpPr/>
      </xdr:nvCxnSpPr>
      <xdr:spPr>
        <a:xfrm>
          <a:off x="22072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78503</xdr:rowOff>
    </xdr:from>
    <xdr:ext cx="469744" cy="259045"/>
    <xdr:sp macro="" textlink="">
      <xdr:nvSpPr>
        <xdr:cNvPr id="454" name="【消防施設】&#10;一人当たり面積最大値テキスト"/>
        <xdr:cNvSpPr txBox="1"/>
      </xdr:nvSpPr>
      <xdr:spPr>
        <a:xfrm>
          <a:off x="222504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79</xdr:row>
      <xdr:rowOff>131826</xdr:rowOff>
    </xdr:from>
    <xdr:to>
      <xdr:col>32</xdr:col>
      <xdr:colOff>276225</xdr:colOff>
      <xdr:row>79</xdr:row>
      <xdr:rowOff>131826</xdr:rowOff>
    </xdr:to>
    <xdr:cxnSp macro="">
      <xdr:nvCxnSpPr>
        <xdr:cNvPr id="455" name="直線コネクタ 454"/>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93742</xdr:rowOff>
    </xdr:from>
    <xdr:ext cx="469744" cy="259045"/>
    <xdr:sp macro="" textlink="">
      <xdr:nvSpPr>
        <xdr:cNvPr id="456" name="【消防施設】&#10;一人当たり面積平均値テキスト"/>
        <xdr:cNvSpPr txBox="1"/>
      </xdr:nvSpPr>
      <xdr:spPr>
        <a:xfrm>
          <a:off x="22250400" y="1415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115315</xdr:rowOff>
    </xdr:from>
    <xdr:to>
      <xdr:col>32</xdr:col>
      <xdr:colOff>238125</xdr:colOff>
      <xdr:row>83</xdr:row>
      <xdr:rowOff>45465</xdr:rowOff>
    </xdr:to>
    <xdr:sp macro="" textlink="">
      <xdr:nvSpPr>
        <xdr:cNvPr id="457" name="フローチャート : 判断 456"/>
        <xdr:cNvSpPr/>
      </xdr:nvSpPr>
      <xdr:spPr>
        <a:xfrm>
          <a:off x="221107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458" name="フローチャート : 判断 457"/>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25416</xdr:rowOff>
    </xdr:from>
    <xdr:ext cx="469744" cy="259045"/>
    <xdr:sp macro="" textlink="">
      <xdr:nvSpPr>
        <xdr:cNvPr id="459" name="n_1aveValue【消防施設】&#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60" name="テキスト ボックス 4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61" name="テキスト ボックス 4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62" name="テキスト ボックス 4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63" name="テキスト ボックス 4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64" name="テキスト ボックス 4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165608</xdr:rowOff>
    </xdr:from>
    <xdr:to>
      <xdr:col>31</xdr:col>
      <xdr:colOff>85725</xdr:colOff>
      <xdr:row>85</xdr:row>
      <xdr:rowOff>95758</xdr:rowOff>
    </xdr:to>
    <xdr:sp macro="" textlink="">
      <xdr:nvSpPr>
        <xdr:cNvPr id="465" name="円/楕円 464"/>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86885</xdr:rowOff>
    </xdr:from>
    <xdr:ext cx="469744" cy="259045"/>
    <xdr:sp macro="" textlink="">
      <xdr:nvSpPr>
        <xdr:cNvPr id="466" name="n_1mainValue【消防施設】&#10;一人当たり面積"/>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7" name="正方形/長方形 4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8" name="正方形/長方形 4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9" name="正方形/長方形 4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70" name="正方形/長方形 4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1" name="正方形/長方形 4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2" name="正方形/長方形 4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3" name="正方形/長方形 4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4" name="正方形/長方形 4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5" name="テキスト ボックス 4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6" name="直線コネクタ 4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7" name="テキスト ボックス 47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8" name="直線コネクタ 47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9" name="テキスト ボックス 47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80" name="直線コネクタ 47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81" name="テキスト ボックス 48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82" name="直線コネクタ 48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83" name="テキスト ボックス 48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84" name="直線コネクタ 48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5" name="テキスト ボックス 48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6" name="直線コネクタ 48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7" name="テキスト ボックス 48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8" name="直線コネクタ 4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9" name="テキスト ボックス 4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491" name="直線コネクタ 490"/>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492" name="【庁舎】&#10;有形固定資産減価償却率最小値テキスト"/>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493" name="直線コネクタ 492"/>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494" name="【庁舎】&#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95" name="直線コネクタ 49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110507</xdr:rowOff>
    </xdr:from>
    <xdr:ext cx="405111" cy="259045"/>
    <xdr:sp macro="" textlink="">
      <xdr:nvSpPr>
        <xdr:cNvPr id="496" name="【庁舎】&#10;有形固定資産減価償却率平均値テキスト"/>
        <xdr:cNvSpPr txBox="1"/>
      </xdr:nvSpPr>
      <xdr:spPr>
        <a:xfrm>
          <a:off x="164084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132080</xdr:rowOff>
    </xdr:from>
    <xdr:to>
      <xdr:col>23</xdr:col>
      <xdr:colOff>568325</xdr:colOff>
      <xdr:row>105</xdr:row>
      <xdr:rowOff>62230</xdr:rowOff>
    </xdr:to>
    <xdr:sp macro="" textlink="">
      <xdr:nvSpPr>
        <xdr:cNvPr id="497" name="フローチャート : 判断 496"/>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74930</xdr:rowOff>
    </xdr:from>
    <xdr:to>
      <xdr:col>22</xdr:col>
      <xdr:colOff>415925</xdr:colOff>
      <xdr:row>105</xdr:row>
      <xdr:rowOff>5080</xdr:rowOff>
    </xdr:to>
    <xdr:sp macro="" textlink="">
      <xdr:nvSpPr>
        <xdr:cNvPr id="498" name="フローチャート : 判断 497"/>
        <xdr:cNvSpPr/>
      </xdr:nvSpPr>
      <xdr:spPr>
        <a:xfrm>
          <a:off x="1543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167657</xdr:rowOff>
    </xdr:from>
    <xdr:ext cx="405111" cy="259045"/>
    <xdr:sp macro="" textlink="">
      <xdr:nvSpPr>
        <xdr:cNvPr id="499" name="n_1aveValue【庁舎】&#10;有形固定資産減価償却率"/>
        <xdr:cNvSpPr txBox="1"/>
      </xdr:nvSpPr>
      <xdr:spPr>
        <a:xfrm>
          <a:off x="15266043"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00" name="テキスト ボックス 4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1" name="テキスト ボックス 5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2" name="テキスト ボックス 5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3" name="テキスト ボックス 5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4" name="テキスト ボックス 5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93980</xdr:rowOff>
    </xdr:from>
    <xdr:to>
      <xdr:col>22</xdr:col>
      <xdr:colOff>415925</xdr:colOff>
      <xdr:row>104</xdr:row>
      <xdr:rowOff>24130</xdr:rowOff>
    </xdr:to>
    <xdr:sp macro="" textlink="">
      <xdr:nvSpPr>
        <xdr:cNvPr id="505" name="円/楕円 504"/>
        <xdr:cNvSpPr/>
      </xdr:nvSpPr>
      <xdr:spPr>
        <a:xfrm>
          <a:off x="15430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40657</xdr:rowOff>
    </xdr:from>
    <xdr:ext cx="405111" cy="259045"/>
    <xdr:sp macro="" textlink="">
      <xdr:nvSpPr>
        <xdr:cNvPr id="506" name="n_1mainValue【庁舎】&#10;有形固定資産減価償却率"/>
        <xdr:cNvSpPr txBox="1"/>
      </xdr:nvSpPr>
      <xdr:spPr>
        <a:xfrm>
          <a:off x="15266043"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7" name="正方形/長方形 5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8" name="正方形/長方形 5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9" name="正方形/長方形 5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0" name="正方形/長方形 5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1" name="正方形/長方形 5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2" name="正方形/長方形 5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3" name="正方形/長方形 5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4" name="正方形/長方形 5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5" name="テキスト ボックス 5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6" name="直線コネクタ 5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7" name="テキスト ボックス 51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18" name="直線コネクタ 5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9" name="テキスト ボックス 5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20" name="直線コネクタ 5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21" name="テキスト ボックス 5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2" name="直線コネクタ 5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3" name="テキスト ボックス 5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4" name="直線コネクタ 5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5" name="テキスト ボックス 5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6" name="直線コネクタ 5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7" name="テキスト ボックス 5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8" name="直線コネクタ 5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9" name="テキスト ボックス 5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531" name="直線コネクタ 530"/>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532" name="【庁舎】&#10;一人当たり面積最小値テキスト"/>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533" name="直線コネクタ 532"/>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34" name="【庁舎】&#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35" name="直線コネクタ 534"/>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95266</xdr:rowOff>
    </xdr:from>
    <xdr:ext cx="469744" cy="259045"/>
    <xdr:sp macro="" textlink="">
      <xdr:nvSpPr>
        <xdr:cNvPr id="536" name="【庁舎】&#10;一人当たり面積平均値テキスト"/>
        <xdr:cNvSpPr txBox="1"/>
      </xdr:nvSpPr>
      <xdr:spPr>
        <a:xfrm>
          <a:off x="22250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537" name="フローチャート : 判断 536"/>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114936</xdr:rowOff>
    </xdr:from>
    <xdr:to>
      <xdr:col>31</xdr:col>
      <xdr:colOff>85725</xdr:colOff>
      <xdr:row>106</xdr:row>
      <xdr:rowOff>45086</xdr:rowOff>
    </xdr:to>
    <xdr:sp macro="" textlink="">
      <xdr:nvSpPr>
        <xdr:cNvPr id="538" name="フローチャート : 判断 537"/>
        <xdr:cNvSpPr/>
      </xdr:nvSpPr>
      <xdr:spPr>
        <a:xfrm>
          <a:off x="21272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36213</xdr:rowOff>
    </xdr:from>
    <xdr:ext cx="469744" cy="259045"/>
    <xdr:sp macro="" textlink="">
      <xdr:nvSpPr>
        <xdr:cNvPr id="539" name="n_1aveValue【庁舎】&#10;一人当たり面積"/>
        <xdr:cNvSpPr txBox="1"/>
      </xdr:nvSpPr>
      <xdr:spPr>
        <a:xfrm>
          <a:off x="21075727" y="182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40" name="テキスト ボックス 5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41" name="テキスト ボックス 5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2" name="テキスト ボックス 5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3" name="テキスト ボックス 5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4" name="テキスト ボックス 5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105411</xdr:rowOff>
    </xdr:from>
    <xdr:to>
      <xdr:col>31</xdr:col>
      <xdr:colOff>85725</xdr:colOff>
      <xdr:row>104</xdr:row>
      <xdr:rowOff>35561</xdr:rowOff>
    </xdr:to>
    <xdr:sp macro="" textlink="">
      <xdr:nvSpPr>
        <xdr:cNvPr id="545" name="円/楕円 544"/>
        <xdr:cNvSpPr/>
      </xdr:nvSpPr>
      <xdr:spPr>
        <a:xfrm>
          <a:off x="21272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52088</xdr:rowOff>
    </xdr:from>
    <xdr:ext cx="469744" cy="259045"/>
    <xdr:sp macro="" textlink="">
      <xdr:nvSpPr>
        <xdr:cNvPr id="546" name="n_1mainValue【庁舎】&#10;一人当たり面積"/>
        <xdr:cNvSpPr txBox="1"/>
      </xdr:nvSpPr>
      <xdr:spPr>
        <a:xfrm>
          <a:off x="210757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0.648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7" name="正方形/長方形 5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8" name="正方形/長方形 5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9" name="テキスト ボックス 5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保健センターであり、特に低くなっている施設は、消防施設である。保健センターについては、これまでに風呂施設の利用停止を行うなど、維持管理費の低減に努めてきたが、大規模修繕が必要となるなど老朽化が進んでおり、その対応が必要となっている。消防施設については、山間地域における消防センターの整備を行ったが、維持管理にかかる経費の節減に留意していく必要がある。</a:t>
          </a:r>
        </a:p>
        <a:p>
          <a:r>
            <a:rPr kumimoji="1" lang="ja-JP" altLang="en-US" sz="1300">
              <a:latin typeface="ＭＳ Ｐゴシック"/>
            </a:rPr>
            <a:t>また、一人当たり面積において、図書館では類似団体を大きく上回っており、維持管理経費の低減に努めていく必要がある。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726" t="s">
        <v>64</v>
      </c>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727" t="s">
        <v>66</v>
      </c>
      <c r="C3" s="728"/>
      <c r="D3" s="728"/>
      <c r="E3" s="729"/>
      <c r="F3" s="729"/>
      <c r="G3" s="729"/>
      <c r="H3" s="729"/>
      <c r="I3" s="729"/>
      <c r="J3" s="729"/>
      <c r="K3" s="729"/>
      <c r="L3" s="729" t="s">
        <v>67</v>
      </c>
      <c r="M3" s="729"/>
      <c r="N3" s="729"/>
      <c r="O3" s="729"/>
      <c r="P3" s="729"/>
      <c r="Q3" s="729"/>
      <c r="R3" s="732"/>
      <c r="S3" s="732"/>
      <c r="T3" s="732"/>
      <c r="U3" s="732"/>
      <c r="V3" s="733"/>
      <c r="W3" s="630" t="s">
        <v>68</v>
      </c>
      <c r="X3" s="631"/>
      <c r="Y3" s="631"/>
      <c r="Z3" s="631"/>
      <c r="AA3" s="631"/>
      <c r="AB3" s="728"/>
      <c r="AC3" s="732" t="s">
        <v>69</v>
      </c>
      <c r="AD3" s="631"/>
      <c r="AE3" s="631"/>
      <c r="AF3" s="631"/>
      <c r="AG3" s="631"/>
      <c r="AH3" s="631"/>
      <c r="AI3" s="631"/>
      <c r="AJ3" s="631"/>
      <c r="AK3" s="631"/>
      <c r="AL3" s="694"/>
      <c r="AM3" s="630" t="s">
        <v>70</v>
      </c>
      <c r="AN3" s="631"/>
      <c r="AO3" s="631"/>
      <c r="AP3" s="631"/>
      <c r="AQ3" s="631"/>
      <c r="AR3" s="631"/>
      <c r="AS3" s="631"/>
      <c r="AT3" s="631"/>
      <c r="AU3" s="631"/>
      <c r="AV3" s="631"/>
      <c r="AW3" s="631"/>
      <c r="AX3" s="694"/>
      <c r="AY3" s="686" t="s">
        <v>1</v>
      </c>
      <c r="AZ3" s="687"/>
      <c r="BA3" s="687"/>
      <c r="BB3" s="687"/>
      <c r="BC3" s="687"/>
      <c r="BD3" s="687"/>
      <c r="BE3" s="687"/>
      <c r="BF3" s="687"/>
      <c r="BG3" s="687"/>
      <c r="BH3" s="687"/>
      <c r="BI3" s="687"/>
      <c r="BJ3" s="687"/>
      <c r="BK3" s="687"/>
      <c r="BL3" s="687"/>
      <c r="BM3" s="736"/>
      <c r="BN3" s="630" t="s">
        <v>71</v>
      </c>
      <c r="BO3" s="631"/>
      <c r="BP3" s="631"/>
      <c r="BQ3" s="631"/>
      <c r="BR3" s="631"/>
      <c r="BS3" s="631"/>
      <c r="BT3" s="631"/>
      <c r="BU3" s="694"/>
      <c r="BV3" s="630" t="s">
        <v>72</v>
      </c>
      <c r="BW3" s="631"/>
      <c r="BX3" s="631"/>
      <c r="BY3" s="631"/>
      <c r="BZ3" s="631"/>
      <c r="CA3" s="631"/>
      <c r="CB3" s="631"/>
      <c r="CC3" s="694"/>
      <c r="CD3" s="686" t="s">
        <v>1</v>
      </c>
      <c r="CE3" s="687"/>
      <c r="CF3" s="687"/>
      <c r="CG3" s="687"/>
      <c r="CH3" s="687"/>
      <c r="CI3" s="687"/>
      <c r="CJ3" s="687"/>
      <c r="CK3" s="687"/>
      <c r="CL3" s="687"/>
      <c r="CM3" s="687"/>
      <c r="CN3" s="687"/>
      <c r="CO3" s="687"/>
      <c r="CP3" s="687"/>
      <c r="CQ3" s="687"/>
      <c r="CR3" s="687"/>
      <c r="CS3" s="736"/>
      <c r="CT3" s="630" t="s">
        <v>73</v>
      </c>
      <c r="CU3" s="631"/>
      <c r="CV3" s="631"/>
      <c r="CW3" s="631"/>
      <c r="CX3" s="631"/>
      <c r="CY3" s="631"/>
      <c r="CZ3" s="631"/>
      <c r="DA3" s="694"/>
      <c r="DB3" s="630" t="s">
        <v>74</v>
      </c>
      <c r="DC3" s="631"/>
      <c r="DD3" s="631"/>
      <c r="DE3" s="631"/>
      <c r="DF3" s="631"/>
      <c r="DG3" s="631"/>
      <c r="DH3" s="631"/>
      <c r="DI3" s="694"/>
      <c r="DJ3" s="139"/>
      <c r="DK3" s="139"/>
      <c r="DL3" s="139"/>
      <c r="DM3" s="139"/>
      <c r="DN3" s="139"/>
      <c r="DO3" s="139"/>
    </row>
    <row r="4" spans="1:119" ht="18.75" customHeight="1" x14ac:dyDescent="0.15">
      <c r="A4" s="140"/>
      <c r="B4" s="702"/>
      <c r="C4" s="703"/>
      <c r="D4" s="703"/>
      <c r="E4" s="704"/>
      <c r="F4" s="704"/>
      <c r="G4" s="704"/>
      <c r="H4" s="704"/>
      <c r="I4" s="704"/>
      <c r="J4" s="704"/>
      <c r="K4" s="704"/>
      <c r="L4" s="704"/>
      <c r="M4" s="704"/>
      <c r="N4" s="704"/>
      <c r="O4" s="704"/>
      <c r="P4" s="704"/>
      <c r="Q4" s="704"/>
      <c r="R4" s="708"/>
      <c r="S4" s="708"/>
      <c r="T4" s="708"/>
      <c r="U4" s="708"/>
      <c r="V4" s="709"/>
      <c r="W4" s="695"/>
      <c r="X4" s="513"/>
      <c r="Y4" s="513"/>
      <c r="Z4" s="513"/>
      <c r="AA4" s="513"/>
      <c r="AB4" s="703"/>
      <c r="AC4" s="708"/>
      <c r="AD4" s="513"/>
      <c r="AE4" s="513"/>
      <c r="AF4" s="513"/>
      <c r="AG4" s="513"/>
      <c r="AH4" s="513"/>
      <c r="AI4" s="513"/>
      <c r="AJ4" s="513"/>
      <c r="AK4" s="513"/>
      <c r="AL4" s="696"/>
      <c r="AM4" s="655"/>
      <c r="AN4" s="567"/>
      <c r="AO4" s="567"/>
      <c r="AP4" s="567"/>
      <c r="AQ4" s="567"/>
      <c r="AR4" s="567"/>
      <c r="AS4" s="567"/>
      <c r="AT4" s="567"/>
      <c r="AU4" s="567"/>
      <c r="AV4" s="567"/>
      <c r="AW4" s="567"/>
      <c r="AX4" s="735"/>
      <c r="AY4" s="543" t="s">
        <v>75</v>
      </c>
      <c r="AZ4" s="544"/>
      <c r="BA4" s="544"/>
      <c r="BB4" s="544"/>
      <c r="BC4" s="544"/>
      <c r="BD4" s="544"/>
      <c r="BE4" s="544"/>
      <c r="BF4" s="544"/>
      <c r="BG4" s="544"/>
      <c r="BH4" s="544"/>
      <c r="BI4" s="544"/>
      <c r="BJ4" s="544"/>
      <c r="BK4" s="544"/>
      <c r="BL4" s="544"/>
      <c r="BM4" s="545"/>
      <c r="BN4" s="546">
        <v>4912033</v>
      </c>
      <c r="BO4" s="547"/>
      <c r="BP4" s="547"/>
      <c r="BQ4" s="547"/>
      <c r="BR4" s="547"/>
      <c r="BS4" s="547"/>
      <c r="BT4" s="547"/>
      <c r="BU4" s="548"/>
      <c r="BV4" s="546">
        <v>4727270</v>
      </c>
      <c r="BW4" s="547"/>
      <c r="BX4" s="547"/>
      <c r="BY4" s="547"/>
      <c r="BZ4" s="547"/>
      <c r="CA4" s="547"/>
      <c r="CB4" s="547"/>
      <c r="CC4" s="548"/>
      <c r="CD4" s="720" t="s">
        <v>76</v>
      </c>
      <c r="CE4" s="721"/>
      <c r="CF4" s="721"/>
      <c r="CG4" s="721"/>
      <c r="CH4" s="721"/>
      <c r="CI4" s="721"/>
      <c r="CJ4" s="721"/>
      <c r="CK4" s="721"/>
      <c r="CL4" s="721"/>
      <c r="CM4" s="721"/>
      <c r="CN4" s="721"/>
      <c r="CO4" s="721"/>
      <c r="CP4" s="721"/>
      <c r="CQ4" s="721"/>
      <c r="CR4" s="721"/>
      <c r="CS4" s="722"/>
      <c r="CT4" s="723">
        <v>7.1</v>
      </c>
      <c r="CU4" s="724"/>
      <c r="CV4" s="724"/>
      <c r="CW4" s="724"/>
      <c r="CX4" s="724"/>
      <c r="CY4" s="724"/>
      <c r="CZ4" s="724"/>
      <c r="DA4" s="725"/>
      <c r="DB4" s="723">
        <v>7.9</v>
      </c>
      <c r="DC4" s="724"/>
      <c r="DD4" s="724"/>
      <c r="DE4" s="724"/>
      <c r="DF4" s="724"/>
      <c r="DG4" s="724"/>
      <c r="DH4" s="724"/>
      <c r="DI4" s="725"/>
      <c r="DJ4" s="139"/>
      <c r="DK4" s="139"/>
      <c r="DL4" s="139"/>
      <c r="DM4" s="139"/>
      <c r="DN4" s="139"/>
      <c r="DO4" s="139"/>
    </row>
    <row r="5" spans="1:119" ht="18.75" customHeight="1" x14ac:dyDescent="0.15">
      <c r="A5" s="140"/>
      <c r="B5" s="730"/>
      <c r="C5" s="568"/>
      <c r="D5" s="568"/>
      <c r="E5" s="731"/>
      <c r="F5" s="731"/>
      <c r="G5" s="731"/>
      <c r="H5" s="731"/>
      <c r="I5" s="731"/>
      <c r="J5" s="731"/>
      <c r="K5" s="731"/>
      <c r="L5" s="731"/>
      <c r="M5" s="731"/>
      <c r="N5" s="731"/>
      <c r="O5" s="731"/>
      <c r="P5" s="731"/>
      <c r="Q5" s="731"/>
      <c r="R5" s="566"/>
      <c r="S5" s="566"/>
      <c r="T5" s="566"/>
      <c r="U5" s="566"/>
      <c r="V5" s="734"/>
      <c r="W5" s="655"/>
      <c r="X5" s="567"/>
      <c r="Y5" s="567"/>
      <c r="Z5" s="567"/>
      <c r="AA5" s="567"/>
      <c r="AB5" s="568"/>
      <c r="AC5" s="566"/>
      <c r="AD5" s="567"/>
      <c r="AE5" s="567"/>
      <c r="AF5" s="567"/>
      <c r="AG5" s="567"/>
      <c r="AH5" s="567"/>
      <c r="AI5" s="567"/>
      <c r="AJ5" s="567"/>
      <c r="AK5" s="567"/>
      <c r="AL5" s="735"/>
      <c r="AM5" s="620" t="s">
        <v>77</v>
      </c>
      <c r="AN5" s="525"/>
      <c r="AO5" s="525"/>
      <c r="AP5" s="525"/>
      <c r="AQ5" s="525"/>
      <c r="AR5" s="525"/>
      <c r="AS5" s="525"/>
      <c r="AT5" s="526"/>
      <c r="AU5" s="608" t="s">
        <v>78</v>
      </c>
      <c r="AV5" s="609"/>
      <c r="AW5" s="609"/>
      <c r="AX5" s="609"/>
      <c r="AY5" s="531" t="s">
        <v>79</v>
      </c>
      <c r="AZ5" s="532"/>
      <c r="BA5" s="532"/>
      <c r="BB5" s="532"/>
      <c r="BC5" s="532"/>
      <c r="BD5" s="532"/>
      <c r="BE5" s="532"/>
      <c r="BF5" s="532"/>
      <c r="BG5" s="532"/>
      <c r="BH5" s="532"/>
      <c r="BI5" s="532"/>
      <c r="BJ5" s="532"/>
      <c r="BK5" s="532"/>
      <c r="BL5" s="532"/>
      <c r="BM5" s="533"/>
      <c r="BN5" s="551">
        <v>4695105</v>
      </c>
      <c r="BO5" s="552"/>
      <c r="BP5" s="552"/>
      <c r="BQ5" s="552"/>
      <c r="BR5" s="552"/>
      <c r="BS5" s="552"/>
      <c r="BT5" s="552"/>
      <c r="BU5" s="553"/>
      <c r="BV5" s="551">
        <v>4429380</v>
      </c>
      <c r="BW5" s="552"/>
      <c r="BX5" s="552"/>
      <c r="BY5" s="552"/>
      <c r="BZ5" s="552"/>
      <c r="CA5" s="552"/>
      <c r="CB5" s="552"/>
      <c r="CC5" s="553"/>
      <c r="CD5" s="560" t="s">
        <v>80</v>
      </c>
      <c r="CE5" s="561"/>
      <c r="CF5" s="561"/>
      <c r="CG5" s="561"/>
      <c r="CH5" s="561"/>
      <c r="CI5" s="561"/>
      <c r="CJ5" s="561"/>
      <c r="CK5" s="561"/>
      <c r="CL5" s="561"/>
      <c r="CM5" s="561"/>
      <c r="CN5" s="561"/>
      <c r="CO5" s="561"/>
      <c r="CP5" s="561"/>
      <c r="CQ5" s="561"/>
      <c r="CR5" s="561"/>
      <c r="CS5" s="562"/>
      <c r="CT5" s="521">
        <v>84.6</v>
      </c>
      <c r="CU5" s="522"/>
      <c r="CV5" s="522"/>
      <c r="CW5" s="522"/>
      <c r="CX5" s="522"/>
      <c r="CY5" s="522"/>
      <c r="CZ5" s="522"/>
      <c r="DA5" s="523"/>
      <c r="DB5" s="521">
        <v>84.1</v>
      </c>
      <c r="DC5" s="522"/>
      <c r="DD5" s="522"/>
      <c r="DE5" s="522"/>
      <c r="DF5" s="522"/>
      <c r="DG5" s="522"/>
      <c r="DH5" s="522"/>
      <c r="DI5" s="523"/>
      <c r="DJ5" s="139"/>
      <c r="DK5" s="139"/>
      <c r="DL5" s="139"/>
      <c r="DM5" s="139"/>
      <c r="DN5" s="139"/>
      <c r="DO5" s="139"/>
    </row>
    <row r="6" spans="1:119" ht="18.75" customHeight="1" x14ac:dyDescent="0.15">
      <c r="A6" s="140"/>
      <c r="B6" s="700" t="s">
        <v>81</v>
      </c>
      <c r="C6" s="565"/>
      <c r="D6" s="565"/>
      <c r="E6" s="701"/>
      <c r="F6" s="701"/>
      <c r="G6" s="701"/>
      <c r="H6" s="701"/>
      <c r="I6" s="701"/>
      <c r="J6" s="701"/>
      <c r="K6" s="701"/>
      <c r="L6" s="701" t="s">
        <v>82</v>
      </c>
      <c r="M6" s="701"/>
      <c r="N6" s="701"/>
      <c r="O6" s="701"/>
      <c r="P6" s="701"/>
      <c r="Q6" s="701"/>
      <c r="R6" s="589"/>
      <c r="S6" s="589"/>
      <c r="T6" s="589"/>
      <c r="U6" s="589"/>
      <c r="V6" s="707"/>
      <c r="W6" s="640" t="s">
        <v>83</v>
      </c>
      <c r="X6" s="564"/>
      <c r="Y6" s="564"/>
      <c r="Z6" s="564"/>
      <c r="AA6" s="564"/>
      <c r="AB6" s="565"/>
      <c r="AC6" s="712" t="s">
        <v>84</v>
      </c>
      <c r="AD6" s="713"/>
      <c r="AE6" s="713"/>
      <c r="AF6" s="713"/>
      <c r="AG6" s="713"/>
      <c r="AH6" s="713"/>
      <c r="AI6" s="713"/>
      <c r="AJ6" s="713"/>
      <c r="AK6" s="713"/>
      <c r="AL6" s="714"/>
      <c r="AM6" s="620" t="s">
        <v>85</v>
      </c>
      <c r="AN6" s="525"/>
      <c r="AO6" s="525"/>
      <c r="AP6" s="525"/>
      <c r="AQ6" s="525"/>
      <c r="AR6" s="525"/>
      <c r="AS6" s="525"/>
      <c r="AT6" s="526"/>
      <c r="AU6" s="608" t="s">
        <v>78</v>
      </c>
      <c r="AV6" s="609"/>
      <c r="AW6" s="609"/>
      <c r="AX6" s="609"/>
      <c r="AY6" s="531" t="s">
        <v>86</v>
      </c>
      <c r="AZ6" s="532"/>
      <c r="BA6" s="532"/>
      <c r="BB6" s="532"/>
      <c r="BC6" s="532"/>
      <c r="BD6" s="532"/>
      <c r="BE6" s="532"/>
      <c r="BF6" s="532"/>
      <c r="BG6" s="532"/>
      <c r="BH6" s="532"/>
      <c r="BI6" s="532"/>
      <c r="BJ6" s="532"/>
      <c r="BK6" s="532"/>
      <c r="BL6" s="532"/>
      <c r="BM6" s="533"/>
      <c r="BN6" s="551">
        <v>216928</v>
      </c>
      <c r="BO6" s="552"/>
      <c r="BP6" s="552"/>
      <c r="BQ6" s="552"/>
      <c r="BR6" s="552"/>
      <c r="BS6" s="552"/>
      <c r="BT6" s="552"/>
      <c r="BU6" s="553"/>
      <c r="BV6" s="551">
        <v>297890</v>
      </c>
      <c r="BW6" s="552"/>
      <c r="BX6" s="552"/>
      <c r="BY6" s="552"/>
      <c r="BZ6" s="552"/>
      <c r="CA6" s="552"/>
      <c r="CB6" s="552"/>
      <c r="CC6" s="553"/>
      <c r="CD6" s="560" t="s">
        <v>87</v>
      </c>
      <c r="CE6" s="561"/>
      <c r="CF6" s="561"/>
      <c r="CG6" s="561"/>
      <c r="CH6" s="561"/>
      <c r="CI6" s="561"/>
      <c r="CJ6" s="561"/>
      <c r="CK6" s="561"/>
      <c r="CL6" s="561"/>
      <c r="CM6" s="561"/>
      <c r="CN6" s="561"/>
      <c r="CO6" s="561"/>
      <c r="CP6" s="561"/>
      <c r="CQ6" s="561"/>
      <c r="CR6" s="561"/>
      <c r="CS6" s="562"/>
      <c r="CT6" s="697">
        <v>90.5</v>
      </c>
      <c r="CU6" s="698"/>
      <c r="CV6" s="698"/>
      <c r="CW6" s="698"/>
      <c r="CX6" s="698"/>
      <c r="CY6" s="698"/>
      <c r="CZ6" s="698"/>
      <c r="DA6" s="699"/>
      <c r="DB6" s="697">
        <v>90.7</v>
      </c>
      <c r="DC6" s="698"/>
      <c r="DD6" s="698"/>
      <c r="DE6" s="698"/>
      <c r="DF6" s="698"/>
      <c r="DG6" s="698"/>
      <c r="DH6" s="698"/>
      <c r="DI6" s="699"/>
      <c r="DJ6" s="139"/>
      <c r="DK6" s="139"/>
      <c r="DL6" s="139"/>
      <c r="DM6" s="139"/>
      <c r="DN6" s="139"/>
      <c r="DO6" s="139"/>
    </row>
    <row r="7" spans="1:119" ht="18.75" customHeight="1" x14ac:dyDescent="0.15">
      <c r="A7" s="140"/>
      <c r="B7" s="702"/>
      <c r="C7" s="703"/>
      <c r="D7" s="703"/>
      <c r="E7" s="704"/>
      <c r="F7" s="704"/>
      <c r="G7" s="704"/>
      <c r="H7" s="704"/>
      <c r="I7" s="704"/>
      <c r="J7" s="704"/>
      <c r="K7" s="704"/>
      <c r="L7" s="704"/>
      <c r="M7" s="704"/>
      <c r="N7" s="704"/>
      <c r="O7" s="704"/>
      <c r="P7" s="704"/>
      <c r="Q7" s="704"/>
      <c r="R7" s="708"/>
      <c r="S7" s="708"/>
      <c r="T7" s="708"/>
      <c r="U7" s="708"/>
      <c r="V7" s="709"/>
      <c r="W7" s="695"/>
      <c r="X7" s="513"/>
      <c r="Y7" s="513"/>
      <c r="Z7" s="513"/>
      <c r="AA7" s="513"/>
      <c r="AB7" s="703"/>
      <c r="AC7" s="715"/>
      <c r="AD7" s="514"/>
      <c r="AE7" s="514"/>
      <c r="AF7" s="514"/>
      <c r="AG7" s="514"/>
      <c r="AH7" s="514"/>
      <c r="AI7" s="514"/>
      <c r="AJ7" s="514"/>
      <c r="AK7" s="514"/>
      <c r="AL7" s="716"/>
      <c r="AM7" s="620" t="s">
        <v>88</v>
      </c>
      <c r="AN7" s="525"/>
      <c r="AO7" s="525"/>
      <c r="AP7" s="525"/>
      <c r="AQ7" s="525"/>
      <c r="AR7" s="525"/>
      <c r="AS7" s="525"/>
      <c r="AT7" s="526"/>
      <c r="AU7" s="608" t="s">
        <v>89</v>
      </c>
      <c r="AV7" s="609"/>
      <c r="AW7" s="609"/>
      <c r="AX7" s="609"/>
      <c r="AY7" s="531" t="s">
        <v>90</v>
      </c>
      <c r="AZ7" s="532"/>
      <c r="BA7" s="532"/>
      <c r="BB7" s="532"/>
      <c r="BC7" s="532"/>
      <c r="BD7" s="532"/>
      <c r="BE7" s="532"/>
      <c r="BF7" s="532"/>
      <c r="BG7" s="532"/>
      <c r="BH7" s="532"/>
      <c r="BI7" s="532"/>
      <c r="BJ7" s="532"/>
      <c r="BK7" s="532"/>
      <c r="BL7" s="532"/>
      <c r="BM7" s="533"/>
      <c r="BN7" s="551">
        <v>7968</v>
      </c>
      <c r="BO7" s="552"/>
      <c r="BP7" s="552"/>
      <c r="BQ7" s="552"/>
      <c r="BR7" s="552"/>
      <c r="BS7" s="552"/>
      <c r="BT7" s="552"/>
      <c r="BU7" s="553"/>
      <c r="BV7" s="551">
        <v>62878</v>
      </c>
      <c r="BW7" s="552"/>
      <c r="BX7" s="552"/>
      <c r="BY7" s="552"/>
      <c r="BZ7" s="552"/>
      <c r="CA7" s="552"/>
      <c r="CB7" s="552"/>
      <c r="CC7" s="553"/>
      <c r="CD7" s="560" t="s">
        <v>91</v>
      </c>
      <c r="CE7" s="561"/>
      <c r="CF7" s="561"/>
      <c r="CG7" s="561"/>
      <c r="CH7" s="561"/>
      <c r="CI7" s="561"/>
      <c r="CJ7" s="561"/>
      <c r="CK7" s="561"/>
      <c r="CL7" s="561"/>
      <c r="CM7" s="561"/>
      <c r="CN7" s="561"/>
      <c r="CO7" s="561"/>
      <c r="CP7" s="561"/>
      <c r="CQ7" s="561"/>
      <c r="CR7" s="561"/>
      <c r="CS7" s="562"/>
      <c r="CT7" s="551">
        <v>2950714</v>
      </c>
      <c r="CU7" s="552"/>
      <c r="CV7" s="552"/>
      <c r="CW7" s="552"/>
      <c r="CX7" s="552"/>
      <c r="CY7" s="552"/>
      <c r="CZ7" s="552"/>
      <c r="DA7" s="553"/>
      <c r="DB7" s="551">
        <v>2982445</v>
      </c>
      <c r="DC7" s="552"/>
      <c r="DD7" s="552"/>
      <c r="DE7" s="552"/>
      <c r="DF7" s="552"/>
      <c r="DG7" s="552"/>
      <c r="DH7" s="552"/>
      <c r="DI7" s="553"/>
      <c r="DJ7" s="139"/>
      <c r="DK7" s="139"/>
      <c r="DL7" s="139"/>
      <c r="DM7" s="139"/>
      <c r="DN7" s="139"/>
      <c r="DO7" s="139"/>
    </row>
    <row r="8" spans="1:119" ht="18.75" customHeight="1" thickBot="1" x14ac:dyDescent="0.2">
      <c r="A8" s="140"/>
      <c r="B8" s="705"/>
      <c r="C8" s="641"/>
      <c r="D8" s="641"/>
      <c r="E8" s="706"/>
      <c r="F8" s="706"/>
      <c r="G8" s="706"/>
      <c r="H8" s="706"/>
      <c r="I8" s="706"/>
      <c r="J8" s="706"/>
      <c r="K8" s="706"/>
      <c r="L8" s="706"/>
      <c r="M8" s="706"/>
      <c r="N8" s="706"/>
      <c r="O8" s="706"/>
      <c r="P8" s="706"/>
      <c r="Q8" s="706"/>
      <c r="R8" s="710"/>
      <c r="S8" s="710"/>
      <c r="T8" s="710"/>
      <c r="U8" s="710"/>
      <c r="V8" s="711"/>
      <c r="W8" s="632"/>
      <c r="X8" s="633"/>
      <c r="Y8" s="633"/>
      <c r="Z8" s="633"/>
      <c r="AA8" s="633"/>
      <c r="AB8" s="641"/>
      <c r="AC8" s="717"/>
      <c r="AD8" s="718"/>
      <c r="AE8" s="718"/>
      <c r="AF8" s="718"/>
      <c r="AG8" s="718"/>
      <c r="AH8" s="718"/>
      <c r="AI8" s="718"/>
      <c r="AJ8" s="718"/>
      <c r="AK8" s="718"/>
      <c r="AL8" s="719"/>
      <c r="AM8" s="620" t="s">
        <v>92</v>
      </c>
      <c r="AN8" s="525"/>
      <c r="AO8" s="525"/>
      <c r="AP8" s="525"/>
      <c r="AQ8" s="525"/>
      <c r="AR8" s="525"/>
      <c r="AS8" s="525"/>
      <c r="AT8" s="526"/>
      <c r="AU8" s="608" t="s">
        <v>93</v>
      </c>
      <c r="AV8" s="609"/>
      <c r="AW8" s="609"/>
      <c r="AX8" s="609"/>
      <c r="AY8" s="531" t="s">
        <v>94</v>
      </c>
      <c r="AZ8" s="532"/>
      <c r="BA8" s="532"/>
      <c r="BB8" s="532"/>
      <c r="BC8" s="532"/>
      <c r="BD8" s="532"/>
      <c r="BE8" s="532"/>
      <c r="BF8" s="532"/>
      <c r="BG8" s="532"/>
      <c r="BH8" s="532"/>
      <c r="BI8" s="532"/>
      <c r="BJ8" s="532"/>
      <c r="BK8" s="532"/>
      <c r="BL8" s="532"/>
      <c r="BM8" s="533"/>
      <c r="BN8" s="551">
        <v>208960</v>
      </c>
      <c r="BO8" s="552"/>
      <c r="BP8" s="552"/>
      <c r="BQ8" s="552"/>
      <c r="BR8" s="552"/>
      <c r="BS8" s="552"/>
      <c r="BT8" s="552"/>
      <c r="BU8" s="553"/>
      <c r="BV8" s="551">
        <v>235012</v>
      </c>
      <c r="BW8" s="552"/>
      <c r="BX8" s="552"/>
      <c r="BY8" s="552"/>
      <c r="BZ8" s="552"/>
      <c r="CA8" s="552"/>
      <c r="CB8" s="552"/>
      <c r="CC8" s="553"/>
      <c r="CD8" s="560" t="s">
        <v>95</v>
      </c>
      <c r="CE8" s="561"/>
      <c r="CF8" s="561"/>
      <c r="CG8" s="561"/>
      <c r="CH8" s="561"/>
      <c r="CI8" s="561"/>
      <c r="CJ8" s="561"/>
      <c r="CK8" s="561"/>
      <c r="CL8" s="561"/>
      <c r="CM8" s="561"/>
      <c r="CN8" s="561"/>
      <c r="CO8" s="561"/>
      <c r="CP8" s="561"/>
      <c r="CQ8" s="561"/>
      <c r="CR8" s="561"/>
      <c r="CS8" s="562"/>
      <c r="CT8" s="660">
        <v>0.69</v>
      </c>
      <c r="CU8" s="661"/>
      <c r="CV8" s="661"/>
      <c r="CW8" s="661"/>
      <c r="CX8" s="661"/>
      <c r="CY8" s="661"/>
      <c r="CZ8" s="661"/>
      <c r="DA8" s="662"/>
      <c r="DB8" s="660">
        <v>0.69</v>
      </c>
      <c r="DC8" s="661"/>
      <c r="DD8" s="661"/>
      <c r="DE8" s="661"/>
      <c r="DF8" s="661"/>
      <c r="DG8" s="661"/>
      <c r="DH8" s="661"/>
      <c r="DI8" s="662"/>
      <c r="DJ8" s="139"/>
      <c r="DK8" s="139"/>
      <c r="DL8" s="139"/>
      <c r="DM8" s="139"/>
      <c r="DN8" s="139"/>
      <c r="DO8" s="139"/>
    </row>
    <row r="9" spans="1:119" ht="18.75" customHeight="1" thickBot="1" x14ac:dyDescent="0.2">
      <c r="A9" s="140"/>
      <c r="B9" s="686" t="s">
        <v>96</v>
      </c>
      <c r="C9" s="687"/>
      <c r="D9" s="687"/>
      <c r="E9" s="687"/>
      <c r="F9" s="687"/>
      <c r="G9" s="687"/>
      <c r="H9" s="687"/>
      <c r="I9" s="687"/>
      <c r="J9" s="687"/>
      <c r="K9" s="614"/>
      <c r="L9" s="688" t="s">
        <v>97</v>
      </c>
      <c r="M9" s="689"/>
      <c r="N9" s="689"/>
      <c r="O9" s="689"/>
      <c r="P9" s="689"/>
      <c r="Q9" s="690"/>
      <c r="R9" s="691">
        <v>7355</v>
      </c>
      <c r="S9" s="692"/>
      <c r="T9" s="692"/>
      <c r="U9" s="692"/>
      <c r="V9" s="693"/>
      <c r="W9" s="630" t="s">
        <v>98</v>
      </c>
      <c r="X9" s="631"/>
      <c r="Y9" s="631"/>
      <c r="Z9" s="631"/>
      <c r="AA9" s="631"/>
      <c r="AB9" s="631"/>
      <c r="AC9" s="631"/>
      <c r="AD9" s="631"/>
      <c r="AE9" s="631"/>
      <c r="AF9" s="631"/>
      <c r="AG9" s="631"/>
      <c r="AH9" s="631"/>
      <c r="AI9" s="631"/>
      <c r="AJ9" s="631"/>
      <c r="AK9" s="631"/>
      <c r="AL9" s="694"/>
      <c r="AM9" s="620" t="s">
        <v>99</v>
      </c>
      <c r="AN9" s="525"/>
      <c r="AO9" s="525"/>
      <c r="AP9" s="525"/>
      <c r="AQ9" s="525"/>
      <c r="AR9" s="525"/>
      <c r="AS9" s="525"/>
      <c r="AT9" s="526"/>
      <c r="AU9" s="608" t="s">
        <v>100</v>
      </c>
      <c r="AV9" s="609"/>
      <c r="AW9" s="609"/>
      <c r="AX9" s="609"/>
      <c r="AY9" s="531" t="s">
        <v>101</v>
      </c>
      <c r="AZ9" s="532"/>
      <c r="BA9" s="532"/>
      <c r="BB9" s="532"/>
      <c r="BC9" s="532"/>
      <c r="BD9" s="532"/>
      <c r="BE9" s="532"/>
      <c r="BF9" s="532"/>
      <c r="BG9" s="532"/>
      <c r="BH9" s="532"/>
      <c r="BI9" s="532"/>
      <c r="BJ9" s="532"/>
      <c r="BK9" s="532"/>
      <c r="BL9" s="532"/>
      <c r="BM9" s="533"/>
      <c r="BN9" s="551">
        <v>-26052</v>
      </c>
      <c r="BO9" s="552"/>
      <c r="BP9" s="552"/>
      <c r="BQ9" s="552"/>
      <c r="BR9" s="552"/>
      <c r="BS9" s="552"/>
      <c r="BT9" s="552"/>
      <c r="BU9" s="553"/>
      <c r="BV9" s="551">
        <v>-24936</v>
      </c>
      <c r="BW9" s="552"/>
      <c r="BX9" s="552"/>
      <c r="BY9" s="552"/>
      <c r="BZ9" s="552"/>
      <c r="CA9" s="552"/>
      <c r="CB9" s="552"/>
      <c r="CC9" s="553"/>
      <c r="CD9" s="560" t="s">
        <v>102</v>
      </c>
      <c r="CE9" s="561"/>
      <c r="CF9" s="561"/>
      <c r="CG9" s="561"/>
      <c r="CH9" s="561"/>
      <c r="CI9" s="561"/>
      <c r="CJ9" s="561"/>
      <c r="CK9" s="561"/>
      <c r="CL9" s="561"/>
      <c r="CM9" s="561"/>
      <c r="CN9" s="561"/>
      <c r="CO9" s="561"/>
      <c r="CP9" s="561"/>
      <c r="CQ9" s="561"/>
      <c r="CR9" s="561"/>
      <c r="CS9" s="562"/>
      <c r="CT9" s="521">
        <v>11.4</v>
      </c>
      <c r="CU9" s="522"/>
      <c r="CV9" s="522"/>
      <c r="CW9" s="522"/>
      <c r="CX9" s="522"/>
      <c r="CY9" s="522"/>
      <c r="CZ9" s="522"/>
      <c r="DA9" s="523"/>
      <c r="DB9" s="521">
        <v>12.1</v>
      </c>
      <c r="DC9" s="522"/>
      <c r="DD9" s="522"/>
      <c r="DE9" s="522"/>
      <c r="DF9" s="522"/>
      <c r="DG9" s="522"/>
      <c r="DH9" s="522"/>
      <c r="DI9" s="523"/>
      <c r="DJ9" s="139"/>
      <c r="DK9" s="139"/>
      <c r="DL9" s="139"/>
      <c r="DM9" s="139"/>
      <c r="DN9" s="139"/>
      <c r="DO9" s="139"/>
    </row>
    <row r="10" spans="1:119" ht="18.75" customHeight="1" thickBot="1" x14ac:dyDescent="0.2">
      <c r="A10" s="140"/>
      <c r="B10" s="686"/>
      <c r="C10" s="687"/>
      <c r="D10" s="687"/>
      <c r="E10" s="687"/>
      <c r="F10" s="687"/>
      <c r="G10" s="687"/>
      <c r="H10" s="687"/>
      <c r="I10" s="687"/>
      <c r="J10" s="687"/>
      <c r="K10" s="614"/>
      <c r="L10" s="524" t="s">
        <v>103</v>
      </c>
      <c r="M10" s="525"/>
      <c r="N10" s="525"/>
      <c r="O10" s="525"/>
      <c r="P10" s="525"/>
      <c r="Q10" s="526"/>
      <c r="R10" s="527">
        <v>7761</v>
      </c>
      <c r="S10" s="528"/>
      <c r="T10" s="528"/>
      <c r="U10" s="528"/>
      <c r="V10" s="530"/>
      <c r="W10" s="695"/>
      <c r="X10" s="513"/>
      <c r="Y10" s="513"/>
      <c r="Z10" s="513"/>
      <c r="AA10" s="513"/>
      <c r="AB10" s="513"/>
      <c r="AC10" s="513"/>
      <c r="AD10" s="513"/>
      <c r="AE10" s="513"/>
      <c r="AF10" s="513"/>
      <c r="AG10" s="513"/>
      <c r="AH10" s="513"/>
      <c r="AI10" s="513"/>
      <c r="AJ10" s="513"/>
      <c r="AK10" s="513"/>
      <c r="AL10" s="696"/>
      <c r="AM10" s="620" t="s">
        <v>104</v>
      </c>
      <c r="AN10" s="525"/>
      <c r="AO10" s="525"/>
      <c r="AP10" s="525"/>
      <c r="AQ10" s="525"/>
      <c r="AR10" s="525"/>
      <c r="AS10" s="525"/>
      <c r="AT10" s="526"/>
      <c r="AU10" s="608" t="s">
        <v>105</v>
      </c>
      <c r="AV10" s="609"/>
      <c r="AW10" s="609"/>
      <c r="AX10" s="609"/>
      <c r="AY10" s="531" t="s">
        <v>106</v>
      </c>
      <c r="AZ10" s="532"/>
      <c r="BA10" s="532"/>
      <c r="BB10" s="532"/>
      <c r="BC10" s="532"/>
      <c r="BD10" s="532"/>
      <c r="BE10" s="532"/>
      <c r="BF10" s="532"/>
      <c r="BG10" s="532"/>
      <c r="BH10" s="532"/>
      <c r="BI10" s="532"/>
      <c r="BJ10" s="532"/>
      <c r="BK10" s="532"/>
      <c r="BL10" s="532"/>
      <c r="BM10" s="533"/>
      <c r="BN10" s="551">
        <v>101011</v>
      </c>
      <c r="BO10" s="552"/>
      <c r="BP10" s="552"/>
      <c r="BQ10" s="552"/>
      <c r="BR10" s="552"/>
      <c r="BS10" s="552"/>
      <c r="BT10" s="552"/>
      <c r="BU10" s="553"/>
      <c r="BV10" s="551">
        <v>2534</v>
      </c>
      <c r="BW10" s="552"/>
      <c r="BX10" s="552"/>
      <c r="BY10" s="552"/>
      <c r="BZ10" s="552"/>
      <c r="CA10" s="552"/>
      <c r="CB10" s="552"/>
      <c r="CC10" s="553"/>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686"/>
      <c r="C11" s="687"/>
      <c r="D11" s="687"/>
      <c r="E11" s="687"/>
      <c r="F11" s="687"/>
      <c r="G11" s="687"/>
      <c r="H11" s="687"/>
      <c r="I11" s="687"/>
      <c r="J11" s="687"/>
      <c r="K11" s="614"/>
      <c r="L11" s="597" t="s">
        <v>108</v>
      </c>
      <c r="M11" s="598"/>
      <c r="N11" s="598"/>
      <c r="O11" s="598"/>
      <c r="P11" s="598"/>
      <c r="Q11" s="599"/>
      <c r="R11" s="683" t="s">
        <v>109</v>
      </c>
      <c r="S11" s="684"/>
      <c r="T11" s="684"/>
      <c r="U11" s="684"/>
      <c r="V11" s="685"/>
      <c r="W11" s="695"/>
      <c r="X11" s="513"/>
      <c r="Y11" s="513"/>
      <c r="Z11" s="513"/>
      <c r="AA11" s="513"/>
      <c r="AB11" s="513"/>
      <c r="AC11" s="513"/>
      <c r="AD11" s="513"/>
      <c r="AE11" s="513"/>
      <c r="AF11" s="513"/>
      <c r="AG11" s="513"/>
      <c r="AH11" s="513"/>
      <c r="AI11" s="513"/>
      <c r="AJ11" s="513"/>
      <c r="AK11" s="513"/>
      <c r="AL11" s="696"/>
      <c r="AM11" s="620" t="s">
        <v>110</v>
      </c>
      <c r="AN11" s="525"/>
      <c r="AO11" s="525"/>
      <c r="AP11" s="525"/>
      <c r="AQ11" s="525"/>
      <c r="AR11" s="525"/>
      <c r="AS11" s="525"/>
      <c r="AT11" s="526"/>
      <c r="AU11" s="608" t="s">
        <v>100</v>
      </c>
      <c r="AV11" s="609"/>
      <c r="AW11" s="609"/>
      <c r="AX11" s="609"/>
      <c r="AY11" s="531" t="s">
        <v>111</v>
      </c>
      <c r="AZ11" s="532"/>
      <c r="BA11" s="532"/>
      <c r="BB11" s="532"/>
      <c r="BC11" s="532"/>
      <c r="BD11" s="532"/>
      <c r="BE11" s="532"/>
      <c r="BF11" s="532"/>
      <c r="BG11" s="532"/>
      <c r="BH11" s="532"/>
      <c r="BI11" s="532"/>
      <c r="BJ11" s="532"/>
      <c r="BK11" s="532"/>
      <c r="BL11" s="532"/>
      <c r="BM11" s="533"/>
      <c r="BN11" s="551" t="s">
        <v>112</v>
      </c>
      <c r="BO11" s="552"/>
      <c r="BP11" s="552"/>
      <c r="BQ11" s="552"/>
      <c r="BR11" s="552"/>
      <c r="BS11" s="552"/>
      <c r="BT11" s="552"/>
      <c r="BU11" s="553"/>
      <c r="BV11" s="551">
        <v>14000</v>
      </c>
      <c r="BW11" s="552"/>
      <c r="BX11" s="552"/>
      <c r="BY11" s="552"/>
      <c r="BZ11" s="552"/>
      <c r="CA11" s="552"/>
      <c r="CB11" s="552"/>
      <c r="CC11" s="553"/>
      <c r="CD11" s="560" t="s">
        <v>113</v>
      </c>
      <c r="CE11" s="561"/>
      <c r="CF11" s="561"/>
      <c r="CG11" s="561"/>
      <c r="CH11" s="561"/>
      <c r="CI11" s="561"/>
      <c r="CJ11" s="561"/>
      <c r="CK11" s="561"/>
      <c r="CL11" s="561"/>
      <c r="CM11" s="561"/>
      <c r="CN11" s="561"/>
      <c r="CO11" s="561"/>
      <c r="CP11" s="561"/>
      <c r="CQ11" s="561"/>
      <c r="CR11" s="561"/>
      <c r="CS11" s="562"/>
      <c r="CT11" s="660" t="s">
        <v>112</v>
      </c>
      <c r="CU11" s="661"/>
      <c r="CV11" s="661"/>
      <c r="CW11" s="661"/>
      <c r="CX11" s="661"/>
      <c r="CY11" s="661"/>
      <c r="CZ11" s="661"/>
      <c r="DA11" s="662"/>
      <c r="DB11" s="660" t="s">
        <v>112</v>
      </c>
      <c r="DC11" s="661"/>
      <c r="DD11" s="661"/>
      <c r="DE11" s="661"/>
      <c r="DF11" s="661"/>
      <c r="DG11" s="661"/>
      <c r="DH11" s="661"/>
      <c r="DI11" s="662"/>
      <c r="DJ11" s="139"/>
      <c r="DK11" s="139"/>
      <c r="DL11" s="139"/>
      <c r="DM11" s="139"/>
      <c r="DN11" s="139"/>
      <c r="DO11" s="139"/>
    </row>
    <row r="12" spans="1:119" ht="18.75" customHeight="1" x14ac:dyDescent="0.15">
      <c r="A12" s="140"/>
      <c r="B12" s="663" t="s">
        <v>114</v>
      </c>
      <c r="C12" s="664"/>
      <c r="D12" s="664"/>
      <c r="E12" s="664"/>
      <c r="F12" s="664"/>
      <c r="G12" s="664"/>
      <c r="H12" s="664"/>
      <c r="I12" s="664"/>
      <c r="J12" s="664"/>
      <c r="K12" s="665"/>
      <c r="L12" s="672" t="s">
        <v>115</v>
      </c>
      <c r="M12" s="673"/>
      <c r="N12" s="673"/>
      <c r="O12" s="673"/>
      <c r="P12" s="673"/>
      <c r="Q12" s="674"/>
      <c r="R12" s="675">
        <v>7604</v>
      </c>
      <c r="S12" s="676"/>
      <c r="T12" s="676"/>
      <c r="U12" s="676"/>
      <c r="V12" s="677"/>
      <c r="W12" s="678" t="s">
        <v>1</v>
      </c>
      <c r="X12" s="609"/>
      <c r="Y12" s="609"/>
      <c r="Z12" s="609"/>
      <c r="AA12" s="609"/>
      <c r="AB12" s="679"/>
      <c r="AC12" s="608" t="s">
        <v>116</v>
      </c>
      <c r="AD12" s="609"/>
      <c r="AE12" s="609"/>
      <c r="AF12" s="609"/>
      <c r="AG12" s="679"/>
      <c r="AH12" s="608" t="s">
        <v>117</v>
      </c>
      <c r="AI12" s="609"/>
      <c r="AJ12" s="609"/>
      <c r="AK12" s="609"/>
      <c r="AL12" s="680"/>
      <c r="AM12" s="620" t="s">
        <v>118</v>
      </c>
      <c r="AN12" s="525"/>
      <c r="AO12" s="525"/>
      <c r="AP12" s="525"/>
      <c r="AQ12" s="525"/>
      <c r="AR12" s="525"/>
      <c r="AS12" s="525"/>
      <c r="AT12" s="526"/>
      <c r="AU12" s="608" t="s">
        <v>119</v>
      </c>
      <c r="AV12" s="609"/>
      <c r="AW12" s="609"/>
      <c r="AX12" s="609"/>
      <c r="AY12" s="531" t="s">
        <v>120</v>
      </c>
      <c r="AZ12" s="532"/>
      <c r="BA12" s="532"/>
      <c r="BB12" s="532"/>
      <c r="BC12" s="532"/>
      <c r="BD12" s="532"/>
      <c r="BE12" s="532"/>
      <c r="BF12" s="532"/>
      <c r="BG12" s="532"/>
      <c r="BH12" s="532"/>
      <c r="BI12" s="532"/>
      <c r="BJ12" s="532"/>
      <c r="BK12" s="532"/>
      <c r="BL12" s="532"/>
      <c r="BM12" s="533"/>
      <c r="BN12" s="551" t="s">
        <v>121</v>
      </c>
      <c r="BO12" s="552"/>
      <c r="BP12" s="552"/>
      <c r="BQ12" s="552"/>
      <c r="BR12" s="552"/>
      <c r="BS12" s="552"/>
      <c r="BT12" s="552"/>
      <c r="BU12" s="553"/>
      <c r="BV12" s="551" t="s">
        <v>121</v>
      </c>
      <c r="BW12" s="552"/>
      <c r="BX12" s="552"/>
      <c r="BY12" s="552"/>
      <c r="BZ12" s="552"/>
      <c r="CA12" s="552"/>
      <c r="CB12" s="552"/>
      <c r="CC12" s="553"/>
      <c r="CD12" s="560" t="s">
        <v>122</v>
      </c>
      <c r="CE12" s="561"/>
      <c r="CF12" s="561"/>
      <c r="CG12" s="561"/>
      <c r="CH12" s="561"/>
      <c r="CI12" s="561"/>
      <c r="CJ12" s="561"/>
      <c r="CK12" s="561"/>
      <c r="CL12" s="561"/>
      <c r="CM12" s="561"/>
      <c r="CN12" s="561"/>
      <c r="CO12" s="561"/>
      <c r="CP12" s="561"/>
      <c r="CQ12" s="561"/>
      <c r="CR12" s="561"/>
      <c r="CS12" s="562"/>
      <c r="CT12" s="660" t="s">
        <v>121</v>
      </c>
      <c r="CU12" s="661"/>
      <c r="CV12" s="661"/>
      <c r="CW12" s="661"/>
      <c r="CX12" s="661"/>
      <c r="CY12" s="661"/>
      <c r="CZ12" s="661"/>
      <c r="DA12" s="662"/>
      <c r="DB12" s="660" t="s">
        <v>121</v>
      </c>
      <c r="DC12" s="661"/>
      <c r="DD12" s="661"/>
      <c r="DE12" s="661"/>
      <c r="DF12" s="661"/>
      <c r="DG12" s="661"/>
      <c r="DH12" s="661"/>
      <c r="DI12" s="662"/>
      <c r="DJ12" s="139"/>
      <c r="DK12" s="139"/>
      <c r="DL12" s="139"/>
      <c r="DM12" s="139"/>
      <c r="DN12" s="139"/>
      <c r="DO12" s="139"/>
    </row>
    <row r="13" spans="1:119" ht="18.75" customHeight="1" x14ac:dyDescent="0.15">
      <c r="A13" s="140"/>
      <c r="B13" s="666"/>
      <c r="C13" s="667"/>
      <c r="D13" s="667"/>
      <c r="E13" s="667"/>
      <c r="F13" s="667"/>
      <c r="G13" s="667"/>
      <c r="H13" s="667"/>
      <c r="I13" s="667"/>
      <c r="J13" s="667"/>
      <c r="K13" s="668"/>
      <c r="L13" s="150"/>
      <c r="M13" s="649" t="s">
        <v>123</v>
      </c>
      <c r="N13" s="650"/>
      <c r="O13" s="650"/>
      <c r="P13" s="650"/>
      <c r="Q13" s="651"/>
      <c r="R13" s="652">
        <v>7574</v>
      </c>
      <c r="S13" s="653"/>
      <c r="T13" s="653"/>
      <c r="U13" s="653"/>
      <c r="V13" s="654"/>
      <c r="W13" s="640" t="s">
        <v>124</v>
      </c>
      <c r="X13" s="564"/>
      <c r="Y13" s="564"/>
      <c r="Z13" s="564"/>
      <c r="AA13" s="564"/>
      <c r="AB13" s="565"/>
      <c r="AC13" s="527">
        <v>168</v>
      </c>
      <c r="AD13" s="528"/>
      <c r="AE13" s="528"/>
      <c r="AF13" s="528"/>
      <c r="AG13" s="529"/>
      <c r="AH13" s="527">
        <v>163</v>
      </c>
      <c r="AI13" s="528"/>
      <c r="AJ13" s="528"/>
      <c r="AK13" s="528"/>
      <c r="AL13" s="530"/>
      <c r="AM13" s="620" t="s">
        <v>125</v>
      </c>
      <c r="AN13" s="525"/>
      <c r="AO13" s="525"/>
      <c r="AP13" s="525"/>
      <c r="AQ13" s="525"/>
      <c r="AR13" s="525"/>
      <c r="AS13" s="525"/>
      <c r="AT13" s="526"/>
      <c r="AU13" s="608" t="s">
        <v>126</v>
      </c>
      <c r="AV13" s="609"/>
      <c r="AW13" s="609"/>
      <c r="AX13" s="609"/>
      <c r="AY13" s="531" t="s">
        <v>127</v>
      </c>
      <c r="AZ13" s="532"/>
      <c r="BA13" s="532"/>
      <c r="BB13" s="532"/>
      <c r="BC13" s="532"/>
      <c r="BD13" s="532"/>
      <c r="BE13" s="532"/>
      <c r="BF13" s="532"/>
      <c r="BG13" s="532"/>
      <c r="BH13" s="532"/>
      <c r="BI13" s="532"/>
      <c r="BJ13" s="532"/>
      <c r="BK13" s="532"/>
      <c r="BL13" s="532"/>
      <c r="BM13" s="533"/>
      <c r="BN13" s="551">
        <v>74959</v>
      </c>
      <c r="BO13" s="552"/>
      <c r="BP13" s="552"/>
      <c r="BQ13" s="552"/>
      <c r="BR13" s="552"/>
      <c r="BS13" s="552"/>
      <c r="BT13" s="552"/>
      <c r="BU13" s="553"/>
      <c r="BV13" s="551">
        <v>-8402</v>
      </c>
      <c r="BW13" s="552"/>
      <c r="BX13" s="552"/>
      <c r="BY13" s="552"/>
      <c r="BZ13" s="552"/>
      <c r="CA13" s="552"/>
      <c r="CB13" s="552"/>
      <c r="CC13" s="553"/>
      <c r="CD13" s="560" t="s">
        <v>128</v>
      </c>
      <c r="CE13" s="561"/>
      <c r="CF13" s="561"/>
      <c r="CG13" s="561"/>
      <c r="CH13" s="561"/>
      <c r="CI13" s="561"/>
      <c r="CJ13" s="561"/>
      <c r="CK13" s="561"/>
      <c r="CL13" s="561"/>
      <c r="CM13" s="561"/>
      <c r="CN13" s="561"/>
      <c r="CO13" s="561"/>
      <c r="CP13" s="561"/>
      <c r="CQ13" s="561"/>
      <c r="CR13" s="561"/>
      <c r="CS13" s="562"/>
      <c r="CT13" s="521">
        <v>5.4</v>
      </c>
      <c r="CU13" s="522"/>
      <c r="CV13" s="522"/>
      <c r="CW13" s="522"/>
      <c r="CX13" s="522"/>
      <c r="CY13" s="522"/>
      <c r="CZ13" s="522"/>
      <c r="DA13" s="523"/>
      <c r="DB13" s="521">
        <v>4</v>
      </c>
      <c r="DC13" s="522"/>
      <c r="DD13" s="522"/>
      <c r="DE13" s="522"/>
      <c r="DF13" s="522"/>
      <c r="DG13" s="522"/>
      <c r="DH13" s="522"/>
      <c r="DI13" s="523"/>
      <c r="DJ13" s="139"/>
      <c r="DK13" s="139"/>
      <c r="DL13" s="139"/>
      <c r="DM13" s="139"/>
      <c r="DN13" s="139"/>
      <c r="DO13" s="139"/>
    </row>
    <row r="14" spans="1:119" ht="18.75" customHeight="1" thickBot="1" x14ac:dyDescent="0.2">
      <c r="A14" s="140"/>
      <c r="B14" s="666"/>
      <c r="C14" s="667"/>
      <c r="D14" s="667"/>
      <c r="E14" s="667"/>
      <c r="F14" s="667"/>
      <c r="G14" s="667"/>
      <c r="H14" s="667"/>
      <c r="I14" s="667"/>
      <c r="J14" s="667"/>
      <c r="K14" s="668"/>
      <c r="L14" s="642" t="s">
        <v>129</v>
      </c>
      <c r="M14" s="681"/>
      <c r="N14" s="681"/>
      <c r="O14" s="681"/>
      <c r="P14" s="681"/>
      <c r="Q14" s="682"/>
      <c r="R14" s="652">
        <v>7683</v>
      </c>
      <c r="S14" s="653"/>
      <c r="T14" s="653"/>
      <c r="U14" s="653"/>
      <c r="V14" s="654"/>
      <c r="W14" s="655"/>
      <c r="X14" s="567"/>
      <c r="Y14" s="567"/>
      <c r="Z14" s="567"/>
      <c r="AA14" s="567"/>
      <c r="AB14" s="568"/>
      <c r="AC14" s="645">
        <v>4.8</v>
      </c>
      <c r="AD14" s="646"/>
      <c r="AE14" s="646"/>
      <c r="AF14" s="646"/>
      <c r="AG14" s="647"/>
      <c r="AH14" s="645">
        <v>4.7</v>
      </c>
      <c r="AI14" s="646"/>
      <c r="AJ14" s="646"/>
      <c r="AK14" s="646"/>
      <c r="AL14" s="648"/>
      <c r="AM14" s="620"/>
      <c r="AN14" s="525"/>
      <c r="AO14" s="525"/>
      <c r="AP14" s="525"/>
      <c r="AQ14" s="525"/>
      <c r="AR14" s="525"/>
      <c r="AS14" s="525"/>
      <c r="AT14" s="526"/>
      <c r="AU14" s="608"/>
      <c r="AV14" s="609"/>
      <c r="AW14" s="609"/>
      <c r="AX14" s="609"/>
      <c r="AY14" s="531"/>
      <c r="AZ14" s="532"/>
      <c r="BA14" s="532"/>
      <c r="BB14" s="532"/>
      <c r="BC14" s="532"/>
      <c r="BD14" s="532"/>
      <c r="BE14" s="532"/>
      <c r="BF14" s="532"/>
      <c r="BG14" s="532"/>
      <c r="BH14" s="532"/>
      <c r="BI14" s="532"/>
      <c r="BJ14" s="532"/>
      <c r="BK14" s="532"/>
      <c r="BL14" s="532"/>
      <c r="BM14" s="533"/>
      <c r="BN14" s="551"/>
      <c r="BO14" s="552"/>
      <c r="BP14" s="552"/>
      <c r="BQ14" s="552"/>
      <c r="BR14" s="552"/>
      <c r="BS14" s="552"/>
      <c r="BT14" s="552"/>
      <c r="BU14" s="553"/>
      <c r="BV14" s="551"/>
      <c r="BW14" s="552"/>
      <c r="BX14" s="552"/>
      <c r="BY14" s="552"/>
      <c r="BZ14" s="552"/>
      <c r="CA14" s="552"/>
      <c r="CB14" s="552"/>
      <c r="CC14" s="553"/>
      <c r="CD14" s="557" t="s">
        <v>130</v>
      </c>
      <c r="CE14" s="558"/>
      <c r="CF14" s="558"/>
      <c r="CG14" s="558"/>
      <c r="CH14" s="558"/>
      <c r="CI14" s="558"/>
      <c r="CJ14" s="558"/>
      <c r="CK14" s="558"/>
      <c r="CL14" s="558"/>
      <c r="CM14" s="558"/>
      <c r="CN14" s="558"/>
      <c r="CO14" s="558"/>
      <c r="CP14" s="558"/>
      <c r="CQ14" s="558"/>
      <c r="CR14" s="558"/>
      <c r="CS14" s="559"/>
      <c r="CT14" s="656">
        <v>30.2</v>
      </c>
      <c r="CU14" s="624"/>
      <c r="CV14" s="624"/>
      <c r="CW14" s="624"/>
      <c r="CX14" s="624"/>
      <c r="CY14" s="624"/>
      <c r="CZ14" s="624"/>
      <c r="DA14" s="625"/>
      <c r="DB14" s="656">
        <v>26.3</v>
      </c>
      <c r="DC14" s="624"/>
      <c r="DD14" s="624"/>
      <c r="DE14" s="624"/>
      <c r="DF14" s="624"/>
      <c r="DG14" s="624"/>
      <c r="DH14" s="624"/>
      <c r="DI14" s="625"/>
      <c r="DJ14" s="139"/>
      <c r="DK14" s="139"/>
      <c r="DL14" s="139"/>
      <c r="DM14" s="139"/>
      <c r="DN14" s="139"/>
      <c r="DO14" s="139"/>
    </row>
    <row r="15" spans="1:119" ht="18.75" customHeight="1" x14ac:dyDescent="0.15">
      <c r="A15" s="140"/>
      <c r="B15" s="666"/>
      <c r="C15" s="667"/>
      <c r="D15" s="667"/>
      <c r="E15" s="667"/>
      <c r="F15" s="667"/>
      <c r="G15" s="667"/>
      <c r="H15" s="667"/>
      <c r="I15" s="667"/>
      <c r="J15" s="667"/>
      <c r="K15" s="668"/>
      <c r="L15" s="150"/>
      <c r="M15" s="649" t="s">
        <v>123</v>
      </c>
      <c r="N15" s="650"/>
      <c r="O15" s="650"/>
      <c r="P15" s="650"/>
      <c r="Q15" s="651"/>
      <c r="R15" s="652">
        <v>7651</v>
      </c>
      <c r="S15" s="653"/>
      <c r="T15" s="653"/>
      <c r="U15" s="653"/>
      <c r="V15" s="654"/>
      <c r="W15" s="640" t="s">
        <v>131</v>
      </c>
      <c r="X15" s="564"/>
      <c r="Y15" s="564"/>
      <c r="Z15" s="564"/>
      <c r="AA15" s="564"/>
      <c r="AB15" s="565"/>
      <c r="AC15" s="527">
        <v>1334</v>
      </c>
      <c r="AD15" s="528"/>
      <c r="AE15" s="528"/>
      <c r="AF15" s="528"/>
      <c r="AG15" s="529"/>
      <c r="AH15" s="527">
        <v>1332</v>
      </c>
      <c r="AI15" s="528"/>
      <c r="AJ15" s="528"/>
      <c r="AK15" s="528"/>
      <c r="AL15" s="530"/>
      <c r="AM15" s="620"/>
      <c r="AN15" s="525"/>
      <c r="AO15" s="525"/>
      <c r="AP15" s="525"/>
      <c r="AQ15" s="525"/>
      <c r="AR15" s="525"/>
      <c r="AS15" s="525"/>
      <c r="AT15" s="526"/>
      <c r="AU15" s="608"/>
      <c r="AV15" s="609"/>
      <c r="AW15" s="609"/>
      <c r="AX15" s="609"/>
      <c r="AY15" s="543" t="s">
        <v>132</v>
      </c>
      <c r="AZ15" s="544"/>
      <c r="BA15" s="544"/>
      <c r="BB15" s="544"/>
      <c r="BC15" s="544"/>
      <c r="BD15" s="544"/>
      <c r="BE15" s="544"/>
      <c r="BF15" s="544"/>
      <c r="BG15" s="544"/>
      <c r="BH15" s="544"/>
      <c r="BI15" s="544"/>
      <c r="BJ15" s="544"/>
      <c r="BK15" s="544"/>
      <c r="BL15" s="544"/>
      <c r="BM15" s="545"/>
      <c r="BN15" s="546">
        <v>1556966</v>
      </c>
      <c r="BO15" s="547"/>
      <c r="BP15" s="547"/>
      <c r="BQ15" s="547"/>
      <c r="BR15" s="547"/>
      <c r="BS15" s="547"/>
      <c r="BT15" s="547"/>
      <c r="BU15" s="548"/>
      <c r="BV15" s="546">
        <v>1595465</v>
      </c>
      <c r="BW15" s="547"/>
      <c r="BX15" s="547"/>
      <c r="BY15" s="547"/>
      <c r="BZ15" s="547"/>
      <c r="CA15" s="547"/>
      <c r="CB15" s="547"/>
      <c r="CC15" s="548"/>
      <c r="CD15" s="657" t="s">
        <v>133</v>
      </c>
      <c r="CE15" s="658"/>
      <c r="CF15" s="658"/>
      <c r="CG15" s="658"/>
      <c r="CH15" s="658"/>
      <c r="CI15" s="658"/>
      <c r="CJ15" s="658"/>
      <c r="CK15" s="658"/>
      <c r="CL15" s="658"/>
      <c r="CM15" s="658"/>
      <c r="CN15" s="658"/>
      <c r="CO15" s="658"/>
      <c r="CP15" s="658"/>
      <c r="CQ15" s="658"/>
      <c r="CR15" s="658"/>
      <c r="CS15" s="659"/>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666"/>
      <c r="C16" s="667"/>
      <c r="D16" s="667"/>
      <c r="E16" s="667"/>
      <c r="F16" s="667"/>
      <c r="G16" s="667"/>
      <c r="H16" s="667"/>
      <c r="I16" s="667"/>
      <c r="J16" s="667"/>
      <c r="K16" s="668"/>
      <c r="L16" s="642" t="s">
        <v>134</v>
      </c>
      <c r="M16" s="643"/>
      <c r="N16" s="643"/>
      <c r="O16" s="643"/>
      <c r="P16" s="643"/>
      <c r="Q16" s="644"/>
      <c r="R16" s="637" t="s">
        <v>135</v>
      </c>
      <c r="S16" s="638"/>
      <c r="T16" s="638"/>
      <c r="U16" s="638"/>
      <c r="V16" s="639"/>
      <c r="W16" s="655"/>
      <c r="X16" s="567"/>
      <c r="Y16" s="567"/>
      <c r="Z16" s="567"/>
      <c r="AA16" s="567"/>
      <c r="AB16" s="568"/>
      <c r="AC16" s="645">
        <v>38</v>
      </c>
      <c r="AD16" s="646"/>
      <c r="AE16" s="646"/>
      <c r="AF16" s="646"/>
      <c r="AG16" s="647"/>
      <c r="AH16" s="645">
        <v>38.5</v>
      </c>
      <c r="AI16" s="646"/>
      <c r="AJ16" s="646"/>
      <c r="AK16" s="646"/>
      <c r="AL16" s="648"/>
      <c r="AM16" s="620"/>
      <c r="AN16" s="525"/>
      <c r="AO16" s="525"/>
      <c r="AP16" s="525"/>
      <c r="AQ16" s="525"/>
      <c r="AR16" s="525"/>
      <c r="AS16" s="525"/>
      <c r="AT16" s="526"/>
      <c r="AU16" s="608"/>
      <c r="AV16" s="609"/>
      <c r="AW16" s="609"/>
      <c r="AX16" s="609"/>
      <c r="AY16" s="531" t="s">
        <v>136</v>
      </c>
      <c r="AZ16" s="532"/>
      <c r="BA16" s="532"/>
      <c r="BB16" s="532"/>
      <c r="BC16" s="532"/>
      <c r="BD16" s="532"/>
      <c r="BE16" s="532"/>
      <c r="BF16" s="532"/>
      <c r="BG16" s="532"/>
      <c r="BH16" s="532"/>
      <c r="BI16" s="532"/>
      <c r="BJ16" s="532"/>
      <c r="BK16" s="532"/>
      <c r="BL16" s="532"/>
      <c r="BM16" s="533"/>
      <c r="BN16" s="551">
        <v>2288058</v>
      </c>
      <c r="BO16" s="552"/>
      <c r="BP16" s="552"/>
      <c r="BQ16" s="552"/>
      <c r="BR16" s="552"/>
      <c r="BS16" s="552"/>
      <c r="BT16" s="552"/>
      <c r="BU16" s="553"/>
      <c r="BV16" s="551">
        <v>2286357</v>
      </c>
      <c r="BW16" s="552"/>
      <c r="BX16" s="552"/>
      <c r="BY16" s="552"/>
      <c r="BZ16" s="552"/>
      <c r="CA16" s="552"/>
      <c r="CB16" s="552"/>
      <c r="CC16" s="553"/>
      <c r="CD16" s="154"/>
      <c r="CE16" s="549"/>
      <c r="CF16" s="549"/>
      <c r="CG16" s="549"/>
      <c r="CH16" s="549"/>
      <c r="CI16" s="549"/>
      <c r="CJ16" s="549"/>
      <c r="CK16" s="549"/>
      <c r="CL16" s="549"/>
      <c r="CM16" s="549"/>
      <c r="CN16" s="549"/>
      <c r="CO16" s="549"/>
      <c r="CP16" s="549"/>
      <c r="CQ16" s="549"/>
      <c r="CR16" s="549"/>
      <c r="CS16" s="550"/>
      <c r="CT16" s="521"/>
      <c r="CU16" s="522"/>
      <c r="CV16" s="522"/>
      <c r="CW16" s="522"/>
      <c r="CX16" s="522"/>
      <c r="CY16" s="522"/>
      <c r="CZ16" s="522"/>
      <c r="DA16" s="523"/>
      <c r="DB16" s="521"/>
      <c r="DC16" s="522"/>
      <c r="DD16" s="522"/>
      <c r="DE16" s="522"/>
      <c r="DF16" s="522"/>
      <c r="DG16" s="522"/>
      <c r="DH16" s="522"/>
      <c r="DI16" s="523"/>
      <c r="DJ16" s="139"/>
      <c r="DK16" s="139"/>
      <c r="DL16" s="139"/>
      <c r="DM16" s="139"/>
      <c r="DN16" s="139"/>
      <c r="DO16" s="139"/>
    </row>
    <row r="17" spans="1:119" ht="18.75" customHeight="1" thickBot="1" x14ac:dyDescent="0.2">
      <c r="A17" s="140"/>
      <c r="B17" s="669"/>
      <c r="C17" s="670"/>
      <c r="D17" s="670"/>
      <c r="E17" s="670"/>
      <c r="F17" s="670"/>
      <c r="G17" s="670"/>
      <c r="H17" s="670"/>
      <c r="I17" s="670"/>
      <c r="J17" s="670"/>
      <c r="K17" s="671"/>
      <c r="L17" s="155"/>
      <c r="M17" s="634" t="s">
        <v>137</v>
      </c>
      <c r="N17" s="635"/>
      <c r="O17" s="635"/>
      <c r="P17" s="635"/>
      <c r="Q17" s="636"/>
      <c r="R17" s="637" t="s">
        <v>135</v>
      </c>
      <c r="S17" s="638"/>
      <c r="T17" s="638"/>
      <c r="U17" s="638"/>
      <c r="V17" s="639"/>
      <c r="W17" s="640" t="s">
        <v>138</v>
      </c>
      <c r="X17" s="564"/>
      <c r="Y17" s="564"/>
      <c r="Z17" s="564"/>
      <c r="AA17" s="564"/>
      <c r="AB17" s="565"/>
      <c r="AC17" s="527">
        <v>2011</v>
      </c>
      <c r="AD17" s="528"/>
      <c r="AE17" s="528"/>
      <c r="AF17" s="528"/>
      <c r="AG17" s="529"/>
      <c r="AH17" s="527">
        <v>1965</v>
      </c>
      <c r="AI17" s="528"/>
      <c r="AJ17" s="528"/>
      <c r="AK17" s="528"/>
      <c r="AL17" s="530"/>
      <c r="AM17" s="620"/>
      <c r="AN17" s="525"/>
      <c r="AO17" s="525"/>
      <c r="AP17" s="525"/>
      <c r="AQ17" s="525"/>
      <c r="AR17" s="525"/>
      <c r="AS17" s="525"/>
      <c r="AT17" s="526"/>
      <c r="AU17" s="608"/>
      <c r="AV17" s="609"/>
      <c r="AW17" s="609"/>
      <c r="AX17" s="609"/>
      <c r="AY17" s="531" t="s">
        <v>139</v>
      </c>
      <c r="AZ17" s="532"/>
      <c r="BA17" s="532"/>
      <c r="BB17" s="532"/>
      <c r="BC17" s="532"/>
      <c r="BD17" s="532"/>
      <c r="BE17" s="532"/>
      <c r="BF17" s="532"/>
      <c r="BG17" s="532"/>
      <c r="BH17" s="532"/>
      <c r="BI17" s="532"/>
      <c r="BJ17" s="532"/>
      <c r="BK17" s="532"/>
      <c r="BL17" s="532"/>
      <c r="BM17" s="533"/>
      <c r="BN17" s="551">
        <v>2016603</v>
      </c>
      <c r="BO17" s="552"/>
      <c r="BP17" s="552"/>
      <c r="BQ17" s="552"/>
      <c r="BR17" s="552"/>
      <c r="BS17" s="552"/>
      <c r="BT17" s="552"/>
      <c r="BU17" s="553"/>
      <c r="BV17" s="551">
        <v>2070148</v>
      </c>
      <c r="BW17" s="552"/>
      <c r="BX17" s="552"/>
      <c r="BY17" s="552"/>
      <c r="BZ17" s="552"/>
      <c r="CA17" s="552"/>
      <c r="CB17" s="552"/>
      <c r="CC17" s="553"/>
      <c r="CD17" s="154"/>
      <c r="CE17" s="549"/>
      <c r="CF17" s="549"/>
      <c r="CG17" s="549"/>
      <c r="CH17" s="549"/>
      <c r="CI17" s="549"/>
      <c r="CJ17" s="549"/>
      <c r="CK17" s="549"/>
      <c r="CL17" s="549"/>
      <c r="CM17" s="549"/>
      <c r="CN17" s="549"/>
      <c r="CO17" s="549"/>
      <c r="CP17" s="549"/>
      <c r="CQ17" s="549"/>
      <c r="CR17" s="549"/>
      <c r="CS17" s="550"/>
      <c r="CT17" s="521"/>
      <c r="CU17" s="522"/>
      <c r="CV17" s="522"/>
      <c r="CW17" s="522"/>
      <c r="CX17" s="522"/>
      <c r="CY17" s="522"/>
      <c r="CZ17" s="522"/>
      <c r="DA17" s="523"/>
      <c r="DB17" s="521"/>
      <c r="DC17" s="522"/>
      <c r="DD17" s="522"/>
      <c r="DE17" s="522"/>
      <c r="DF17" s="522"/>
      <c r="DG17" s="522"/>
      <c r="DH17" s="522"/>
      <c r="DI17" s="523"/>
      <c r="DJ17" s="139"/>
      <c r="DK17" s="139"/>
      <c r="DL17" s="139"/>
      <c r="DM17" s="139"/>
      <c r="DN17" s="139"/>
      <c r="DO17" s="139"/>
    </row>
    <row r="18" spans="1:119" ht="18.75" customHeight="1" thickBot="1" x14ac:dyDescent="0.2">
      <c r="A18" s="140"/>
      <c r="B18" s="613" t="s">
        <v>140</v>
      </c>
      <c r="C18" s="614"/>
      <c r="D18" s="614"/>
      <c r="E18" s="615"/>
      <c r="F18" s="615"/>
      <c r="G18" s="615"/>
      <c r="H18" s="615"/>
      <c r="I18" s="615"/>
      <c r="J18" s="615"/>
      <c r="K18" s="615"/>
      <c r="L18" s="616">
        <v>135.77000000000001</v>
      </c>
      <c r="M18" s="616"/>
      <c r="N18" s="616"/>
      <c r="O18" s="616"/>
      <c r="P18" s="616"/>
      <c r="Q18" s="616"/>
      <c r="R18" s="617"/>
      <c r="S18" s="617"/>
      <c r="T18" s="617"/>
      <c r="U18" s="617"/>
      <c r="V18" s="618"/>
      <c r="W18" s="632"/>
      <c r="X18" s="633"/>
      <c r="Y18" s="633"/>
      <c r="Z18" s="633"/>
      <c r="AA18" s="633"/>
      <c r="AB18" s="641"/>
      <c r="AC18" s="515">
        <v>57.2</v>
      </c>
      <c r="AD18" s="516"/>
      <c r="AE18" s="516"/>
      <c r="AF18" s="516"/>
      <c r="AG18" s="619"/>
      <c r="AH18" s="515">
        <v>56.8</v>
      </c>
      <c r="AI18" s="516"/>
      <c r="AJ18" s="516"/>
      <c r="AK18" s="516"/>
      <c r="AL18" s="517"/>
      <c r="AM18" s="620"/>
      <c r="AN18" s="525"/>
      <c r="AO18" s="525"/>
      <c r="AP18" s="525"/>
      <c r="AQ18" s="525"/>
      <c r="AR18" s="525"/>
      <c r="AS18" s="525"/>
      <c r="AT18" s="526"/>
      <c r="AU18" s="608"/>
      <c r="AV18" s="609"/>
      <c r="AW18" s="609"/>
      <c r="AX18" s="609"/>
      <c r="AY18" s="531" t="s">
        <v>141</v>
      </c>
      <c r="AZ18" s="532"/>
      <c r="BA18" s="532"/>
      <c r="BB18" s="532"/>
      <c r="BC18" s="532"/>
      <c r="BD18" s="532"/>
      <c r="BE18" s="532"/>
      <c r="BF18" s="532"/>
      <c r="BG18" s="532"/>
      <c r="BH18" s="532"/>
      <c r="BI18" s="532"/>
      <c r="BJ18" s="532"/>
      <c r="BK18" s="532"/>
      <c r="BL18" s="532"/>
      <c r="BM18" s="533"/>
      <c r="BN18" s="551">
        <v>2641125</v>
      </c>
      <c r="BO18" s="552"/>
      <c r="BP18" s="552"/>
      <c r="BQ18" s="552"/>
      <c r="BR18" s="552"/>
      <c r="BS18" s="552"/>
      <c r="BT18" s="552"/>
      <c r="BU18" s="553"/>
      <c r="BV18" s="551">
        <v>2536814</v>
      </c>
      <c r="BW18" s="552"/>
      <c r="BX18" s="552"/>
      <c r="BY18" s="552"/>
      <c r="BZ18" s="552"/>
      <c r="CA18" s="552"/>
      <c r="CB18" s="552"/>
      <c r="CC18" s="553"/>
      <c r="CD18" s="154"/>
      <c r="CE18" s="549"/>
      <c r="CF18" s="549"/>
      <c r="CG18" s="549"/>
      <c r="CH18" s="549"/>
      <c r="CI18" s="549"/>
      <c r="CJ18" s="549"/>
      <c r="CK18" s="549"/>
      <c r="CL18" s="549"/>
      <c r="CM18" s="549"/>
      <c r="CN18" s="549"/>
      <c r="CO18" s="549"/>
      <c r="CP18" s="549"/>
      <c r="CQ18" s="549"/>
      <c r="CR18" s="549"/>
      <c r="CS18" s="550"/>
      <c r="CT18" s="521"/>
      <c r="CU18" s="522"/>
      <c r="CV18" s="522"/>
      <c r="CW18" s="522"/>
      <c r="CX18" s="522"/>
      <c r="CY18" s="522"/>
      <c r="CZ18" s="522"/>
      <c r="DA18" s="523"/>
      <c r="DB18" s="521"/>
      <c r="DC18" s="522"/>
      <c r="DD18" s="522"/>
      <c r="DE18" s="522"/>
      <c r="DF18" s="522"/>
      <c r="DG18" s="522"/>
      <c r="DH18" s="522"/>
      <c r="DI18" s="523"/>
      <c r="DJ18" s="139"/>
      <c r="DK18" s="139"/>
      <c r="DL18" s="139"/>
      <c r="DM18" s="139"/>
      <c r="DN18" s="139"/>
      <c r="DO18" s="139"/>
    </row>
    <row r="19" spans="1:119" ht="18.75" customHeight="1" thickBot="1" x14ac:dyDescent="0.2">
      <c r="A19" s="140"/>
      <c r="B19" s="613" t="s">
        <v>142</v>
      </c>
      <c r="C19" s="614"/>
      <c r="D19" s="614"/>
      <c r="E19" s="615"/>
      <c r="F19" s="615"/>
      <c r="G19" s="615"/>
      <c r="H19" s="615"/>
      <c r="I19" s="615"/>
      <c r="J19" s="615"/>
      <c r="K19" s="615"/>
      <c r="L19" s="621">
        <v>54</v>
      </c>
      <c r="M19" s="621"/>
      <c r="N19" s="621"/>
      <c r="O19" s="621"/>
      <c r="P19" s="621"/>
      <c r="Q19" s="621"/>
      <c r="R19" s="622"/>
      <c r="S19" s="622"/>
      <c r="T19" s="622"/>
      <c r="U19" s="622"/>
      <c r="V19" s="623"/>
      <c r="W19" s="630"/>
      <c r="X19" s="631"/>
      <c r="Y19" s="631"/>
      <c r="Z19" s="631"/>
      <c r="AA19" s="631"/>
      <c r="AB19" s="631"/>
      <c r="AC19" s="547"/>
      <c r="AD19" s="547"/>
      <c r="AE19" s="547"/>
      <c r="AF19" s="547"/>
      <c r="AG19" s="547"/>
      <c r="AH19" s="547"/>
      <c r="AI19" s="547"/>
      <c r="AJ19" s="547"/>
      <c r="AK19" s="547"/>
      <c r="AL19" s="548"/>
      <c r="AM19" s="620"/>
      <c r="AN19" s="525"/>
      <c r="AO19" s="525"/>
      <c r="AP19" s="525"/>
      <c r="AQ19" s="525"/>
      <c r="AR19" s="525"/>
      <c r="AS19" s="525"/>
      <c r="AT19" s="526"/>
      <c r="AU19" s="608"/>
      <c r="AV19" s="609"/>
      <c r="AW19" s="609"/>
      <c r="AX19" s="609"/>
      <c r="AY19" s="531" t="s">
        <v>143</v>
      </c>
      <c r="AZ19" s="532"/>
      <c r="BA19" s="532"/>
      <c r="BB19" s="532"/>
      <c r="BC19" s="532"/>
      <c r="BD19" s="532"/>
      <c r="BE19" s="532"/>
      <c r="BF19" s="532"/>
      <c r="BG19" s="532"/>
      <c r="BH19" s="532"/>
      <c r="BI19" s="532"/>
      <c r="BJ19" s="532"/>
      <c r="BK19" s="532"/>
      <c r="BL19" s="532"/>
      <c r="BM19" s="533"/>
      <c r="BN19" s="551">
        <v>3621304</v>
      </c>
      <c r="BO19" s="552"/>
      <c r="BP19" s="552"/>
      <c r="BQ19" s="552"/>
      <c r="BR19" s="552"/>
      <c r="BS19" s="552"/>
      <c r="BT19" s="552"/>
      <c r="BU19" s="553"/>
      <c r="BV19" s="551">
        <v>3555450</v>
      </c>
      <c r="BW19" s="552"/>
      <c r="BX19" s="552"/>
      <c r="BY19" s="552"/>
      <c r="BZ19" s="552"/>
      <c r="CA19" s="552"/>
      <c r="CB19" s="552"/>
      <c r="CC19" s="553"/>
      <c r="CD19" s="154"/>
      <c r="CE19" s="549"/>
      <c r="CF19" s="549"/>
      <c r="CG19" s="549"/>
      <c r="CH19" s="549"/>
      <c r="CI19" s="549"/>
      <c r="CJ19" s="549"/>
      <c r="CK19" s="549"/>
      <c r="CL19" s="549"/>
      <c r="CM19" s="549"/>
      <c r="CN19" s="549"/>
      <c r="CO19" s="549"/>
      <c r="CP19" s="549"/>
      <c r="CQ19" s="549"/>
      <c r="CR19" s="549"/>
      <c r="CS19" s="550"/>
      <c r="CT19" s="521"/>
      <c r="CU19" s="522"/>
      <c r="CV19" s="522"/>
      <c r="CW19" s="522"/>
      <c r="CX19" s="522"/>
      <c r="CY19" s="522"/>
      <c r="CZ19" s="522"/>
      <c r="DA19" s="523"/>
      <c r="DB19" s="521"/>
      <c r="DC19" s="522"/>
      <c r="DD19" s="522"/>
      <c r="DE19" s="522"/>
      <c r="DF19" s="522"/>
      <c r="DG19" s="522"/>
      <c r="DH19" s="522"/>
      <c r="DI19" s="523"/>
      <c r="DJ19" s="139"/>
      <c r="DK19" s="139"/>
      <c r="DL19" s="139"/>
      <c r="DM19" s="139"/>
      <c r="DN19" s="139"/>
      <c r="DO19" s="139"/>
    </row>
    <row r="20" spans="1:119" ht="18.75" customHeight="1" thickBot="1" x14ac:dyDescent="0.2">
      <c r="A20" s="140"/>
      <c r="B20" s="613" t="s">
        <v>144</v>
      </c>
      <c r="C20" s="614"/>
      <c r="D20" s="614"/>
      <c r="E20" s="615"/>
      <c r="F20" s="615"/>
      <c r="G20" s="615"/>
      <c r="H20" s="615"/>
      <c r="I20" s="615"/>
      <c r="J20" s="615"/>
      <c r="K20" s="615"/>
      <c r="L20" s="621">
        <v>2421</v>
      </c>
      <c r="M20" s="621"/>
      <c r="N20" s="621"/>
      <c r="O20" s="621"/>
      <c r="P20" s="621"/>
      <c r="Q20" s="621"/>
      <c r="R20" s="622"/>
      <c r="S20" s="622"/>
      <c r="T20" s="622"/>
      <c r="U20" s="622"/>
      <c r="V20" s="623"/>
      <c r="W20" s="632"/>
      <c r="X20" s="633"/>
      <c r="Y20" s="633"/>
      <c r="Z20" s="633"/>
      <c r="AA20" s="633"/>
      <c r="AB20" s="633"/>
      <c r="AC20" s="624"/>
      <c r="AD20" s="624"/>
      <c r="AE20" s="624"/>
      <c r="AF20" s="624"/>
      <c r="AG20" s="624"/>
      <c r="AH20" s="624"/>
      <c r="AI20" s="624"/>
      <c r="AJ20" s="624"/>
      <c r="AK20" s="624"/>
      <c r="AL20" s="625"/>
      <c r="AM20" s="626"/>
      <c r="AN20" s="598"/>
      <c r="AO20" s="598"/>
      <c r="AP20" s="598"/>
      <c r="AQ20" s="598"/>
      <c r="AR20" s="598"/>
      <c r="AS20" s="598"/>
      <c r="AT20" s="599"/>
      <c r="AU20" s="627"/>
      <c r="AV20" s="628"/>
      <c r="AW20" s="628"/>
      <c r="AX20" s="629"/>
      <c r="AY20" s="531"/>
      <c r="AZ20" s="532"/>
      <c r="BA20" s="532"/>
      <c r="BB20" s="532"/>
      <c r="BC20" s="532"/>
      <c r="BD20" s="532"/>
      <c r="BE20" s="532"/>
      <c r="BF20" s="532"/>
      <c r="BG20" s="532"/>
      <c r="BH20" s="532"/>
      <c r="BI20" s="532"/>
      <c r="BJ20" s="532"/>
      <c r="BK20" s="532"/>
      <c r="BL20" s="532"/>
      <c r="BM20" s="533"/>
      <c r="BN20" s="551"/>
      <c r="BO20" s="552"/>
      <c r="BP20" s="552"/>
      <c r="BQ20" s="552"/>
      <c r="BR20" s="552"/>
      <c r="BS20" s="552"/>
      <c r="BT20" s="552"/>
      <c r="BU20" s="553"/>
      <c r="BV20" s="551"/>
      <c r="BW20" s="552"/>
      <c r="BX20" s="552"/>
      <c r="BY20" s="552"/>
      <c r="BZ20" s="552"/>
      <c r="CA20" s="552"/>
      <c r="CB20" s="552"/>
      <c r="CC20" s="553"/>
      <c r="CD20" s="154"/>
      <c r="CE20" s="549"/>
      <c r="CF20" s="549"/>
      <c r="CG20" s="549"/>
      <c r="CH20" s="549"/>
      <c r="CI20" s="549"/>
      <c r="CJ20" s="549"/>
      <c r="CK20" s="549"/>
      <c r="CL20" s="549"/>
      <c r="CM20" s="549"/>
      <c r="CN20" s="549"/>
      <c r="CO20" s="549"/>
      <c r="CP20" s="549"/>
      <c r="CQ20" s="549"/>
      <c r="CR20" s="549"/>
      <c r="CS20" s="550"/>
      <c r="CT20" s="521"/>
      <c r="CU20" s="522"/>
      <c r="CV20" s="522"/>
      <c r="CW20" s="522"/>
      <c r="CX20" s="522"/>
      <c r="CY20" s="522"/>
      <c r="CZ20" s="522"/>
      <c r="DA20" s="523"/>
      <c r="DB20" s="521"/>
      <c r="DC20" s="522"/>
      <c r="DD20" s="522"/>
      <c r="DE20" s="522"/>
      <c r="DF20" s="522"/>
      <c r="DG20" s="522"/>
      <c r="DH20" s="522"/>
      <c r="DI20" s="523"/>
      <c r="DJ20" s="139"/>
      <c r="DK20" s="139"/>
      <c r="DL20" s="139"/>
      <c r="DM20" s="139"/>
      <c r="DN20" s="139"/>
      <c r="DO20" s="139"/>
    </row>
    <row r="21" spans="1:119" ht="18.75" customHeight="1" x14ac:dyDescent="0.15">
      <c r="A21" s="140"/>
      <c r="B21" s="610" t="s">
        <v>145</v>
      </c>
      <c r="C21" s="611"/>
      <c r="D21" s="611"/>
      <c r="E21" s="611"/>
      <c r="F21" s="611"/>
      <c r="G21" s="611"/>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1"/>
      <c r="AQ21" s="611"/>
      <c r="AR21" s="611"/>
      <c r="AS21" s="611"/>
      <c r="AT21" s="611"/>
      <c r="AU21" s="611"/>
      <c r="AV21" s="611"/>
      <c r="AW21" s="611"/>
      <c r="AX21" s="612"/>
      <c r="AY21" s="531"/>
      <c r="AZ21" s="532"/>
      <c r="BA21" s="532"/>
      <c r="BB21" s="532"/>
      <c r="BC21" s="532"/>
      <c r="BD21" s="532"/>
      <c r="BE21" s="532"/>
      <c r="BF21" s="532"/>
      <c r="BG21" s="532"/>
      <c r="BH21" s="532"/>
      <c r="BI21" s="532"/>
      <c r="BJ21" s="532"/>
      <c r="BK21" s="532"/>
      <c r="BL21" s="532"/>
      <c r="BM21" s="533"/>
      <c r="BN21" s="551"/>
      <c r="BO21" s="552"/>
      <c r="BP21" s="552"/>
      <c r="BQ21" s="552"/>
      <c r="BR21" s="552"/>
      <c r="BS21" s="552"/>
      <c r="BT21" s="552"/>
      <c r="BU21" s="553"/>
      <c r="BV21" s="551"/>
      <c r="BW21" s="552"/>
      <c r="BX21" s="552"/>
      <c r="BY21" s="552"/>
      <c r="BZ21" s="552"/>
      <c r="CA21" s="552"/>
      <c r="CB21" s="552"/>
      <c r="CC21" s="553"/>
      <c r="CD21" s="154"/>
      <c r="CE21" s="549"/>
      <c r="CF21" s="549"/>
      <c r="CG21" s="549"/>
      <c r="CH21" s="549"/>
      <c r="CI21" s="549"/>
      <c r="CJ21" s="549"/>
      <c r="CK21" s="549"/>
      <c r="CL21" s="549"/>
      <c r="CM21" s="549"/>
      <c r="CN21" s="549"/>
      <c r="CO21" s="549"/>
      <c r="CP21" s="549"/>
      <c r="CQ21" s="549"/>
      <c r="CR21" s="549"/>
      <c r="CS21" s="550"/>
      <c r="CT21" s="521"/>
      <c r="CU21" s="522"/>
      <c r="CV21" s="522"/>
      <c r="CW21" s="522"/>
      <c r="CX21" s="522"/>
      <c r="CY21" s="522"/>
      <c r="CZ21" s="522"/>
      <c r="DA21" s="523"/>
      <c r="DB21" s="521"/>
      <c r="DC21" s="522"/>
      <c r="DD21" s="522"/>
      <c r="DE21" s="522"/>
      <c r="DF21" s="522"/>
      <c r="DG21" s="522"/>
      <c r="DH21" s="522"/>
      <c r="DI21" s="523"/>
      <c r="DJ21" s="139"/>
      <c r="DK21" s="139"/>
      <c r="DL21" s="139"/>
      <c r="DM21" s="139"/>
      <c r="DN21" s="139"/>
      <c r="DO21" s="139"/>
    </row>
    <row r="22" spans="1:119" ht="18.75" customHeight="1" thickBot="1" x14ac:dyDescent="0.2">
      <c r="A22" s="140"/>
      <c r="B22" s="580" t="s">
        <v>146</v>
      </c>
      <c r="C22" s="581"/>
      <c r="D22" s="582"/>
      <c r="E22" s="589" t="s">
        <v>1</v>
      </c>
      <c r="F22" s="564"/>
      <c r="G22" s="564"/>
      <c r="H22" s="564"/>
      <c r="I22" s="564"/>
      <c r="J22" s="564"/>
      <c r="K22" s="565"/>
      <c r="L22" s="589" t="s">
        <v>147</v>
      </c>
      <c r="M22" s="564"/>
      <c r="N22" s="564"/>
      <c r="O22" s="564"/>
      <c r="P22" s="565"/>
      <c r="Q22" s="574" t="s">
        <v>148</v>
      </c>
      <c r="R22" s="575"/>
      <c r="S22" s="575"/>
      <c r="T22" s="575"/>
      <c r="U22" s="575"/>
      <c r="V22" s="590"/>
      <c r="W22" s="592" t="s">
        <v>149</v>
      </c>
      <c r="X22" s="581"/>
      <c r="Y22" s="582"/>
      <c r="Z22" s="589" t="s">
        <v>1</v>
      </c>
      <c r="AA22" s="564"/>
      <c r="AB22" s="564"/>
      <c r="AC22" s="564"/>
      <c r="AD22" s="564"/>
      <c r="AE22" s="564"/>
      <c r="AF22" s="564"/>
      <c r="AG22" s="565"/>
      <c r="AH22" s="563" t="s">
        <v>150</v>
      </c>
      <c r="AI22" s="564"/>
      <c r="AJ22" s="564"/>
      <c r="AK22" s="564"/>
      <c r="AL22" s="565"/>
      <c r="AM22" s="563" t="s">
        <v>151</v>
      </c>
      <c r="AN22" s="569"/>
      <c r="AO22" s="569"/>
      <c r="AP22" s="569"/>
      <c r="AQ22" s="569"/>
      <c r="AR22" s="570"/>
      <c r="AS22" s="574" t="s">
        <v>148</v>
      </c>
      <c r="AT22" s="575"/>
      <c r="AU22" s="575"/>
      <c r="AV22" s="575"/>
      <c r="AW22" s="575"/>
      <c r="AX22" s="576"/>
      <c r="AY22" s="518"/>
      <c r="AZ22" s="519"/>
      <c r="BA22" s="519"/>
      <c r="BB22" s="519"/>
      <c r="BC22" s="519"/>
      <c r="BD22" s="519"/>
      <c r="BE22" s="519"/>
      <c r="BF22" s="519"/>
      <c r="BG22" s="519"/>
      <c r="BH22" s="519"/>
      <c r="BI22" s="519"/>
      <c r="BJ22" s="519"/>
      <c r="BK22" s="519"/>
      <c r="BL22" s="519"/>
      <c r="BM22" s="520"/>
      <c r="BN22" s="554"/>
      <c r="BO22" s="555"/>
      <c r="BP22" s="555"/>
      <c r="BQ22" s="555"/>
      <c r="BR22" s="555"/>
      <c r="BS22" s="555"/>
      <c r="BT22" s="555"/>
      <c r="BU22" s="556"/>
      <c r="BV22" s="554"/>
      <c r="BW22" s="555"/>
      <c r="BX22" s="555"/>
      <c r="BY22" s="555"/>
      <c r="BZ22" s="555"/>
      <c r="CA22" s="555"/>
      <c r="CB22" s="555"/>
      <c r="CC22" s="556"/>
      <c r="CD22" s="154"/>
      <c r="CE22" s="549"/>
      <c r="CF22" s="549"/>
      <c r="CG22" s="549"/>
      <c r="CH22" s="549"/>
      <c r="CI22" s="549"/>
      <c r="CJ22" s="549"/>
      <c r="CK22" s="549"/>
      <c r="CL22" s="549"/>
      <c r="CM22" s="549"/>
      <c r="CN22" s="549"/>
      <c r="CO22" s="549"/>
      <c r="CP22" s="549"/>
      <c r="CQ22" s="549"/>
      <c r="CR22" s="549"/>
      <c r="CS22" s="550"/>
      <c r="CT22" s="521"/>
      <c r="CU22" s="522"/>
      <c r="CV22" s="522"/>
      <c r="CW22" s="522"/>
      <c r="CX22" s="522"/>
      <c r="CY22" s="522"/>
      <c r="CZ22" s="522"/>
      <c r="DA22" s="523"/>
      <c r="DB22" s="521"/>
      <c r="DC22" s="522"/>
      <c r="DD22" s="522"/>
      <c r="DE22" s="522"/>
      <c r="DF22" s="522"/>
      <c r="DG22" s="522"/>
      <c r="DH22" s="522"/>
      <c r="DI22" s="523"/>
      <c r="DJ22" s="139"/>
      <c r="DK22" s="139"/>
      <c r="DL22" s="139"/>
      <c r="DM22" s="139"/>
      <c r="DN22" s="139"/>
      <c r="DO22" s="139"/>
    </row>
    <row r="23" spans="1:119" ht="18.75" customHeight="1" x14ac:dyDescent="0.15">
      <c r="A23" s="140"/>
      <c r="B23" s="583"/>
      <c r="C23" s="584"/>
      <c r="D23" s="585"/>
      <c r="E23" s="566"/>
      <c r="F23" s="567"/>
      <c r="G23" s="567"/>
      <c r="H23" s="567"/>
      <c r="I23" s="567"/>
      <c r="J23" s="567"/>
      <c r="K23" s="568"/>
      <c r="L23" s="566"/>
      <c r="M23" s="567"/>
      <c r="N23" s="567"/>
      <c r="O23" s="567"/>
      <c r="P23" s="568"/>
      <c r="Q23" s="577"/>
      <c r="R23" s="578"/>
      <c r="S23" s="578"/>
      <c r="T23" s="578"/>
      <c r="U23" s="578"/>
      <c r="V23" s="591"/>
      <c r="W23" s="593"/>
      <c r="X23" s="584"/>
      <c r="Y23" s="585"/>
      <c r="Z23" s="566"/>
      <c r="AA23" s="567"/>
      <c r="AB23" s="567"/>
      <c r="AC23" s="567"/>
      <c r="AD23" s="567"/>
      <c r="AE23" s="567"/>
      <c r="AF23" s="567"/>
      <c r="AG23" s="568"/>
      <c r="AH23" s="566"/>
      <c r="AI23" s="567"/>
      <c r="AJ23" s="567"/>
      <c r="AK23" s="567"/>
      <c r="AL23" s="568"/>
      <c r="AM23" s="571"/>
      <c r="AN23" s="572"/>
      <c r="AO23" s="572"/>
      <c r="AP23" s="572"/>
      <c r="AQ23" s="572"/>
      <c r="AR23" s="573"/>
      <c r="AS23" s="577"/>
      <c r="AT23" s="578"/>
      <c r="AU23" s="578"/>
      <c r="AV23" s="578"/>
      <c r="AW23" s="578"/>
      <c r="AX23" s="579"/>
      <c r="AY23" s="543" t="s">
        <v>152</v>
      </c>
      <c r="AZ23" s="544"/>
      <c r="BA23" s="544"/>
      <c r="BB23" s="544"/>
      <c r="BC23" s="544"/>
      <c r="BD23" s="544"/>
      <c r="BE23" s="544"/>
      <c r="BF23" s="544"/>
      <c r="BG23" s="544"/>
      <c r="BH23" s="544"/>
      <c r="BI23" s="544"/>
      <c r="BJ23" s="544"/>
      <c r="BK23" s="544"/>
      <c r="BL23" s="544"/>
      <c r="BM23" s="545"/>
      <c r="BN23" s="551">
        <v>5217721</v>
      </c>
      <c r="BO23" s="552"/>
      <c r="BP23" s="552"/>
      <c r="BQ23" s="552"/>
      <c r="BR23" s="552"/>
      <c r="BS23" s="552"/>
      <c r="BT23" s="552"/>
      <c r="BU23" s="553"/>
      <c r="BV23" s="551">
        <v>5165326</v>
      </c>
      <c r="BW23" s="552"/>
      <c r="BX23" s="552"/>
      <c r="BY23" s="552"/>
      <c r="BZ23" s="552"/>
      <c r="CA23" s="552"/>
      <c r="CB23" s="552"/>
      <c r="CC23" s="553"/>
      <c r="CD23" s="154"/>
      <c r="CE23" s="549"/>
      <c r="CF23" s="549"/>
      <c r="CG23" s="549"/>
      <c r="CH23" s="549"/>
      <c r="CI23" s="549"/>
      <c r="CJ23" s="549"/>
      <c r="CK23" s="549"/>
      <c r="CL23" s="549"/>
      <c r="CM23" s="549"/>
      <c r="CN23" s="549"/>
      <c r="CO23" s="549"/>
      <c r="CP23" s="549"/>
      <c r="CQ23" s="549"/>
      <c r="CR23" s="549"/>
      <c r="CS23" s="550"/>
      <c r="CT23" s="521"/>
      <c r="CU23" s="522"/>
      <c r="CV23" s="522"/>
      <c r="CW23" s="522"/>
      <c r="CX23" s="522"/>
      <c r="CY23" s="522"/>
      <c r="CZ23" s="522"/>
      <c r="DA23" s="523"/>
      <c r="DB23" s="521"/>
      <c r="DC23" s="522"/>
      <c r="DD23" s="522"/>
      <c r="DE23" s="522"/>
      <c r="DF23" s="522"/>
      <c r="DG23" s="522"/>
      <c r="DH23" s="522"/>
      <c r="DI23" s="523"/>
      <c r="DJ23" s="139"/>
      <c r="DK23" s="139"/>
      <c r="DL23" s="139"/>
      <c r="DM23" s="139"/>
      <c r="DN23" s="139"/>
      <c r="DO23" s="139"/>
    </row>
    <row r="24" spans="1:119" ht="18.75" customHeight="1" thickBot="1" x14ac:dyDescent="0.2">
      <c r="A24" s="140"/>
      <c r="B24" s="583"/>
      <c r="C24" s="584"/>
      <c r="D24" s="585"/>
      <c r="E24" s="524" t="s">
        <v>153</v>
      </c>
      <c r="F24" s="525"/>
      <c r="G24" s="525"/>
      <c r="H24" s="525"/>
      <c r="I24" s="525"/>
      <c r="J24" s="525"/>
      <c r="K24" s="526"/>
      <c r="L24" s="527">
        <v>1</v>
      </c>
      <c r="M24" s="528"/>
      <c r="N24" s="528"/>
      <c r="O24" s="528"/>
      <c r="P24" s="529"/>
      <c r="Q24" s="527">
        <v>7180</v>
      </c>
      <c r="R24" s="528"/>
      <c r="S24" s="528"/>
      <c r="T24" s="528"/>
      <c r="U24" s="528"/>
      <c r="V24" s="529"/>
      <c r="W24" s="593"/>
      <c r="X24" s="584"/>
      <c r="Y24" s="585"/>
      <c r="Z24" s="524" t="s">
        <v>154</v>
      </c>
      <c r="AA24" s="525"/>
      <c r="AB24" s="525"/>
      <c r="AC24" s="525"/>
      <c r="AD24" s="525"/>
      <c r="AE24" s="525"/>
      <c r="AF24" s="525"/>
      <c r="AG24" s="526"/>
      <c r="AH24" s="527">
        <v>99</v>
      </c>
      <c r="AI24" s="528"/>
      <c r="AJ24" s="528"/>
      <c r="AK24" s="528"/>
      <c r="AL24" s="529"/>
      <c r="AM24" s="527">
        <v>289476</v>
      </c>
      <c r="AN24" s="528"/>
      <c r="AO24" s="528"/>
      <c r="AP24" s="528"/>
      <c r="AQ24" s="528"/>
      <c r="AR24" s="529"/>
      <c r="AS24" s="527">
        <v>2924</v>
      </c>
      <c r="AT24" s="528"/>
      <c r="AU24" s="528"/>
      <c r="AV24" s="528"/>
      <c r="AW24" s="528"/>
      <c r="AX24" s="530"/>
      <c r="AY24" s="518" t="s">
        <v>155</v>
      </c>
      <c r="AZ24" s="519"/>
      <c r="BA24" s="519"/>
      <c r="BB24" s="519"/>
      <c r="BC24" s="519"/>
      <c r="BD24" s="519"/>
      <c r="BE24" s="519"/>
      <c r="BF24" s="519"/>
      <c r="BG24" s="519"/>
      <c r="BH24" s="519"/>
      <c r="BI24" s="519"/>
      <c r="BJ24" s="519"/>
      <c r="BK24" s="519"/>
      <c r="BL24" s="519"/>
      <c r="BM24" s="520"/>
      <c r="BN24" s="551">
        <v>2051558</v>
      </c>
      <c r="BO24" s="552"/>
      <c r="BP24" s="552"/>
      <c r="BQ24" s="552"/>
      <c r="BR24" s="552"/>
      <c r="BS24" s="552"/>
      <c r="BT24" s="552"/>
      <c r="BU24" s="553"/>
      <c r="BV24" s="551">
        <v>2294220</v>
      </c>
      <c r="BW24" s="552"/>
      <c r="BX24" s="552"/>
      <c r="BY24" s="552"/>
      <c r="BZ24" s="552"/>
      <c r="CA24" s="552"/>
      <c r="CB24" s="552"/>
      <c r="CC24" s="553"/>
      <c r="CD24" s="154"/>
      <c r="CE24" s="549"/>
      <c r="CF24" s="549"/>
      <c r="CG24" s="549"/>
      <c r="CH24" s="549"/>
      <c r="CI24" s="549"/>
      <c r="CJ24" s="549"/>
      <c r="CK24" s="549"/>
      <c r="CL24" s="549"/>
      <c r="CM24" s="549"/>
      <c r="CN24" s="549"/>
      <c r="CO24" s="549"/>
      <c r="CP24" s="549"/>
      <c r="CQ24" s="549"/>
      <c r="CR24" s="549"/>
      <c r="CS24" s="550"/>
      <c r="CT24" s="521"/>
      <c r="CU24" s="522"/>
      <c r="CV24" s="522"/>
      <c r="CW24" s="522"/>
      <c r="CX24" s="522"/>
      <c r="CY24" s="522"/>
      <c r="CZ24" s="522"/>
      <c r="DA24" s="523"/>
      <c r="DB24" s="521"/>
      <c r="DC24" s="522"/>
      <c r="DD24" s="522"/>
      <c r="DE24" s="522"/>
      <c r="DF24" s="522"/>
      <c r="DG24" s="522"/>
      <c r="DH24" s="522"/>
      <c r="DI24" s="523"/>
      <c r="DJ24" s="139"/>
      <c r="DK24" s="139"/>
      <c r="DL24" s="139"/>
      <c r="DM24" s="139"/>
      <c r="DN24" s="139"/>
      <c r="DO24" s="139"/>
    </row>
    <row r="25" spans="1:119" s="139" customFormat="1" ht="18.75" customHeight="1" x14ac:dyDescent="0.15">
      <c r="A25" s="140"/>
      <c r="B25" s="583"/>
      <c r="C25" s="584"/>
      <c r="D25" s="585"/>
      <c r="E25" s="524" t="s">
        <v>156</v>
      </c>
      <c r="F25" s="525"/>
      <c r="G25" s="525"/>
      <c r="H25" s="525"/>
      <c r="I25" s="525"/>
      <c r="J25" s="525"/>
      <c r="K25" s="526"/>
      <c r="L25" s="527">
        <v>1</v>
      </c>
      <c r="M25" s="528"/>
      <c r="N25" s="528"/>
      <c r="O25" s="528"/>
      <c r="P25" s="529"/>
      <c r="Q25" s="527">
        <v>6170</v>
      </c>
      <c r="R25" s="528"/>
      <c r="S25" s="528"/>
      <c r="T25" s="528"/>
      <c r="U25" s="528"/>
      <c r="V25" s="529"/>
      <c r="W25" s="593"/>
      <c r="X25" s="584"/>
      <c r="Y25" s="585"/>
      <c r="Z25" s="524" t="s">
        <v>157</v>
      </c>
      <c r="AA25" s="525"/>
      <c r="AB25" s="525"/>
      <c r="AC25" s="525"/>
      <c r="AD25" s="525"/>
      <c r="AE25" s="525"/>
      <c r="AF25" s="525"/>
      <c r="AG25" s="526"/>
      <c r="AH25" s="527" t="s">
        <v>121</v>
      </c>
      <c r="AI25" s="528"/>
      <c r="AJ25" s="528"/>
      <c r="AK25" s="528"/>
      <c r="AL25" s="529"/>
      <c r="AM25" s="527" t="s">
        <v>121</v>
      </c>
      <c r="AN25" s="528"/>
      <c r="AO25" s="528"/>
      <c r="AP25" s="528"/>
      <c r="AQ25" s="528"/>
      <c r="AR25" s="529"/>
      <c r="AS25" s="527" t="s">
        <v>121</v>
      </c>
      <c r="AT25" s="528"/>
      <c r="AU25" s="528"/>
      <c r="AV25" s="528"/>
      <c r="AW25" s="528"/>
      <c r="AX25" s="530"/>
      <c r="AY25" s="543" t="s">
        <v>158</v>
      </c>
      <c r="AZ25" s="544"/>
      <c r="BA25" s="544"/>
      <c r="BB25" s="544"/>
      <c r="BC25" s="544"/>
      <c r="BD25" s="544"/>
      <c r="BE25" s="544"/>
      <c r="BF25" s="544"/>
      <c r="BG25" s="544"/>
      <c r="BH25" s="544"/>
      <c r="BI25" s="544"/>
      <c r="BJ25" s="544"/>
      <c r="BK25" s="544"/>
      <c r="BL25" s="544"/>
      <c r="BM25" s="545"/>
      <c r="BN25" s="546">
        <v>717577</v>
      </c>
      <c r="BO25" s="547"/>
      <c r="BP25" s="547"/>
      <c r="BQ25" s="547"/>
      <c r="BR25" s="547"/>
      <c r="BS25" s="547"/>
      <c r="BT25" s="547"/>
      <c r="BU25" s="548"/>
      <c r="BV25" s="546">
        <v>791615</v>
      </c>
      <c r="BW25" s="547"/>
      <c r="BX25" s="547"/>
      <c r="BY25" s="547"/>
      <c r="BZ25" s="547"/>
      <c r="CA25" s="547"/>
      <c r="CB25" s="547"/>
      <c r="CC25" s="548"/>
      <c r="CD25" s="154"/>
      <c r="CE25" s="549"/>
      <c r="CF25" s="549"/>
      <c r="CG25" s="549"/>
      <c r="CH25" s="549"/>
      <c r="CI25" s="549"/>
      <c r="CJ25" s="549"/>
      <c r="CK25" s="549"/>
      <c r="CL25" s="549"/>
      <c r="CM25" s="549"/>
      <c r="CN25" s="549"/>
      <c r="CO25" s="549"/>
      <c r="CP25" s="549"/>
      <c r="CQ25" s="549"/>
      <c r="CR25" s="549"/>
      <c r="CS25" s="550"/>
      <c r="CT25" s="521"/>
      <c r="CU25" s="522"/>
      <c r="CV25" s="522"/>
      <c r="CW25" s="522"/>
      <c r="CX25" s="522"/>
      <c r="CY25" s="522"/>
      <c r="CZ25" s="522"/>
      <c r="DA25" s="523"/>
      <c r="DB25" s="521"/>
      <c r="DC25" s="522"/>
      <c r="DD25" s="522"/>
      <c r="DE25" s="522"/>
      <c r="DF25" s="522"/>
      <c r="DG25" s="522"/>
      <c r="DH25" s="522"/>
      <c r="DI25" s="523"/>
    </row>
    <row r="26" spans="1:119" s="139" customFormat="1" ht="18.75" customHeight="1" x14ac:dyDescent="0.15">
      <c r="A26" s="140"/>
      <c r="B26" s="583"/>
      <c r="C26" s="584"/>
      <c r="D26" s="585"/>
      <c r="E26" s="524" t="s">
        <v>159</v>
      </c>
      <c r="F26" s="525"/>
      <c r="G26" s="525"/>
      <c r="H26" s="525"/>
      <c r="I26" s="525"/>
      <c r="J26" s="525"/>
      <c r="K26" s="526"/>
      <c r="L26" s="527">
        <v>1</v>
      </c>
      <c r="M26" s="528"/>
      <c r="N26" s="528"/>
      <c r="O26" s="528"/>
      <c r="P26" s="529"/>
      <c r="Q26" s="527">
        <v>5730</v>
      </c>
      <c r="R26" s="528"/>
      <c r="S26" s="528"/>
      <c r="T26" s="528"/>
      <c r="U26" s="528"/>
      <c r="V26" s="529"/>
      <c r="W26" s="593"/>
      <c r="X26" s="584"/>
      <c r="Y26" s="585"/>
      <c r="Z26" s="524" t="s">
        <v>160</v>
      </c>
      <c r="AA26" s="606"/>
      <c r="AB26" s="606"/>
      <c r="AC26" s="606"/>
      <c r="AD26" s="606"/>
      <c r="AE26" s="606"/>
      <c r="AF26" s="606"/>
      <c r="AG26" s="607"/>
      <c r="AH26" s="527">
        <v>5</v>
      </c>
      <c r="AI26" s="528"/>
      <c r="AJ26" s="528"/>
      <c r="AK26" s="528"/>
      <c r="AL26" s="529"/>
      <c r="AM26" s="527">
        <v>10745</v>
      </c>
      <c r="AN26" s="528"/>
      <c r="AO26" s="528"/>
      <c r="AP26" s="528"/>
      <c r="AQ26" s="528"/>
      <c r="AR26" s="529"/>
      <c r="AS26" s="527">
        <v>2149</v>
      </c>
      <c r="AT26" s="528"/>
      <c r="AU26" s="528"/>
      <c r="AV26" s="528"/>
      <c r="AW26" s="528"/>
      <c r="AX26" s="530"/>
      <c r="AY26" s="560" t="s">
        <v>161</v>
      </c>
      <c r="AZ26" s="561"/>
      <c r="BA26" s="561"/>
      <c r="BB26" s="561"/>
      <c r="BC26" s="561"/>
      <c r="BD26" s="561"/>
      <c r="BE26" s="561"/>
      <c r="BF26" s="561"/>
      <c r="BG26" s="561"/>
      <c r="BH26" s="561"/>
      <c r="BI26" s="561"/>
      <c r="BJ26" s="561"/>
      <c r="BK26" s="561"/>
      <c r="BL26" s="561"/>
      <c r="BM26" s="562"/>
      <c r="BN26" s="551" t="s">
        <v>121</v>
      </c>
      <c r="BO26" s="552"/>
      <c r="BP26" s="552"/>
      <c r="BQ26" s="552"/>
      <c r="BR26" s="552"/>
      <c r="BS26" s="552"/>
      <c r="BT26" s="552"/>
      <c r="BU26" s="553"/>
      <c r="BV26" s="551" t="s">
        <v>121</v>
      </c>
      <c r="BW26" s="552"/>
      <c r="BX26" s="552"/>
      <c r="BY26" s="552"/>
      <c r="BZ26" s="552"/>
      <c r="CA26" s="552"/>
      <c r="CB26" s="552"/>
      <c r="CC26" s="553"/>
      <c r="CD26" s="154"/>
      <c r="CE26" s="549"/>
      <c r="CF26" s="549"/>
      <c r="CG26" s="549"/>
      <c r="CH26" s="549"/>
      <c r="CI26" s="549"/>
      <c r="CJ26" s="549"/>
      <c r="CK26" s="549"/>
      <c r="CL26" s="549"/>
      <c r="CM26" s="549"/>
      <c r="CN26" s="549"/>
      <c r="CO26" s="549"/>
      <c r="CP26" s="549"/>
      <c r="CQ26" s="549"/>
      <c r="CR26" s="549"/>
      <c r="CS26" s="550"/>
      <c r="CT26" s="521"/>
      <c r="CU26" s="522"/>
      <c r="CV26" s="522"/>
      <c r="CW26" s="522"/>
      <c r="CX26" s="522"/>
      <c r="CY26" s="522"/>
      <c r="CZ26" s="522"/>
      <c r="DA26" s="523"/>
      <c r="DB26" s="521"/>
      <c r="DC26" s="522"/>
      <c r="DD26" s="522"/>
      <c r="DE26" s="522"/>
      <c r="DF26" s="522"/>
      <c r="DG26" s="522"/>
      <c r="DH26" s="522"/>
      <c r="DI26" s="523"/>
    </row>
    <row r="27" spans="1:119" ht="18.75" customHeight="1" thickBot="1" x14ac:dyDescent="0.2">
      <c r="A27" s="140"/>
      <c r="B27" s="583"/>
      <c r="C27" s="584"/>
      <c r="D27" s="585"/>
      <c r="E27" s="524" t="s">
        <v>162</v>
      </c>
      <c r="F27" s="525"/>
      <c r="G27" s="525"/>
      <c r="H27" s="525"/>
      <c r="I27" s="525"/>
      <c r="J27" s="525"/>
      <c r="K27" s="526"/>
      <c r="L27" s="527">
        <v>1</v>
      </c>
      <c r="M27" s="528"/>
      <c r="N27" s="528"/>
      <c r="O27" s="528"/>
      <c r="P27" s="529"/>
      <c r="Q27" s="527">
        <v>2920</v>
      </c>
      <c r="R27" s="528"/>
      <c r="S27" s="528"/>
      <c r="T27" s="528"/>
      <c r="U27" s="528"/>
      <c r="V27" s="529"/>
      <c r="W27" s="593"/>
      <c r="X27" s="584"/>
      <c r="Y27" s="585"/>
      <c r="Z27" s="524" t="s">
        <v>163</v>
      </c>
      <c r="AA27" s="525"/>
      <c r="AB27" s="525"/>
      <c r="AC27" s="525"/>
      <c r="AD27" s="525"/>
      <c r="AE27" s="525"/>
      <c r="AF27" s="525"/>
      <c r="AG27" s="526"/>
      <c r="AH27" s="527">
        <v>5</v>
      </c>
      <c r="AI27" s="528"/>
      <c r="AJ27" s="528"/>
      <c r="AK27" s="528"/>
      <c r="AL27" s="529"/>
      <c r="AM27" s="527">
        <v>17517</v>
      </c>
      <c r="AN27" s="528"/>
      <c r="AO27" s="528"/>
      <c r="AP27" s="528"/>
      <c r="AQ27" s="528"/>
      <c r="AR27" s="529"/>
      <c r="AS27" s="527">
        <v>3503</v>
      </c>
      <c r="AT27" s="528"/>
      <c r="AU27" s="528"/>
      <c r="AV27" s="528"/>
      <c r="AW27" s="528"/>
      <c r="AX27" s="530"/>
      <c r="AY27" s="557" t="s">
        <v>164</v>
      </c>
      <c r="AZ27" s="558"/>
      <c r="BA27" s="558"/>
      <c r="BB27" s="558"/>
      <c r="BC27" s="558"/>
      <c r="BD27" s="558"/>
      <c r="BE27" s="558"/>
      <c r="BF27" s="558"/>
      <c r="BG27" s="558"/>
      <c r="BH27" s="558"/>
      <c r="BI27" s="558"/>
      <c r="BJ27" s="558"/>
      <c r="BK27" s="558"/>
      <c r="BL27" s="558"/>
      <c r="BM27" s="559"/>
      <c r="BN27" s="554">
        <v>583065</v>
      </c>
      <c r="BO27" s="555"/>
      <c r="BP27" s="555"/>
      <c r="BQ27" s="555"/>
      <c r="BR27" s="555"/>
      <c r="BS27" s="555"/>
      <c r="BT27" s="555"/>
      <c r="BU27" s="556"/>
      <c r="BV27" s="554">
        <v>583065</v>
      </c>
      <c r="BW27" s="555"/>
      <c r="BX27" s="555"/>
      <c r="BY27" s="555"/>
      <c r="BZ27" s="555"/>
      <c r="CA27" s="555"/>
      <c r="CB27" s="555"/>
      <c r="CC27" s="556"/>
      <c r="CD27" s="156"/>
      <c r="CE27" s="549"/>
      <c r="CF27" s="549"/>
      <c r="CG27" s="549"/>
      <c r="CH27" s="549"/>
      <c r="CI27" s="549"/>
      <c r="CJ27" s="549"/>
      <c r="CK27" s="549"/>
      <c r="CL27" s="549"/>
      <c r="CM27" s="549"/>
      <c r="CN27" s="549"/>
      <c r="CO27" s="549"/>
      <c r="CP27" s="549"/>
      <c r="CQ27" s="549"/>
      <c r="CR27" s="549"/>
      <c r="CS27" s="550"/>
      <c r="CT27" s="521"/>
      <c r="CU27" s="522"/>
      <c r="CV27" s="522"/>
      <c r="CW27" s="522"/>
      <c r="CX27" s="522"/>
      <c r="CY27" s="522"/>
      <c r="CZ27" s="522"/>
      <c r="DA27" s="523"/>
      <c r="DB27" s="521"/>
      <c r="DC27" s="522"/>
      <c r="DD27" s="522"/>
      <c r="DE27" s="522"/>
      <c r="DF27" s="522"/>
      <c r="DG27" s="522"/>
      <c r="DH27" s="522"/>
      <c r="DI27" s="523"/>
      <c r="DJ27" s="139"/>
      <c r="DK27" s="139"/>
      <c r="DL27" s="139"/>
      <c r="DM27" s="139"/>
      <c r="DN27" s="139"/>
      <c r="DO27" s="139"/>
    </row>
    <row r="28" spans="1:119" ht="18.75" customHeight="1" x14ac:dyDescent="0.15">
      <c r="A28" s="140"/>
      <c r="B28" s="583"/>
      <c r="C28" s="584"/>
      <c r="D28" s="585"/>
      <c r="E28" s="524" t="s">
        <v>165</v>
      </c>
      <c r="F28" s="525"/>
      <c r="G28" s="525"/>
      <c r="H28" s="525"/>
      <c r="I28" s="525"/>
      <c r="J28" s="525"/>
      <c r="K28" s="526"/>
      <c r="L28" s="527">
        <v>1</v>
      </c>
      <c r="M28" s="528"/>
      <c r="N28" s="528"/>
      <c r="O28" s="528"/>
      <c r="P28" s="529"/>
      <c r="Q28" s="527">
        <v>2140</v>
      </c>
      <c r="R28" s="528"/>
      <c r="S28" s="528"/>
      <c r="T28" s="528"/>
      <c r="U28" s="528"/>
      <c r="V28" s="529"/>
      <c r="W28" s="593"/>
      <c r="X28" s="584"/>
      <c r="Y28" s="585"/>
      <c r="Z28" s="524" t="s">
        <v>166</v>
      </c>
      <c r="AA28" s="525"/>
      <c r="AB28" s="525"/>
      <c r="AC28" s="525"/>
      <c r="AD28" s="525"/>
      <c r="AE28" s="525"/>
      <c r="AF28" s="525"/>
      <c r="AG28" s="526"/>
      <c r="AH28" s="527" t="s">
        <v>121</v>
      </c>
      <c r="AI28" s="528"/>
      <c r="AJ28" s="528"/>
      <c r="AK28" s="528"/>
      <c r="AL28" s="529"/>
      <c r="AM28" s="527" t="s">
        <v>121</v>
      </c>
      <c r="AN28" s="528"/>
      <c r="AO28" s="528"/>
      <c r="AP28" s="528"/>
      <c r="AQ28" s="528"/>
      <c r="AR28" s="529"/>
      <c r="AS28" s="527" t="s">
        <v>121</v>
      </c>
      <c r="AT28" s="528"/>
      <c r="AU28" s="528"/>
      <c r="AV28" s="528"/>
      <c r="AW28" s="528"/>
      <c r="AX28" s="530"/>
      <c r="AY28" s="534" t="s">
        <v>167</v>
      </c>
      <c r="AZ28" s="535"/>
      <c r="BA28" s="535"/>
      <c r="BB28" s="536"/>
      <c r="BC28" s="543" t="s">
        <v>168</v>
      </c>
      <c r="BD28" s="544"/>
      <c r="BE28" s="544"/>
      <c r="BF28" s="544"/>
      <c r="BG28" s="544"/>
      <c r="BH28" s="544"/>
      <c r="BI28" s="544"/>
      <c r="BJ28" s="544"/>
      <c r="BK28" s="544"/>
      <c r="BL28" s="544"/>
      <c r="BM28" s="545"/>
      <c r="BN28" s="546">
        <v>977607</v>
      </c>
      <c r="BO28" s="547"/>
      <c r="BP28" s="547"/>
      <c r="BQ28" s="547"/>
      <c r="BR28" s="547"/>
      <c r="BS28" s="547"/>
      <c r="BT28" s="547"/>
      <c r="BU28" s="548"/>
      <c r="BV28" s="546">
        <v>876596</v>
      </c>
      <c r="BW28" s="547"/>
      <c r="BX28" s="547"/>
      <c r="BY28" s="547"/>
      <c r="BZ28" s="547"/>
      <c r="CA28" s="547"/>
      <c r="CB28" s="547"/>
      <c r="CC28" s="548"/>
      <c r="CD28" s="154"/>
      <c r="CE28" s="549"/>
      <c r="CF28" s="549"/>
      <c r="CG28" s="549"/>
      <c r="CH28" s="549"/>
      <c r="CI28" s="549"/>
      <c r="CJ28" s="549"/>
      <c r="CK28" s="549"/>
      <c r="CL28" s="549"/>
      <c r="CM28" s="549"/>
      <c r="CN28" s="549"/>
      <c r="CO28" s="549"/>
      <c r="CP28" s="549"/>
      <c r="CQ28" s="549"/>
      <c r="CR28" s="549"/>
      <c r="CS28" s="550"/>
      <c r="CT28" s="521"/>
      <c r="CU28" s="522"/>
      <c r="CV28" s="522"/>
      <c r="CW28" s="522"/>
      <c r="CX28" s="522"/>
      <c r="CY28" s="522"/>
      <c r="CZ28" s="522"/>
      <c r="DA28" s="523"/>
      <c r="DB28" s="521"/>
      <c r="DC28" s="522"/>
      <c r="DD28" s="522"/>
      <c r="DE28" s="522"/>
      <c r="DF28" s="522"/>
      <c r="DG28" s="522"/>
      <c r="DH28" s="522"/>
      <c r="DI28" s="523"/>
      <c r="DJ28" s="139"/>
      <c r="DK28" s="139"/>
      <c r="DL28" s="139"/>
      <c r="DM28" s="139"/>
      <c r="DN28" s="139"/>
      <c r="DO28" s="139"/>
    </row>
    <row r="29" spans="1:119" ht="18.75" customHeight="1" x14ac:dyDescent="0.15">
      <c r="A29" s="140"/>
      <c r="B29" s="583"/>
      <c r="C29" s="584"/>
      <c r="D29" s="585"/>
      <c r="E29" s="524" t="s">
        <v>169</v>
      </c>
      <c r="F29" s="525"/>
      <c r="G29" s="525"/>
      <c r="H29" s="525"/>
      <c r="I29" s="525"/>
      <c r="J29" s="525"/>
      <c r="K29" s="526"/>
      <c r="L29" s="527">
        <v>10</v>
      </c>
      <c r="M29" s="528"/>
      <c r="N29" s="528"/>
      <c r="O29" s="528"/>
      <c r="P29" s="529"/>
      <c r="Q29" s="527">
        <v>1850</v>
      </c>
      <c r="R29" s="528"/>
      <c r="S29" s="528"/>
      <c r="T29" s="528"/>
      <c r="U29" s="528"/>
      <c r="V29" s="529"/>
      <c r="W29" s="594"/>
      <c r="X29" s="595"/>
      <c r="Y29" s="596"/>
      <c r="Z29" s="524" t="s">
        <v>170</v>
      </c>
      <c r="AA29" s="525"/>
      <c r="AB29" s="525"/>
      <c r="AC29" s="525"/>
      <c r="AD29" s="525"/>
      <c r="AE29" s="525"/>
      <c r="AF29" s="525"/>
      <c r="AG29" s="526"/>
      <c r="AH29" s="527">
        <v>104</v>
      </c>
      <c r="AI29" s="528"/>
      <c r="AJ29" s="528"/>
      <c r="AK29" s="528"/>
      <c r="AL29" s="529"/>
      <c r="AM29" s="527">
        <v>306993</v>
      </c>
      <c r="AN29" s="528"/>
      <c r="AO29" s="528"/>
      <c r="AP29" s="528"/>
      <c r="AQ29" s="528"/>
      <c r="AR29" s="529"/>
      <c r="AS29" s="527">
        <v>2952</v>
      </c>
      <c r="AT29" s="528"/>
      <c r="AU29" s="528"/>
      <c r="AV29" s="528"/>
      <c r="AW29" s="528"/>
      <c r="AX29" s="530"/>
      <c r="AY29" s="537"/>
      <c r="AZ29" s="538"/>
      <c r="BA29" s="538"/>
      <c r="BB29" s="539"/>
      <c r="BC29" s="531" t="s">
        <v>171</v>
      </c>
      <c r="BD29" s="532"/>
      <c r="BE29" s="532"/>
      <c r="BF29" s="532"/>
      <c r="BG29" s="532"/>
      <c r="BH29" s="532"/>
      <c r="BI29" s="532"/>
      <c r="BJ29" s="532"/>
      <c r="BK29" s="532"/>
      <c r="BL29" s="532"/>
      <c r="BM29" s="533"/>
      <c r="BN29" s="551">
        <v>205896</v>
      </c>
      <c r="BO29" s="552"/>
      <c r="BP29" s="552"/>
      <c r="BQ29" s="552"/>
      <c r="BR29" s="552"/>
      <c r="BS29" s="552"/>
      <c r="BT29" s="552"/>
      <c r="BU29" s="553"/>
      <c r="BV29" s="551">
        <v>205575</v>
      </c>
      <c r="BW29" s="552"/>
      <c r="BX29" s="552"/>
      <c r="BY29" s="552"/>
      <c r="BZ29" s="552"/>
      <c r="CA29" s="552"/>
      <c r="CB29" s="552"/>
      <c r="CC29" s="553"/>
      <c r="CD29" s="156"/>
      <c r="CE29" s="549"/>
      <c r="CF29" s="549"/>
      <c r="CG29" s="549"/>
      <c r="CH29" s="549"/>
      <c r="CI29" s="549"/>
      <c r="CJ29" s="549"/>
      <c r="CK29" s="549"/>
      <c r="CL29" s="549"/>
      <c r="CM29" s="549"/>
      <c r="CN29" s="549"/>
      <c r="CO29" s="549"/>
      <c r="CP29" s="549"/>
      <c r="CQ29" s="549"/>
      <c r="CR29" s="549"/>
      <c r="CS29" s="550"/>
      <c r="CT29" s="521"/>
      <c r="CU29" s="522"/>
      <c r="CV29" s="522"/>
      <c r="CW29" s="522"/>
      <c r="CX29" s="522"/>
      <c r="CY29" s="522"/>
      <c r="CZ29" s="522"/>
      <c r="DA29" s="523"/>
      <c r="DB29" s="521"/>
      <c r="DC29" s="522"/>
      <c r="DD29" s="522"/>
      <c r="DE29" s="522"/>
      <c r="DF29" s="522"/>
      <c r="DG29" s="522"/>
      <c r="DH29" s="522"/>
      <c r="DI29" s="523"/>
      <c r="DJ29" s="139"/>
      <c r="DK29" s="139"/>
      <c r="DL29" s="139"/>
      <c r="DM29" s="139"/>
      <c r="DN29" s="139"/>
      <c r="DO29" s="139"/>
    </row>
    <row r="30" spans="1:119" ht="18.75" customHeight="1" thickBot="1" x14ac:dyDescent="0.2">
      <c r="A30" s="140"/>
      <c r="B30" s="586"/>
      <c r="C30" s="587"/>
      <c r="D30" s="588"/>
      <c r="E30" s="597"/>
      <c r="F30" s="598"/>
      <c r="G30" s="598"/>
      <c r="H30" s="598"/>
      <c r="I30" s="598"/>
      <c r="J30" s="598"/>
      <c r="K30" s="599"/>
      <c r="L30" s="600"/>
      <c r="M30" s="601"/>
      <c r="N30" s="601"/>
      <c r="O30" s="601"/>
      <c r="P30" s="602"/>
      <c r="Q30" s="600"/>
      <c r="R30" s="601"/>
      <c r="S30" s="601"/>
      <c r="T30" s="601"/>
      <c r="U30" s="601"/>
      <c r="V30" s="602"/>
      <c r="W30" s="603" t="s">
        <v>172</v>
      </c>
      <c r="X30" s="604"/>
      <c r="Y30" s="604"/>
      <c r="Z30" s="604"/>
      <c r="AA30" s="604"/>
      <c r="AB30" s="604"/>
      <c r="AC30" s="604"/>
      <c r="AD30" s="604"/>
      <c r="AE30" s="604"/>
      <c r="AF30" s="604"/>
      <c r="AG30" s="605"/>
      <c r="AH30" s="515">
        <v>96.3</v>
      </c>
      <c r="AI30" s="516"/>
      <c r="AJ30" s="516"/>
      <c r="AK30" s="516"/>
      <c r="AL30" s="516"/>
      <c r="AM30" s="516"/>
      <c r="AN30" s="516"/>
      <c r="AO30" s="516"/>
      <c r="AP30" s="516"/>
      <c r="AQ30" s="516"/>
      <c r="AR30" s="516"/>
      <c r="AS30" s="516"/>
      <c r="AT30" s="516"/>
      <c r="AU30" s="516"/>
      <c r="AV30" s="516"/>
      <c r="AW30" s="516"/>
      <c r="AX30" s="517"/>
      <c r="AY30" s="540"/>
      <c r="AZ30" s="541"/>
      <c r="BA30" s="541"/>
      <c r="BB30" s="542"/>
      <c r="BC30" s="518" t="s">
        <v>173</v>
      </c>
      <c r="BD30" s="519"/>
      <c r="BE30" s="519"/>
      <c r="BF30" s="519"/>
      <c r="BG30" s="519"/>
      <c r="BH30" s="519"/>
      <c r="BI30" s="519"/>
      <c r="BJ30" s="519"/>
      <c r="BK30" s="519"/>
      <c r="BL30" s="519"/>
      <c r="BM30" s="520"/>
      <c r="BN30" s="554">
        <v>1438259</v>
      </c>
      <c r="BO30" s="555"/>
      <c r="BP30" s="555"/>
      <c r="BQ30" s="555"/>
      <c r="BR30" s="555"/>
      <c r="BS30" s="555"/>
      <c r="BT30" s="555"/>
      <c r="BU30" s="556"/>
      <c r="BV30" s="554">
        <v>1375300</v>
      </c>
      <c r="BW30" s="555"/>
      <c r="BX30" s="555"/>
      <c r="BY30" s="555"/>
      <c r="BZ30" s="555"/>
      <c r="CA30" s="555"/>
      <c r="CB30" s="555"/>
      <c r="CC30" s="556"/>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514" t="s">
        <v>180</v>
      </c>
      <c r="D33" s="514"/>
      <c r="E33" s="513" t="s">
        <v>181</v>
      </c>
      <c r="F33" s="513"/>
      <c r="G33" s="513"/>
      <c r="H33" s="513"/>
      <c r="I33" s="513"/>
      <c r="J33" s="513"/>
      <c r="K33" s="513"/>
      <c r="L33" s="513"/>
      <c r="M33" s="513"/>
      <c r="N33" s="513"/>
      <c r="O33" s="513"/>
      <c r="P33" s="513"/>
      <c r="Q33" s="513"/>
      <c r="R33" s="513"/>
      <c r="S33" s="513"/>
      <c r="T33" s="169"/>
      <c r="U33" s="514" t="s">
        <v>180</v>
      </c>
      <c r="V33" s="514"/>
      <c r="W33" s="513" t="s">
        <v>181</v>
      </c>
      <c r="X33" s="513"/>
      <c r="Y33" s="513"/>
      <c r="Z33" s="513"/>
      <c r="AA33" s="513"/>
      <c r="AB33" s="513"/>
      <c r="AC33" s="513"/>
      <c r="AD33" s="513"/>
      <c r="AE33" s="513"/>
      <c r="AF33" s="513"/>
      <c r="AG33" s="513"/>
      <c r="AH33" s="513"/>
      <c r="AI33" s="513"/>
      <c r="AJ33" s="513"/>
      <c r="AK33" s="513"/>
      <c r="AL33" s="169"/>
      <c r="AM33" s="514" t="s">
        <v>180</v>
      </c>
      <c r="AN33" s="514"/>
      <c r="AO33" s="513" t="s">
        <v>181</v>
      </c>
      <c r="AP33" s="513"/>
      <c r="AQ33" s="513"/>
      <c r="AR33" s="513"/>
      <c r="AS33" s="513"/>
      <c r="AT33" s="513"/>
      <c r="AU33" s="513"/>
      <c r="AV33" s="513"/>
      <c r="AW33" s="513"/>
      <c r="AX33" s="513"/>
      <c r="AY33" s="513"/>
      <c r="AZ33" s="513"/>
      <c r="BA33" s="513"/>
      <c r="BB33" s="513"/>
      <c r="BC33" s="513"/>
      <c r="BD33" s="170"/>
      <c r="BE33" s="513" t="s">
        <v>182</v>
      </c>
      <c r="BF33" s="513"/>
      <c r="BG33" s="513" t="s">
        <v>183</v>
      </c>
      <c r="BH33" s="513"/>
      <c r="BI33" s="513"/>
      <c r="BJ33" s="513"/>
      <c r="BK33" s="513"/>
      <c r="BL33" s="513"/>
      <c r="BM33" s="513"/>
      <c r="BN33" s="513"/>
      <c r="BO33" s="513"/>
      <c r="BP33" s="513"/>
      <c r="BQ33" s="513"/>
      <c r="BR33" s="513"/>
      <c r="BS33" s="513"/>
      <c r="BT33" s="513"/>
      <c r="BU33" s="513"/>
      <c r="BV33" s="170"/>
      <c r="BW33" s="514" t="s">
        <v>182</v>
      </c>
      <c r="BX33" s="514"/>
      <c r="BY33" s="513" t="s">
        <v>184</v>
      </c>
      <c r="BZ33" s="513"/>
      <c r="CA33" s="513"/>
      <c r="CB33" s="513"/>
      <c r="CC33" s="513"/>
      <c r="CD33" s="513"/>
      <c r="CE33" s="513"/>
      <c r="CF33" s="513"/>
      <c r="CG33" s="513"/>
      <c r="CH33" s="513"/>
      <c r="CI33" s="513"/>
      <c r="CJ33" s="513"/>
      <c r="CK33" s="513"/>
      <c r="CL33" s="513"/>
      <c r="CM33" s="513"/>
      <c r="CN33" s="169"/>
      <c r="CO33" s="514" t="s">
        <v>180</v>
      </c>
      <c r="CP33" s="514"/>
      <c r="CQ33" s="513" t="s">
        <v>185</v>
      </c>
      <c r="CR33" s="513"/>
      <c r="CS33" s="513"/>
      <c r="CT33" s="513"/>
      <c r="CU33" s="513"/>
      <c r="CV33" s="513"/>
      <c r="CW33" s="513"/>
      <c r="CX33" s="513"/>
      <c r="CY33" s="513"/>
      <c r="CZ33" s="513"/>
      <c r="DA33" s="513"/>
      <c r="DB33" s="513"/>
      <c r="DC33" s="513"/>
      <c r="DD33" s="513"/>
      <c r="DE33" s="513"/>
      <c r="DF33" s="169"/>
      <c r="DG33" s="513" t="s">
        <v>186</v>
      </c>
      <c r="DH33" s="513"/>
      <c r="DI33" s="171"/>
      <c r="DJ33" s="139"/>
      <c r="DK33" s="139"/>
      <c r="DL33" s="139"/>
      <c r="DM33" s="139"/>
      <c r="DN33" s="139"/>
      <c r="DO33" s="139"/>
    </row>
    <row r="34" spans="1:119" ht="32.25" customHeight="1" x14ac:dyDescent="0.15">
      <c r="A34" s="140"/>
      <c r="B34" s="166"/>
      <c r="C34" s="511">
        <f>IF(E34="","",1)</f>
        <v>1</v>
      </c>
      <c r="D34" s="511"/>
      <c r="E34" s="510" t="str">
        <f>IF('各会計、関係団体の財政状況及び健全化判断比率'!B7="","",'各会計、関係団体の財政状況及び健全化判断比率'!B7)</f>
        <v>一般会計</v>
      </c>
      <c r="F34" s="510"/>
      <c r="G34" s="510"/>
      <c r="H34" s="510"/>
      <c r="I34" s="510"/>
      <c r="J34" s="510"/>
      <c r="K34" s="510"/>
      <c r="L34" s="510"/>
      <c r="M34" s="510"/>
      <c r="N34" s="510"/>
      <c r="O34" s="510"/>
      <c r="P34" s="510"/>
      <c r="Q34" s="510"/>
      <c r="R34" s="510"/>
      <c r="S34" s="510"/>
      <c r="T34" s="167"/>
      <c r="U34" s="511">
        <f>IF(W34="","",MAX(C34:D43)+1)</f>
        <v>4</v>
      </c>
      <c r="V34" s="511"/>
      <c r="W34" s="510" t="str">
        <f>IF('各会計、関係団体の財政状況及び健全化判断比率'!B28="","",'各会計、関係団体の財政状況及び健全化判断比率'!B28)</f>
        <v>国民健康保険特別会計</v>
      </c>
      <c r="X34" s="510"/>
      <c r="Y34" s="510"/>
      <c r="Z34" s="510"/>
      <c r="AA34" s="510"/>
      <c r="AB34" s="510"/>
      <c r="AC34" s="510"/>
      <c r="AD34" s="510"/>
      <c r="AE34" s="510"/>
      <c r="AF34" s="510"/>
      <c r="AG34" s="510"/>
      <c r="AH34" s="510"/>
      <c r="AI34" s="510"/>
      <c r="AJ34" s="510"/>
      <c r="AK34" s="510"/>
      <c r="AL34" s="167"/>
      <c r="AM34" s="511">
        <f>IF(AO34="","",MAX(C34:D43,U34:V43)+1)</f>
        <v>7</v>
      </c>
      <c r="AN34" s="511"/>
      <c r="AO34" s="510" t="str">
        <f>IF('各会計、関係団体の財政状況及び健全化判断比率'!B31="","",'各会計、関係団体の財政状況及び健全化判断比率'!B31)</f>
        <v>水道事業会計</v>
      </c>
      <c r="AP34" s="510"/>
      <c r="AQ34" s="510"/>
      <c r="AR34" s="510"/>
      <c r="AS34" s="510"/>
      <c r="AT34" s="510"/>
      <c r="AU34" s="510"/>
      <c r="AV34" s="510"/>
      <c r="AW34" s="510"/>
      <c r="AX34" s="510"/>
      <c r="AY34" s="510"/>
      <c r="AZ34" s="510"/>
      <c r="BA34" s="510"/>
      <c r="BB34" s="510"/>
      <c r="BC34" s="510"/>
      <c r="BD34" s="167"/>
      <c r="BE34" s="511">
        <f>IF(BG34="","",MAX(C34:D43,U34:V43,AM34:AN43)+1)</f>
        <v>8</v>
      </c>
      <c r="BF34" s="511"/>
      <c r="BG34" s="510" t="str">
        <f>IF('各会計、関係団体の財政状況及び健全化判断比率'!B32="","",'各会計、関係団体の財政状況及び健全化判断比率'!B32)</f>
        <v>下水道事業特別会計</v>
      </c>
      <c r="BH34" s="510"/>
      <c r="BI34" s="510"/>
      <c r="BJ34" s="510"/>
      <c r="BK34" s="510"/>
      <c r="BL34" s="510"/>
      <c r="BM34" s="510"/>
      <c r="BN34" s="510"/>
      <c r="BO34" s="510"/>
      <c r="BP34" s="510"/>
      <c r="BQ34" s="510"/>
      <c r="BR34" s="510"/>
      <c r="BS34" s="510"/>
      <c r="BT34" s="510"/>
      <c r="BU34" s="510"/>
      <c r="BV34" s="167"/>
      <c r="BW34" s="511">
        <f>IF(BY34="","",MAX(C34:D43,U34:V43,AM34:AN43,BE34:BF43)+1)</f>
        <v>10</v>
      </c>
      <c r="BX34" s="511"/>
      <c r="BY34" s="510" t="str">
        <f>IF('各会計、関係団体の財政状況及び健全化判断比率'!B68="","",'各会計、関係団体の財政状況及び健全化判断比率'!B68)</f>
        <v>湖東広域衛生管理組合</v>
      </c>
      <c r="BZ34" s="510"/>
      <c r="CA34" s="510"/>
      <c r="CB34" s="510"/>
      <c r="CC34" s="510"/>
      <c r="CD34" s="510"/>
      <c r="CE34" s="510"/>
      <c r="CF34" s="510"/>
      <c r="CG34" s="510"/>
      <c r="CH34" s="510"/>
      <c r="CI34" s="510"/>
      <c r="CJ34" s="510"/>
      <c r="CK34" s="510"/>
      <c r="CL34" s="510"/>
      <c r="CM34" s="510"/>
      <c r="CN34" s="167"/>
      <c r="CO34" s="511" t="str">
        <f>IF(CQ34="","",MAX(C34:D43,U34:V43,AM34:AN43,BE34:BF43,BW34:BX43)+1)</f>
        <v/>
      </c>
      <c r="CP34" s="511"/>
      <c r="CQ34" s="510" t="str">
        <f>IF('各会計、関係団体の財政状況及び健全化判断比率'!BS7="","",'各会計、関係団体の財政状況及び健全化判断比率'!BS7)</f>
        <v/>
      </c>
      <c r="CR34" s="510"/>
      <c r="CS34" s="510"/>
      <c r="CT34" s="510"/>
      <c r="CU34" s="510"/>
      <c r="CV34" s="510"/>
      <c r="CW34" s="510"/>
      <c r="CX34" s="510"/>
      <c r="CY34" s="510"/>
      <c r="CZ34" s="510"/>
      <c r="DA34" s="510"/>
      <c r="DB34" s="510"/>
      <c r="DC34" s="510"/>
      <c r="DD34" s="510"/>
      <c r="DE34" s="510"/>
      <c r="DF34" s="164"/>
      <c r="DG34" s="512" t="str">
        <f>IF('各会計、関係団体の財政状況及び健全化判断比率'!BR7="","",'各会計、関係団体の財政状況及び健全化判断比率'!BR7)</f>
        <v/>
      </c>
      <c r="DH34" s="512"/>
      <c r="DI34" s="171"/>
      <c r="DJ34" s="139"/>
      <c r="DK34" s="139"/>
      <c r="DL34" s="139"/>
      <c r="DM34" s="139"/>
      <c r="DN34" s="139"/>
      <c r="DO34" s="139"/>
    </row>
    <row r="35" spans="1:119" ht="32.25" customHeight="1" x14ac:dyDescent="0.15">
      <c r="A35" s="140"/>
      <c r="B35" s="166"/>
      <c r="C35" s="511">
        <f>IF(E35="","",C34+1)</f>
        <v>2</v>
      </c>
      <c r="D35" s="511"/>
      <c r="E35" s="510" t="str">
        <f>IF('各会計、関係団体の財政状況及び健全化判断比率'!B8="","",'各会計、関係団体の財政状況及び健全化判断比率'!B8)</f>
        <v>育英事業特別会計</v>
      </c>
      <c r="F35" s="510"/>
      <c r="G35" s="510"/>
      <c r="H35" s="510"/>
      <c r="I35" s="510"/>
      <c r="J35" s="510"/>
      <c r="K35" s="510"/>
      <c r="L35" s="510"/>
      <c r="M35" s="510"/>
      <c r="N35" s="510"/>
      <c r="O35" s="510"/>
      <c r="P35" s="510"/>
      <c r="Q35" s="510"/>
      <c r="R35" s="510"/>
      <c r="S35" s="510"/>
      <c r="T35" s="167"/>
      <c r="U35" s="511">
        <f>IF(W35="","",U34+1)</f>
        <v>5</v>
      </c>
      <c r="V35" s="511"/>
      <c r="W35" s="510" t="str">
        <f>IF('各会計、関係団体の財政状況及び健全化判断比率'!B29="","",'各会計、関係団体の財政状況及び健全化判断比率'!B29)</f>
        <v>介護保険事業特別会計</v>
      </c>
      <c r="X35" s="510"/>
      <c r="Y35" s="510"/>
      <c r="Z35" s="510"/>
      <c r="AA35" s="510"/>
      <c r="AB35" s="510"/>
      <c r="AC35" s="510"/>
      <c r="AD35" s="510"/>
      <c r="AE35" s="510"/>
      <c r="AF35" s="510"/>
      <c r="AG35" s="510"/>
      <c r="AH35" s="510"/>
      <c r="AI35" s="510"/>
      <c r="AJ35" s="510"/>
      <c r="AK35" s="510"/>
      <c r="AL35" s="167"/>
      <c r="AM35" s="511" t="str">
        <f t="shared" ref="AM35:AM43" si="0">IF(AO35="","",AM34+1)</f>
        <v/>
      </c>
      <c r="AN35" s="511"/>
      <c r="AO35" s="510"/>
      <c r="AP35" s="510"/>
      <c r="AQ35" s="510"/>
      <c r="AR35" s="510"/>
      <c r="AS35" s="510"/>
      <c r="AT35" s="510"/>
      <c r="AU35" s="510"/>
      <c r="AV35" s="510"/>
      <c r="AW35" s="510"/>
      <c r="AX35" s="510"/>
      <c r="AY35" s="510"/>
      <c r="AZ35" s="510"/>
      <c r="BA35" s="510"/>
      <c r="BB35" s="510"/>
      <c r="BC35" s="510"/>
      <c r="BD35" s="167"/>
      <c r="BE35" s="511">
        <f t="shared" ref="BE35:BE43" si="1">IF(BG35="","",BE34+1)</f>
        <v>9</v>
      </c>
      <c r="BF35" s="511"/>
      <c r="BG35" s="510" t="str">
        <f>IF('各会計、関係団体の財政状況及び健全化判断比率'!B33="","",'各会計、関係団体の財政状況及び健全化判断比率'!B33)</f>
        <v>農業集落排水事業特別会計</v>
      </c>
      <c r="BH35" s="510"/>
      <c r="BI35" s="510"/>
      <c r="BJ35" s="510"/>
      <c r="BK35" s="510"/>
      <c r="BL35" s="510"/>
      <c r="BM35" s="510"/>
      <c r="BN35" s="510"/>
      <c r="BO35" s="510"/>
      <c r="BP35" s="510"/>
      <c r="BQ35" s="510"/>
      <c r="BR35" s="510"/>
      <c r="BS35" s="510"/>
      <c r="BT35" s="510"/>
      <c r="BU35" s="510"/>
      <c r="BV35" s="167"/>
      <c r="BW35" s="511">
        <f t="shared" ref="BW35:BW43" si="2">IF(BY35="","",BW34+1)</f>
        <v>11</v>
      </c>
      <c r="BX35" s="511"/>
      <c r="BY35" s="510" t="str">
        <f>IF('各会計、関係団体の財政状況及び健全化判断比率'!B69="","",'各会計、関係団体の財政状況及び健全化判断比率'!B69)</f>
        <v>彦根愛知犬上広域行政組合</v>
      </c>
      <c r="BZ35" s="510"/>
      <c r="CA35" s="510"/>
      <c r="CB35" s="510"/>
      <c r="CC35" s="510"/>
      <c r="CD35" s="510"/>
      <c r="CE35" s="510"/>
      <c r="CF35" s="510"/>
      <c r="CG35" s="510"/>
      <c r="CH35" s="510"/>
      <c r="CI35" s="510"/>
      <c r="CJ35" s="510"/>
      <c r="CK35" s="510"/>
      <c r="CL35" s="510"/>
      <c r="CM35" s="510"/>
      <c r="CN35" s="167"/>
      <c r="CO35" s="511" t="str">
        <f t="shared" ref="CO35:CO43" si="3">IF(CQ35="","",CO34+1)</f>
        <v/>
      </c>
      <c r="CP35" s="511"/>
      <c r="CQ35" s="510" t="str">
        <f>IF('各会計、関係団体の財政状況及び健全化判断比率'!BS8="","",'各会計、関係団体の財政状況及び健全化判断比率'!BS8)</f>
        <v/>
      </c>
      <c r="CR35" s="510"/>
      <c r="CS35" s="510"/>
      <c r="CT35" s="510"/>
      <c r="CU35" s="510"/>
      <c r="CV35" s="510"/>
      <c r="CW35" s="510"/>
      <c r="CX35" s="510"/>
      <c r="CY35" s="510"/>
      <c r="CZ35" s="510"/>
      <c r="DA35" s="510"/>
      <c r="DB35" s="510"/>
      <c r="DC35" s="510"/>
      <c r="DD35" s="510"/>
      <c r="DE35" s="510"/>
      <c r="DF35" s="164"/>
      <c r="DG35" s="512" t="str">
        <f>IF('各会計、関係団体の財政状況及び健全化判断比率'!BR8="","",'各会計、関係団体の財政状況及び健全化判断比率'!BR8)</f>
        <v/>
      </c>
      <c r="DH35" s="512"/>
      <c r="DI35" s="171"/>
      <c r="DJ35" s="139"/>
      <c r="DK35" s="139"/>
      <c r="DL35" s="139"/>
      <c r="DM35" s="139"/>
      <c r="DN35" s="139"/>
      <c r="DO35" s="139"/>
    </row>
    <row r="36" spans="1:119" ht="32.25" customHeight="1" x14ac:dyDescent="0.15">
      <c r="A36" s="140"/>
      <c r="B36" s="166"/>
      <c r="C36" s="511">
        <f>IF(E36="","",C35+1)</f>
        <v>3</v>
      </c>
      <c r="D36" s="511"/>
      <c r="E36" s="510" t="str">
        <f>IF('各会計、関係団体の財政状況及び健全化判断比率'!B9="","",'各会計、関係団体の財政状況及び健全化判断比率'!B9)</f>
        <v>びわ湖東部中核工業団地公共緑地維持管理特別会計</v>
      </c>
      <c r="F36" s="510"/>
      <c r="G36" s="510"/>
      <c r="H36" s="510"/>
      <c r="I36" s="510"/>
      <c r="J36" s="510"/>
      <c r="K36" s="510"/>
      <c r="L36" s="510"/>
      <c r="M36" s="510"/>
      <c r="N36" s="510"/>
      <c r="O36" s="510"/>
      <c r="P36" s="510"/>
      <c r="Q36" s="510"/>
      <c r="R36" s="510"/>
      <c r="S36" s="510"/>
      <c r="T36" s="167"/>
      <c r="U36" s="511">
        <f t="shared" ref="U36:U43" si="4">IF(W36="","",U35+1)</f>
        <v>6</v>
      </c>
      <c r="V36" s="511"/>
      <c r="W36" s="510" t="str">
        <f>IF('各会計、関係団体の財政状況及び健全化判断比率'!B30="","",'各会計、関係団体の財政状況及び健全化判断比率'!B30)</f>
        <v>後期高齢者医療事業特別会計</v>
      </c>
      <c r="X36" s="510"/>
      <c r="Y36" s="510"/>
      <c r="Z36" s="510"/>
      <c r="AA36" s="510"/>
      <c r="AB36" s="510"/>
      <c r="AC36" s="510"/>
      <c r="AD36" s="510"/>
      <c r="AE36" s="510"/>
      <c r="AF36" s="510"/>
      <c r="AG36" s="510"/>
      <c r="AH36" s="510"/>
      <c r="AI36" s="510"/>
      <c r="AJ36" s="510"/>
      <c r="AK36" s="510"/>
      <c r="AL36" s="167"/>
      <c r="AM36" s="511" t="str">
        <f t="shared" si="0"/>
        <v/>
      </c>
      <c r="AN36" s="511"/>
      <c r="AO36" s="510"/>
      <c r="AP36" s="510"/>
      <c r="AQ36" s="510"/>
      <c r="AR36" s="510"/>
      <c r="AS36" s="510"/>
      <c r="AT36" s="510"/>
      <c r="AU36" s="510"/>
      <c r="AV36" s="510"/>
      <c r="AW36" s="510"/>
      <c r="AX36" s="510"/>
      <c r="AY36" s="510"/>
      <c r="AZ36" s="510"/>
      <c r="BA36" s="510"/>
      <c r="BB36" s="510"/>
      <c r="BC36" s="510"/>
      <c r="BD36" s="167"/>
      <c r="BE36" s="511" t="str">
        <f t="shared" si="1"/>
        <v/>
      </c>
      <c r="BF36" s="511"/>
      <c r="BG36" s="510"/>
      <c r="BH36" s="510"/>
      <c r="BI36" s="510"/>
      <c r="BJ36" s="510"/>
      <c r="BK36" s="510"/>
      <c r="BL36" s="510"/>
      <c r="BM36" s="510"/>
      <c r="BN36" s="510"/>
      <c r="BO36" s="510"/>
      <c r="BP36" s="510"/>
      <c r="BQ36" s="510"/>
      <c r="BR36" s="510"/>
      <c r="BS36" s="510"/>
      <c r="BT36" s="510"/>
      <c r="BU36" s="510"/>
      <c r="BV36" s="167"/>
      <c r="BW36" s="511">
        <f t="shared" si="2"/>
        <v>12</v>
      </c>
      <c r="BX36" s="511"/>
      <c r="BY36" s="510" t="str">
        <f>IF('各会計、関係団体の財政状況及び健全化判断比率'!B70="","",'各会計、関係団体の財政状況及び健全化判断比率'!B70)</f>
        <v>大滝山林組合（一般会計）</v>
      </c>
      <c r="BZ36" s="510"/>
      <c r="CA36" s="510"/>
      <c r="CB36" s="510"/>
      <c r="CC36" s="510"/>
      <c r="CD36" s="510"/>
      <c r="CE36" s="510"/>
      <c r="CF36" s="510"/>
      <c r="CG36" s="510"/>
      <c r="CH36" s="510"/>
      <c r="CI36" s="510"/>
      <c r="CJ36" s="510"/>
      <c r="CK36" s="510"/>
      <c r="CL36" s="510"/>
      <c r="CM36" s="510"/>
      <c r="CN36" s="167"/>
      <c r="CO36" s="511" t="str">
        <f t="shared" si="3"/>
        <v/>
      </c>
      <c r="CP36" s="511"/>
      <c r="CQ36" s="510" t="str">
        <f>IF('各会計、関係団体の財政状況及び健全化判断比率'!BS9="","",'各会計、関係団体の財政状況及び健全化判断比率'!BS9)</f>
        <v/>
      </c>
      <c r="CR36" s="510"/>
      <c r="CS36" s="510"/>
      <c r="CT36" s="510"/>
      <c r="CU36" s="510"/>
      <c r="CV36" s="510"/>
      <c r="CW36" s="510"/>
      <c r="CX36" s="510"/>
      <c r="CY36" s="510"/>
      <c r="CZ36" s="510"/>
      <c r="DA36" s="510"/>
      <c r="DB36" s="510"/>
      <c r="DC36" s="510"/>
      <c r="DD36" s="510"/>
      <c r="DE36" s="510"/>
      <c r="DF36" s="164"/>
      <c r="DG36" s="512" t="str">
        <f>IF('各会計、関係団体の財政状況及び健全化判断比率'!BR9="","",'各会計、関係団体の財政状況及び健全化判断比率'!BR9)</f>
        <v/>
      </c>
      <c r="DH36" s="512"/>
      <c r="DI36" s="171"/>
      <c r="DJ36" s="139"/>
      <c r="DK36" s="139"/>
      <c r="DL36" s="139"/>
      <c r="DM36" s="139"/>
      <c r="DN36" s="139"/>
      <c r="DO36" s="139"/>
    </row>
    <row r="37" spans="1:119" ht="32.25" customHeight="1" x14ac:dyDescent="0.15">
      <c r="A37" s="140"/>
      <c r="B37" s="166"/>
      <c r="C37" s="511" t="str">
        <f>IF(E37="","",C36+1)</f>
        <v/>
      </c>
      <c r="D37" s="511"/>
      <c r="E37" s="510" t="str">
        <f>IF('各会計、関係団体の財政状況及び健全化判断比率'!B10="","",'各会計、関係団体の財政状況及び健全化判断比率'!B10)</f>
        <v/>
      </c>
      <c r="F37" s="510"/>
      <c r="G37" s="510"/>
      <c r="H37" s="510"/>
      <c r="I37" s="510"/>
      <c r="J37" s="510"/>
      <c r="K37" s="510"/>
      <c r="L37" s="510"/>
      <c r="M37" s="510"/>
      <c r="N37" s="510"/>
      <c r="O37" s="510"/>
      <c r="P37" s="510"/>
      <c r="Q37" s="510"/>
      <c r="R37" s="510"/>
      <c r="S37" s="510"/>
      <c r="T37" s="167"/>
      <c r="U37" s="511" t="str">
        <f t="shared" si="4"/>
        <v/>
      </c>
      <c r="V37" s="511"/>
      <c r="W37" s="510"/>
      <c r="X37" s="510"/>
      <c r="Y37" s="510"/>
      <c r="Z37" s="510"/>
      <c r="AA37" s="510"/>
      <c r="AB37" s="510"/>
      <c r="AC37" s="510"/>
      <c r="AD37" s="510"/>
      <c r="AE37" s="510"/>
      <c r="AF37" s="510"/>
      <c r="AG37" s="510"/>
      <c r="AH37" s="510"/>
      <c r="AI37" s="510"/>
      <c r="AJ37" s="510"/>
      <c r="AK37" s="510"/>
      <c r="AL37" s="167"/>
      <c r="AM37" s="511" t="str">
        <f t="shared" si="0"/>
        <v/>
      </c>
      <c r="AN37" s="511"/>
      <c r="AO37" s="510"/>
      <c r="AP37" s="510"/>
      <c r="AQ37" s="510"/>
      <c r="AR37" s="510"/>
      <c r="AS37" s="510"/>
      <c r="AT37" s="510"/>
      <c r="AU37" s="510"/>
      <c r="AV37" s="510"/>
      <c r="AW37" s="510"/>
      <c r="AX37" s="510"/>
      <c r="AY37" s="510"/>
      <c r="AZ37" s="510"/>
      <c r="BA37" s="510"/>
      <c r="BB37" s="510"/>
      <c r="BC37" s="510"/>
      <c r="BD37" s="167"/>
      <c r="BE37" s="511" t="str">
        <f t="shared" si="1"/>
        <v/>
      </c>
      <c r="BF37" s="511"/>
      <c r="BG37" s="510"/>
      <c r="BH37" s="510"/>
      <c r="BI37" s="510"/>
      <c r="BJ37" s="510"/>
      <c r="BK37" s="510"/>
      <c r="BL37" s="510"/>
      <c r="BM37" s="510"/>
      <c r="BN37" s="510"/>
      <c r="BO37" s="510"/>
      <c r="BP37" s="510"/>
      <c r="BQ37" s="510"/>
      <c r="BR37" s="510"/>
      <c r="BS37" s="510"/>
      <c r="BT37" s="510"/>
      <c r="BU37" s="510"/>
      <c r="BV37" s="167"/>
      <c r="BW37" s="511">
        <f t="shared" si="2"/>
        <v>13</v>
      </c>
      <c r="BX37" s="511"/>
      <c r="BY37" s="510" t="str">
        <f>IF('各会計、関係団体の財政状況及び健全化判断比率'!B71="","",'各会計、関係団体の財政状況及び健全化判断比率'!B71)</f>
        <v>大滝山林組合（林産物栽培特別会計）</v>
      </c>
      <c r="BZ37" s="510"/>
      <c r="CA37" s="510"/>
      <c r="CB37" s="510"/>
      <c r="CC37" s="510"/>
      <c r="CD37" s="510"/>
      <c r="CE37" s="510"/>
      <c r="CF37" s="510"/>
      <c r="CG37" s="510"/>
      <c r="CH37" s="510"/>
      <c r="CI37" s="510"/>
      <c r="CJ37" s="510"/>
      <c r="CK37" s="510"/>
      <c r="CL37" s="510"/>
      <c r="CM37" s="510"/>
      <c r="CN37" s="167"/>
      <c r="CO37" s="511" t="str">
        <f t="shared" si="3"/>
        <v/>
      </c>
      <c r="CP37" s="511"/>
      <c r="CQ37" s="510" t="str">
        <f>IF('各会計、関係団体の財政状況及び健全化判断比率'!BS10="","",'各会計、関係団体の財政状況及び健全化判断比率'!BS10)</f>
        <v/>
      </c>
      <c r="CR37" s="510"/>
      <c r="CS37" s="510"/>
      <c r="CT37" s="510"/>
      <c r="CU37" s="510"/>
      <c r="CV37" s="510"/>
      <c r="CW37" s="510"/>
      <c r="CX37" s="510"/>
      <c r="CY37" s="510"/>
      <c r="CZ37" s="510"/>
      <c r="DA37" s="510"/>
      <c r="DB37" s="510"/>
      <c r="DC37" s="510"/>
      <c r="DD37" s="510"/>
      <c r="DE37" s="510"/>
      <c r="DF37" s="164"/>
      <c r="DG37" s="512" t="str">
        <f>IF('各会計、関係団体の財政状況及び健全化判断比率'!BR10="","",'各会計、関係団体の財政状況及び健全化判断比率'!BR10)</f>
        <v/>
      </c>
      <c r="DH37" s="512"/>
      <c r="DI37" s="171"/>
      <c r="DJ37" s="139"/>
      <c r="DK37" s="139"/>
      <c r="DL37" s="139"/>
      <c r="DM37" s="139"/>
      <c r="DN37" s="139"/>
      <c r="DO37" s="139"/>
    </row>
    <row r="38" spans="1:119" ht="32.25" customHeight="1" x14ac:dyDescent="0.15">
      <c r="A38" s="140"/>
      <c r="B38" s="166"/>
      <c r="C38" s="511" t="str">
        <f t="shared" ref="C38:C43" si="5">IF(E38="","",C37+1)</f>
        <v/>
      </c>
      <c r="D38" s="511"/>
      <c r="E38" s="510" t="str">
        <f>IF('各会計、関係団体の財政状況及び健全化判断比率'!B11="","",'各会計、関係団体の財政状況及び健全化判断比率'!B11)</f>
        <v/>
      </c>
      <c r="F38" s="510"/>
      <c r="G38" s="510"/>
      <c r="H38" s="510"/>
      <c r="I38" s="510"/>
      <c r="J38" s="510"/>
      <c r="K38" s="510"/>
      <c r="L38" s="510"/>
      <c r="M38" s="510"/>
      <c r="N38" s="510"/>
      <c r="O38" s="510"/>
      <c r="P38" s="510"/>
      <c r="Q38" s="510"/>
      <c r="R38" s="510"/>
      <c r="S38" s="510"/>
      <c r="T38" s="167"/>
      <c r="U38" s="511" t="str">
        <f t="shared" si="4"/>
        <v/>
      </c>
      <c r="V38" s="511"/>
      <c r="W38" s="510"/>
      <c r="X38" s="510"/>
      <c r="Y38" s="510"/>
      <c r="Z38" s="510"/>
      <c r="AA38" s="510"/>
      <c r="AB38" s="510"/>
      <c r="AC38" s="510"/>
      <c r="AD38" s="510"/>
      <c r="AE38" s="510"/>
      <c r="AF38" s="510"/>
      <c r="AG38" s="510"/>
      <c r="AH38" s="510"/>
      <c r="AI38" s="510"/>
      <c r="AJ38" s="510"/>
      <c r="AK38" s="510"/>
      <c r="AL38" s="167"/>
      <c r="AM38" s="511" t="str">
        <f t="shared" si="0"/>
        <v/>
      </c>
      <c r="AN38" s="511"/>
      <c r="AO38" s="510"/>
      <c r="AP38" s="510"/>
      <c r="AQ38" s="510"/>
      <c r="AR38" s="510"/>
      <c r="AS38" s="510"/>
      <c r="AT38" s="510"/>
      <c r="AU38" s="510"/>
      <c r="AV38" s="510"/>
      <c r="AW38" s="510"/>
      <c r="AX38" s="510"/>
      <c r="AY38" s="510"/>
      <c r="AZ38" s="510"/>
      <c r="BA38" s="510"/>
      <c r="BB38" s="510"/>
      <c r="BC38" s="510"/>
      <c r="BD38" s="167"/>
      <c r="BE38" s="511" t="str">
        <f t="shared" si="1"/>
        <v/>
      </c>
      <c r="BF38" s="511"/>
      <c r="BG38" s="510"/>
      <c r="BH38" s="510"/>
      <c r="BI38" s="510"/>
      <c r="BJ38" s="510"/>
      <c r="BK38" s="510"/>
      <c r="BL38" s="510"/>
      <c r="BM38" s="510"/>
      <c r="BN38" s="510"/>
      <c r="BO38" s="510"/>
      <c r="BP38" s="510"/>
      <c r="BQ38" s="510"/>
      <c r="BR38" s="510"/>
      <c r="BS38" s="510"/>
      <c r="BT38" s="510"/>
      <c r="BU38" s="510"/>
      <c r="BV38" s="167"/>
      <c r="BW38" s="511">
        <f t="shared" si="2"/>
        <v>14</v>
      </c>
      <c r="BX38" s="511"/>
      <c r="BY38" s="510" t="str">
        <f>IF('各会計、関係団体の財政状況及び健全化判断比率'!B72="","",'各会計、関係団体の財政状況及び健全化判断比率'!B72)</f>
        <v>大滝山林組合（高取山森林空間利活用特別会計）</v>
      </c>
      <c r="BZ38" s="510"/>
      <c r="CA38" s="510"/>
      <c r="CB38" s="510"/>
      <c r="CC38" s="510"/>
      <c r="CD38" s="510"/>
      <c r="CE38" s="510"/>
      <c r="CF38" s="510"/>
      <c r="CG38" s="510"/>
      <c r="CH38" s="510"/>
      <c r="CI38" s="510"/>
      <c r="CJ38" s="510"/>
      <c r="CK38" s="510"/>
      <c r="CL38" s="510"/>
      <c r="CM38" s="510"/>
      <c r="CN38" s="167"/>
      <c r="CO38" s="511" t="str">
        <f t="shared" si="3"/>
        <v/>
      </c>
      <c r="CP38" s="511"/>
      <c r="CQ38" s="510" t="str">
        <f>IF('各会計、関係団体の財政状況及び健全化判断比率'!BS11="","",'各会計、関係団体の財政状況及び健全化判断比率'!BS11)</f>
        <v/>
      </c>
      <c r="CR38" s="510"/>
      <c r="CS38" s="510"/>
      <c r="CT38" s="510"/>
      <c r="CU38" s="510"/>
      <c r="CV38" s="510"/>
      <c r="CW38" s="510"/>
      <c r="CX38" s="510"/>
      <c r="CY38" s="510"/>
      <c r="CZ38" s="510"/>
      <c r="DA38" s="510"/>
      <c r="DB38" s="510"/>
      <c r="DC38" s="510"/>
      <c r="DD38" s="510"/>
      <c r="DE38" s="510"/>
      <c r="DF38" s="164"/>
      <c r="DG38" s="512" t="str">
        <f>IF('各会計、関係団体の財政状況及び健全化判断比率'!BR11="","",'各会計、関係団体の財政状況及び健全化判断比率'!BR11)</f>
        <v/>
      </c>
      <c r="DH38" s="512"/>
      <c r="DI38" s="171"/>
      <c r="DJ38" s="139"/>
      <c r="DK38" s="139"/>
      <c r="DL38" s="139"/>
      <c r="DM38" s="139"/>
      <c r="DN38" s="139"/>
      <c r="DO38" s="139"/>
    </row>
    <row r="39" spans="1:119" ht="32.25" customHeight="1" x14ac:dyDescent="0.15">
      <c r="A39" s="140"/>
      <c r="B39" s="166"/>
      <c r="C39" s="511" t="str">
        <f t="shared" si="5"/>
        <v/>
      </c>
      <c r="D39" s="511"/>
      <c r="E39" s="510" t="str">
        <f>IF('各会計、関係団体の財政状況及び健全化判断比率'!B12="","",'各会計、関係団体の財政状況及び健全化判断比率'!B12)</f>
        <v/>
      </c>
      <c r="F39" s="510"/>
      <c r="G39" s="510"/>
      <c r="H39" s="510"/>
      <c r="I39" s="510"/>
      <c r="J39" s="510"/>
      <c r="K39" s="510"/>
      <c r="L39" s="510"/>
      <c r="M39" s="510"/>
      <c r="N39" s="510"/>
      <c r="O39" s="510"/>
      <c r="P39" s="510"/>
      <c r="Q39" s="510"/>
      <c r="R39" s="510"/>
      <c r="S39" s="510"/>
      <c r="T39" s="167"/>
      <c r="U39" s="511" t="str">
        <f t="shared" si="4"/>
        <v/>
      </c>
      <c r="V39" s="511"/>
      <c r="W39" s="510"/>
      <c r="X39" s="510"/>
      <c r="Y39" s="510"/>
      <c r="Z39" s="510"/>
      <c r="AA39" s="510"/>
      <c r="AB39" s="510"/>
      <c r="AC39" s="510"/>
      <c r="AD39" s="510"/>
      <c r="AE39" s="510"/>
      <c r="AF39" s="510"/>
      <c r="AG39" s="510"/>
      <c r="AH39" s="510"/>
      <c r="AI39" s="510"/>
      <c r="AJ39" s="510"/>
      <c r="AK39" s="510"/>
      <c r="AL39" s="167"/>
      <c r="AM39" s="511" t="str">
        <f t="shared" si="0"/>
        <v/>
      </c>
      <c r="AN39" s="511"/>
      <c r="AO39" s="510"/>
      <c r="AP39" s="510"/>
      <c r="AQ39" s="510"/>
      <c r="AR39" s="510"/>
      <c r="AS39" s="510"/>
      <c r="AT39" s="510"/>
      <c r="AU39" s="510"/>
      <c r="AV39" s="510"/>
      <c r="AW39" s="510"/>
      <c r="AX39" s="510"/>
      <c r="AY39" s="510"/>
      <c r="AZ39" s="510"/>
      <c r="BA39" s="510"/>
      <c r="BB39" s="510"/>
      <c r="BC39" s="510"/>
      <c r="BD39" s="167"/>
      <c r="BE39" s="511" t="str">
        <f t="shared" si="1"/>
        <v/>
      </c>
      <c r="BF39" s="511"/>
      <c r="BG39" s="510"/>
      <c r="BH39" s="510"/>
      <c r="BI39" s="510"/>
      <c r="BJ39" s="510"/>
      <c r="BK39" s="510"/>
      <c r="BL39" s="510"/>
      <c r="BM39" s="510"/>
      <c r="BN39" s="510"/>
      <c r="BO39" s="510"/>
      <c r="BP39" s="510"/>
      <c r="BQ39" s="510"/>
      <c r="BR39" s="510"/>
      <c r="BS39" s="510"/>
      <c r="BT39" s="510"/>
      <c r="BU39" s="510"/>
      <c r="BV39" s="167"/>
      <c r="BW39" s="511">
        <f t="shared" si="2"/>
        <v>15</v>
      </c>
      <c r="BX39" s="511"/>
      <c r="BY39" s="510" t="str">
        <f>IF('各会計、関係団体の財政状況及び健全化判断比率'!B73="","",'各会計、関係団体の財政状況及び健全化判断比率'!B73)</f>
        <v>彦根市犬上郡営林組合</v>
      </c>
      <c r="BZ39" s="510"/>
      <c r="CA39" s="510"/>
      <c r="CB39" s="510"/>
      <c r="CC39" s="510"/>
      <c r="CD39" s="510"/>
      <c r="CE39" s="510"/>
      <c r="CF39" s="510"/>
      <c r="CG39" s="510"/>
      <c r="CH39" s="510"/>
      <c r="CI39" s="510"/>
      <c r="CJ39" s="510"/>
      <c r="CK39" s="510"/>
      <c r="CL39" s="510"/>
      <c r="CM39" s="510"/>
      <c r="CN39" s="167"/>
      <c r="CO39" s="511" t="str">
        <f t="shared" si="3"/>
        <v/>
      </c>
      <c r="CP39" s="511"/>
      <c r="CQ39" s="510" t="str">
        <f>IF('各会計、関係団体の財政状況及び健全化判断比率'!BS12="","",'各会計、関係団体の財政状況及び健全化判断比率'!BS12)</f>
        <v/>
      </c>
      <c r="CR39" s="510"/>
      <c r="CS39" s="510"/>
      <c r="CT39" s="510"/>
      <c r="CU39" s="510"/>
      <c r="CV39" s="510"/>
      <c r="CW39" s="510"/>
      <c r="CX39" s="510"/>
      <c r="CY39" s="510"/>
      <c r="CZ39" s="510"/>
      <c r="DA39" s="510"/>
      <c r="DB39" s="510"/>
      <c r="DC39" s="510"/>
      <c r="DD39" s="510"/>
      <c r="DE39" s="510"/>
      <c r="DF39" s="164"/>
      <c r="DG39" s="512" t="str">
        <f>IF('各会計、関係団体の財政状況及び健全化判断比率'!BR12="","",'各会計、関係団体の財政状況及び健全化判断比率'!BR12)</f>
        <v/>
      </c>
      <c r="DH39" s="512"/>
      <c r="DI39" s="171"/>
      <c r="DJ39" s="139"/>
      <c r="DK39" s="139"/>
      <c r="DL39" s="139"/>
      <c r="DM39" s="139"/>
      <c r="DN39" s="139"/>
      <c r="DO39" s="139"/>
    </row>
    <row r="40" spans="1:119" ht="32.25" customHeight="1" x14ac:dyDescent="0.15">
      <c r="A40" s="140"/>
      <c r="B40" s="166"/>
      <c r="C40" s="511" t="str">
        <f t="shared" si="5"/>
        <v/>
      </c>
      <c r="D40" s="511"/>
      <c r="E40" s="510" t="str">
        <f>IF('各会計、関係団体の財政状況及び健全化判断比率'!B13="","",'各会計、関係団体の財政状況及び健全化判断比率'!B13)</f>
        <v/>
      </c>
      <c r="F40" s="510"/>
      <c r="G40" s="510"/>
      <c r="H40" s="510"/>
      <c r="I40" s="510"/>
      <c r="J40" s="510"/>
      <c r="K40" s="510"/>
      <c r="L40" s="510"/>
      <c r="M40" s="510"/>
      <c r="N40" s="510"/>
      <c r="O40" s="510"/>
      <c r="P40" s="510"/>
      <c r="Q40" s="510"/>
      <c r="R40" s="510"/>
      <c r="S40" s="510"/>
      <c r="T40" s="167"/>
      <c r="U40" s="511" t="str">
        <f t="shared" si="4"/>
        <v/>
      </c>
      <c r="V40" s="511"/>
      <c r="W40" s="510"/>
      <c r="X40" s="510"/>
      <c r="Y40" s="510"/>
      <c r="Z40" s="510"/>
      <c r="AA40" s="510"/>
      <c r="AB40" s="510"/>
      <c r="AC40" s="510"/>
      <c r="AD40" s="510"/>
      <c r="AE40" s="510"/>
      <c r="AF40" s="510"/>
      <c r="AG40" s="510"/>
      <c r="AH40" s="510"/>
      <c r="AI40" s="510"/>
      <c r="AJ40" s="510"/>
      <c r="AK40" s="510"/>
      <c r="AL40" s="167"/>
      <c r="AM40" s="511" t="str">
        <f t="shared" si="0"/>
        <v/>
      </c>
      <c r="AN40" s="511"/>
      <c r="AO40" s="510"/>
      <c r="AP40" s="510"/>
      <c r="AQ40" s="510"/>
      <c r="AR40" s="510"/>
      <c r="AS40" s="510"/>
      <c r="AT40" s="510"/>
      <c r="AU40" s="510"/>
      <c r="AV40" s="510"/>
      <c r="AW40" s="510"/>
      <c r="AX40" s="510"/>
      <c r="AY40" s="510"/>
      <c r="AZ40" s="510"/>
      <c r="BA40" s="510"/>
      <c r="BB40" s="510"/>
      <c r="BC40" s="510"/>
      <c r="BD40" s="167"/>
      <c r="BE40" s="511" t="str">
        <f t="shared" si="1"/>
        <v/>
      </c>
      <c r="BF40" s="511"/>
      <c r="BG40" s="510"/>
      <c r="BH40" s="510"/>
      <c r="BI40" s="510"/>
      <c r="BJ40" s="510"/>
      <c r="BK40" s="510"/>
      <c r="BL40" s="510"/>
      <c r="BM40" s="510"/>
      <c r="BN40" s="510"/>
      <c r="BO40" s="510"/>
      <c r="BP40" s="510"/>
      <c r="BQ40" s="510"/>
      <c r="BR40" s="510"/>
      <c r="BS40" s="510"/>
      <c r="BT40" s="510"/>
      <c r="BU40" s="510"/>
      <c r="BV40" s="167"/>
      <c r="BW40" s="511">
        <f t="shared" si="2"/>
        <v>16</v>
      </c>
      <c r="BX40" s="511"/>
      <c r="BY40" s="510" t="str">
        <f>IF('各会計、関係団体の財政状況及び健全化判断比率'!B74="","",'各会計、関係団体の財政状況及び健全化判断比率'!B74)</f>
        <v>滋賀県市町村議会議員公務災害補償等組合</v>
      </c>
      <c r="BZ40" s="510"/>
      <c r="CA40" s="510"/>
      <c r="CB40" s="510"/>
      <c r="CC40" s="510"/>
      <c r="CD40" s="510"/>
      <c r="CE40" s="510"/>
      <c r="CF40" s="510"/>
      <c r="CG40" s="510"/>
      <c r="CH40" s="510"/>
      <c r="CI40" s="510"/>
      <c r="CJ40" s="510"/>
      <c r="CK40" s="510"/>
      <c r="CL40" s="510"/>
      <c r="CM40" s="510"/>
      <c r="CN40" s="167"/>
      <c r="CO40" s="511" t="str">
        <f t="shared" si="3"/>
        <v/>
      </c>
      <c r="CP40" s="511"/>
      <c r="CQ40" s="510" t="str">
        <f>IF('各会計、関係団体の財政状況及び健全化判断比率'!BS13="","",'各会計、関係団体の財政状況及び健全化判断比率'!BS13)</f>
        <v/>
      </c>
      <c r="CR40" s="510"/>
      <c r="CS40" s="510"/>
      <c r="CT40" s="510"/>
      <c r="CU40" s="510"/>
      <c r="CV40" s="510"/>
      <c r="CW40" s="510"/>
      <c r="CX40" s="510"/>
      <c r="CY40" s="510"/>
      <c r="CZ40" s="510"/>
      <c r="DA40" s="510"/>
      <c r="DB40" s="510"/>
      <c r="DC40" s="510"/>
      <c r="DD40" s="510"/>
      <c r="DE40" s="510"/>
      <c r="DF40" s="164"/>
      <c r="DG40" s="512" t="str">
        <f>IF('各会計、関係団体の財政状況及び健全化判断比率'!BR13="","",'各会計、関係団体の財政状況及び健全化判断比率'!BR13)</f>
        <v/>
      </c>
      <c r="DH40" s="512"/>
      <c r="DI40" s="171"/>
      <c r="DJ40" s="139"/>
      <c r="DK40" s="139"/>
      <c r="DL40" s="139"/>
      <c r="DM40" s="139"/>
      <c r="DN40" s="139"/>
      <c r="DO40" s="139"/>
    </row>
    <row r="41" spans="1:119" ht="32.25" customHeight="1" x14ac:dyDescent="0.15">
      <c r="A41" s="140"/>
      <c r="B41" s="166"/>
      <c r="C41" s="511" t="str">
        <f t="shared" si="5"/>
        <v/>
      </c>
      <c r="D41" s="511"/>
      <c r="E41" s="510" t="str">
        <f>IF('各会計、関係団体の財政状況及び健全化判断比率'!B14="","",'各会計、関係団体の財政状況及び健全化判断比率'!B14)</f>
        <v/>
      </c>
      <c r="F41" s="510"/>
      <c r="G41" s="510"/>
      <c r="H41" s="510"/>
      <c r="I41" s="510"/>
      <c r="J41" s="510"/>
      <c r="K41" s="510"/>
      <c r="L41" s="510"/>
      <c r="M41" s="510"/>
      <c r="N41" s="510"/>
      <c r="O41" s="510"/>
      <c r="P41" s="510"/>
      <c r="Q41" s="510"/>
      <c r="R41" s="510"/>
      <c r="S41" s="510"/>
      <c r="T41" s="167"/>
      <c r="U41" s="511" t="str">
        <f t="shared" si="4"/>
        <v/>
      </c>
      <c r="V41" s="511"/>
      <c r="W41" s="510"/>
      <c r="X41" s="510"/>
      <c r="Y41" s="510"/>
      <c r="Z41" s="510"/>
      <c r="AA41" s="510"/>
      <c r="AB41" s="510"/>
      <c r="AC41" s="510"/>
      <c r="AD41" s="510"/>
      <c r="AE41" s="510"/>
      <c r="AF41" s="510"/>
      <c r="AG41" s="510"/>
      <c r="AH41" s="510"/>
      <c r="AI41" s="510"/>
      <c r="AJ41" s="510"/>
      <c r="AK41" s="510"/>
      <c r="AL41" s="167"/>
      <c r="AM41" s="511" t="str">
        <f t="shared" si="0"/>
        <v/>
      </c>
      <c r="AN41" s="511"/>
      <c r="AO41" s="510"/>
      <c r="AP41" s="510"/>
      <c r="AQ41" s="510"/>
      <c r="AR41" s="510"/>
      <c r="AS41" s="510"/>
      <c r="AT41" s="510"/>
      <c r="AU41" s="510"/>
      <c r="AV41" s="510"/>
      <c r="AW41" s="510"/>
      <c r="AX41" s="510"/>
      <c r="AY41" s="510"/>
      <c r="AZ41" s="510"/>
      <c r="BA41" s="510"/>
      <c r="BB41" s="510"/>
      <c r="BC41" s="510"/>
      <c r="BD41" s="167"/>
      <c r="BE41" s="511" t="str">
        <f t="shared" si="1"/>
        <v/>
      </c>
      <c r="BF41" s="511"/>
      <c r="BG41" s="510"/>
      <c r="BH41" s="510"/>
      <c r="BI41" s="510"/>
      <c r="BJ41" s="510"/>
      <c r="BK41" s="510"/>
      <c r="BL41" s="510"/>
      <c r="BM41" s="510"/>
      <c r="BN41" s="510"/>
      <c r="BO41" s="510"/>
      <c r="BP41" s="510"/>
      <c r="BQ41" s="510"/>
      <c r="BR41" s="510"/>
      <c r="BS41" s="510"/>
      <c r="BT41" s="510"/>
      <c r="BU41" s="510"/>
      <c r="BV41" s="167"/>
      <c r="BW41" s="511">
        <f t="shared" si="2"/>
        <v>17</v>
      </c>
      <c r="BX41" s="511"/>
      <c r="BY41" s="510" t="str">
        <f>IF('各会計、関係団体の財政状況及び健全化判断比率'!B75="","",'各会計、関係団体の財政状況及び健全化判断比率'!B75)</f>
        <v>滋賀県市町村職員退職手当組合</v>
      </c>
      <c r="BZ41" s="510"/>
      <c r="CA41" s="510"/>
      <c r="CB41" s="510"/>
      <c r="CC41" s="510"/>
      <c r="CD41" s="510"/>
      <c r="CE41" s="510"/>
      <c r="CF41" s="510"/>
      <c r="CG41" s="510"/>
      <c r="CH41" s="510"/>
      <c r="CI41" s="510"/>
      <c r="CJ41" s="510"/>
      <c r="CK41" s="510"/>
      <c r="CL41" s="510"/>
      <c r="CM41" s="510"/>
      <c r="CN41" s="167"/>
      <c r="CO41" s="511" t="str">
        <f t="shared" si="3"/>
        <v/>
      </c>
      <c r="CP41" s="511"/>
      <c r="CQ41" s="510" t="str">
        <f>IF('各会計、関係団体の財政状況及び健全化判断比率'!BS14="","",'各会計、関係団体の財政状況及び健全化判断比率'!BS14)</f>
        <v/>
      </c>
      <c r="CR41" s="510"/>
      <c r="CS41" s="510"/>
      <c r="CT41" s="510"/>
      <c r="CU41" s="510"/>
      <c r="CV41" s="510"/>
      <c r="CW41" s="510"/>
      <c r="CX41" s="510"/>
      <c r="CY41" s="510"/>
      <c r="CZ41" s="510"/>
      <c r="DA41" s="510"/>
      <c r="DB41" s="510"/>
      <c r="DC41" s="510"/>
      <c r="DD41" s="510"/>
      <c r="DE41" s="510"/>
      <c r="DF41" s="164"/>
      <c r="DG41" s="512" t="str">
        <f>IF('各会計、関係団体の財政状況及び健全化判断比率'!BR14="","",'各会計、関係団体の財政状況及び健全化判断比率'!BR14)</f>
        <v/>
      </c>
      <c r="DH41" s="512"/>
      <c r="DI41" s="171"/>
      <c r="DJ41" s="139"/>
      <c r="DK41" s="139"/>
      <c r="DL41" s="139"/>
      <c r="DM41" s="139"/>
      <c r="DN41" s="139"/>
      <c r="DO41" s="139"/>
    </row>
    <row r="42" spans="1:119" ht="32.25" customHeight="1" x14ac:dyDescent="0.15">
      <c r="A42" s="139"/>
      <c r="B42" s="166"/>
      <c r="C42" s="511" t="str">
        <f t="shared" si="5"/>
        <v/>
      </c>
      <c r="D42" s="511"/>
      <c r="E42" s="510" t="str">
        <f>IF('各会計、関係団体の財政状況及び健全化判断比率'!B15="","",'各会計、関係団体の財政状況及び健全化判断比率'!B15)</f>
        <v/>
      </c>
      <c r="F42" s="510"/>
      <c r="G42" s="510"/>
      <c r="H42" s="510"/>
      <c r="I42" s="510"/>
      <c r="J42" s="510"/>
      <c r="K42" s="510"/>
      <c r="L42" s="510"/>
      <c r="M42" s="510"/>
      <c r="N42" s="510"/>
      <c r="O42" s="510"/>
      <c r="P42" s="510"/>
      <c r="Q42" s="510"/>
      <c r="R42" s="510"/>
      <c r="S42" s="510"/>
      <c r="T42" s="167"/>
      <c r="U42" s="511" t="str">
        <f t="shared" si="4"/>
        <v/>
      </c>
      <c r="V42" s="511"/>
      <c r="W42" s="510"/>
      <c r="X42" s="510"/>
      <c r="Y42" s="510"/>
      <c r="Z42" s="510"/>
      <c r="AA42" s="510"/>
      <c r="AB42" s="510"/>
      <c r="AC42" s="510"/>
      <c r="AD42" s="510"/>
      <c r="AE42" s="510"/>
      <c r="AF42" s="510"/>
      <c r="AG42" s="510"/>
      <c r="AH42" s="510"/>
      <c r="AI42" s="510"/>
      <c r="AJ42" s="510"/>
      <c r="AK42" s="510"/>
      <c r="AL42" s="167"/>
      <c r="AM42" s="511" t="str">
        <f t="shared" si="0"/>
        <v/>
      </c>
      <c r="AN42" s="511"/>
      <c r="AO42" s="510"/>
      <c r="AP42" s="510"/>
      <c r="AQ42" s="510"/>
      <c r="AR42" s="510"/>
      <c r="AS42" s="510"/>
      <c r="AT42" s="510"/>
      <c r="AU42" s="510"/>
      <c r="AV42" s="510"/>
      <c r="AW42" s="510"/>
      <c r="AX42" s="510"/>
      <c r="AY42" s="510"/>
      <c r="AZ42" s="510"/>
      <c r="BA42" s="510"/>
      <c r="BB42" s="510"/>
      <c r="BC42" s="510"/>
      <c r="BD42" s="167"/>
      <c r="BE42" s="511" t="str">
        <f t="shared" si="1"/>
        <v/>
      </c>
      <c r="BF42" s="511"/>
      <c r="BG42" s="510"/>
      <c r="BH42" s="510"/>
      <c r="BI42" s="510"/>
      <c r="BJ42" s="510"/>
      <c r="BK42" s="510"/>
      <c r="BL42" s="510"/>
      <c r="BM42" s="510"/>
      <c r="BN42" s="510"/>
      <c r="BO42" s="510"/>
      <c r="BP42" s="510"/>
      <c r="BQ42" s="510"/>
      <c r="BR42" s="510"/>
      <c r="BS42" s="510"/>
      <c r="BT42" s="510"/>
      <c r="BU42" s="510"/>
      <c r="BV42" s="167"/>
      <c r="BW42" s="511">
        <f t="shared" si="2"/>
        <v>18</v>
      </c>
      <c r="BX42" s="511"/>
      <c r="BY42" s="510" t="str">
        <f>IF('各会計、関係団体の財政状況及び健全化判断比率'!B76="","",'各会計、関係団体の財政状況及び健全化判断比率'!B76)</f>
        <v>滋賀県市町村職員研修センター</v>
      </c>
      <c r="BZ42" s="510"/>
      <c r="CA42" s="510"/>
      <c r="CB42" s="510"/>
      <c r="CC42" s="510"/>
      <c r="CD42" s="510"/>
      <c r="CE42" s="510"/>
      <c r="CF42" s="510"/>
      <c r="CG42" s="510"/>
      <c r="CH42" s="510"/>
      <c r="CI42" s="510"/>
      <c r="CJ42" s="510"/>
      <c r="CK42" s="510"/>
      <c r="CL42" s="510"/>
      <c r="CM42" s="510"/>
      <c r="CN42" s="167"/>
      <c r="CO42" s="511" t="str">
        <f t="shared" si="3"/>
        <v/>
      </c>
      <c r="CP42" s="511"/>
      <c r="CQ42" s="510" t="str">
        <f>IF('各会計、関係団体の財政状況及び健全化判断比率'!BS15="","",'各会計、関係団体の財政状況及び健全化判断比率'!BS15)</f>
        <v/>
      </c>
      <c r="CR42" s="510"/>
      <c r="CS42" s="510"/>
      <c r="CT42" s="510"/>
      <c r="CU42" s="510"/>
      <c r="CV42" s="510"/>
      <c r="CW42" s="510"/>
      <c r="CX42" s="510"/>
      <c r="CY42" s="510"/>
      <c r="CZ42" s="510"/>
      <c r="DA42" s="510"/>
      <c r="DB42" s="510"/>
      <c r="DC42" s="510"/>
      <c r="DD42" s="510"/>
      <c r="DE42" s="510"/>
      <c r="DF42" s="164"/>
      <c r="DG42" s="512" t="str">
        <f>IF('各会計、関係団体の財政状況及び健全化判断比率'!BR15="","",'各会計、関係団体の財政状況及び健全化判断比率'!BR15)</f>
        <v/>
      </c>
      <c r="DH42" s="512"/>
      <c r="DI42" s="171"/>
      <c r="DJ42" s="139"/>
      <c r="DK42" s="139"/>
      <c r="DL42" s="139"/>
      <c r="DM42" s="139"/>
      <c r="DN42" s="139"/>
      <c r="DO42" s="139"/>
    </row>
    <row r="43" spans="1:119" ht="32.25" customHeight="1" x14ac:dyDescent="0.15">
      <c r="A43" s="139"/>
      <c r="B43" s="166"/>
      <c r="C43" s="511" t="str">
        <f t="shared" si="5"/>
        <v/>
      </c>
      <c r="D43" s="511"/>
      <c r="E43" s="510" t="str">
        <f>IF('各会計、関係団体の財政状況及び健全化判断比率'!B16="","",'各会計、関係団体の財政状況及び健全化判断比率'!B16)</f>
        <v/>
      </c>
      <c r="F43" s="510"/>
      <c r="G43" s="510"/>
      <c r="H43" s="510"/>
      <c r="I43" s="510"/>
      <c r="J43" s="510"/>
      <c r="K43" s="510"/>
      <c r="L43" s="510"/>
      <c r="M43" s="510"/>
      <c r="N43" s="510"/>
      <c r="O43" s="510"/>
      <c r="P43" s="510"/>
      <c r="Q43" s="510"/>
      <c r="R43" s="510"/>
      <c r="S43" s="510"/>
      <c r="T43" s="167"/>
      <c r="U43" s="511" t="str">
        <f t="shared" si="4"/>
        <v/>
      </c>
      <c r="V43" s="511"/>
      <c r="W43" s="510"/>
      <c r="X43" s="510"/>
      <c r="Y43" s="510"/>
      <c r="Z43" s="510"/>
      <c r="AA43" s="510"/>
      <c r="AB43" s="510"/>
      <c r="AC43" s="510"/>
      <c r="AD43" s="510"/>
      <c r="AE43" s="510"/>
      <c r="AF43" s="510"/>
      <c r="AG43" s="510"/>
      <c r="AH43" s="510"/>
      <c r="AI43" s="510"/>
      <c r="AJ43" s="510"/>
      <c r="AK43" s="510"/>
      <c r="AL43" s="167"/>
      <c r="AM43" s="511" t="str">
        <f t="shared" si="0"/>
        <v/>
      </c>
      <c r="AN43" s="511"/>
      <c r="AO43" s="510"/>
      <c r="AP43" s="510"/>
      <c r="AQ43" s="510"/>
      <c r="AR43" s="510"/>
      <c r="AS43" s="510"/>
      <c r="AT43" s="510"/>
      <c r="AU43" s="510"/>
      <c r="AV43" s="510"/>
      <c r="AW43" s="510"/>
      <c r="AX43" s="510"/>
      <c r="AY43" s="510"/>
      <c r="AZ43" s="510"/>
      <c r="BA43" s="510"/>
      <c r="BB43" s="510"/>
      <c r="BC43" s="510"/>
      <c r="BD43" s="167"/>
      <c r="BE43" s="511" t="str">
        <f t="shared" si="1"/>
        <v/>
      </c>
      <c r="BF43" s="511"/>
      <c r="BG43" s="510"/>
      <c r="BH43" s="510"/>
      <c r="BI43" s="510"/>
      <c r="BJ43" s="510"/>
      <c r="BK43" s="510"/>
      <c r="BL43" s="510"/>
      <c r="BM43" s="510"/>
      <c r="BN43" s="510"/>
      <c r="BO43" s="510"/>
      <c r="BP43" s="510"/>
      <c r="BQ43" s="510"/>
      <c r="BR43" s="510"/>
      <c r="BS43" s="510"/>
      <c r="BT43" s="510"/>
      <c r="BU43" s="510"/>
      <c r="BV43" s="167"/>
      <c r="BW43" s="511">
        <f t="shared" si="2"/>
        <v>19</v>
      </c>
      <c r="BX43" s="511"/>
      <c r="BY43" s="510" t="str">
        <f>IF('各会計、関係団体の財政状況及び健全化判断比率'!B77="","",'各会計、関係団体の財政状況及び健全化判断比率'!B77)</f>
        <v>滋賀県後期高齢者医療広域連合（一般会計）</v>
      </c>
      <c r="BZ43" s="510"/>
      <c r="CA43" s="510"/>
      <c r="CB43" s="510"/>
      <c r="CC43" s="510"/>
      <c r="CD43" s="510"/>
      <c r="CE43" s="510"/>
      <c r="CF43" s="510"/>
      <c r="CG43" s="510"/>
      <c r="CH43" s="510"/>
      <c r="CI43" s="510"/>
      <c r="CJ43" s="510"/>
      <c r="CK43" s="510"/>
      <c r="CL43" s="510"/>
      <c r="CM43" s="510"/>
      <c r="CN43" s="167"/>
      <c r="CO43" s="511" t="str">
        <f t="shared" si="3"/>
        <v/>
      </c>
      <c r="CP43" s="511"/>
      <c r="CQ43" s="510" t="str">
        <f>IF('各会計、関係団体の財政状況及び健全化判断比率'!BS16="","",'各会計、関係団体の財政状況及び健全化判断比率'!BS16)</f>
        <v/>
      </c>
      <c r="CR43" s="510"/>
      <c r="CS43" s="510"/>
      <c r="CT43" s="510"/>
      <c r="CU43" s="510"/>
      <c r="CV43" s="510"/>
      <c r="CW43" s="510"/>
      <c r="CX43" s="510"/>
      <c r="CY43" s="510"/>
      <c r="CZ43" s="510"/>
      <c r="DA43" s="510"/>
      <c r="DB43" s="510"/>
      <c r="DC43" s="510"/>
      <c r="DD43" s="510"/>
      <c r="DE43" s="510"/>
      <c r="DF43" s="164"/>
      <c r="DG43" s="512" t="str">
        <f>IF('各会計、関係団体の財政状況及び健全化判断比率'!BR16="","",'各会計、関係団体の財政状況及び健全化判断比率'!BR16)</f>
        <v/>
      </c>
      <c r="DH43" s="512"/>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06" t="s">
        <v>195</v>
      </c>
      <c r="DI1" s="507"/>
      <c r="DJ1" s="507"/>
      <c r="DK1" s="507"/>
      <c r="DL1" s="507"/>
      <c r="DM1" s="507"/>
      <c r="DN1" s="508"/>
      <c r="DP1" s="506" t="s">
        <v>196</v>
      </c>
      <c r="DQ1" s="507"/>
      <c r="DR1" s="507"/>
      <c r="DS1" s="507"/>
      <c r="DT1" s="507"/>
      <c r="DU1" s="507"/>
      <c r="DV1" s="507"/>
      <c r="DW1" s="507"/>
      <c r="DX1" s="507"/>
      <c r="DY1" s="507"/>
      <c r="DZ1" s="507"/>
      <c r="EA1" s="507"/>
      <c r="EB1" s="507"/>
      <c r="EC1" s="508"/>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453" t="s">
        <v>198</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3" t="s">
        <v>199</v>
      </c>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5"/>
      <c r="CD3" s="498" t="s">
        <v>200</v>
      </c>
      <c r="CE3" s="499"/>
      <c r="CF3" s="499"/>
      <c r="CG3" s="499"/>
      <c r="CH3" s="499"/>
      <c r="CI3" s="499"/>
      <c r="CJ3" s="499"/>
      <c r="CK3" s="499"/>
      <c r="CL3" s="499"/>
      <c r="CM3" s="499"/>
      <c r="CN3" s="499"/>
      <c r="CO3" s="499"/>
      <c r="CP3" s="499"/>
      <c r="CQ3" s="499"/>
      <c r="CR3" s="499"/>
      <c r="CS3" s="499"/>
      <c r="CT3" s="499"/>
      <c r="CU3" s="499"/>
      <c r="CV3" s="499"/>
      <c r="CW3" s="499"/>
      <c r="CX3" s="499"/>
      <c r="CY3" s="499"/>
      <c r="CZ3" s="499"/>
      <c r="DA3" s="499"/>
      <c r="DB3" s="499"/>
      <c r="DC3" s="499"/>
      <c r="DD3" s="499"/>
      <c r="DE3" s="499"/>
      <c r="DF3" s="499"/>
      <c r="DG3" s="499"/>
      <c r="DH3" s="499"/>
      <c r="DI3" s="499"/>
      <c r="DJ3" s="499"/>
      <c r="DK3" s="499"/>
      <c r="DL3" s="499"/>
      <c r="DM3" s="499"/>
      <c r="DN3" s="499"/>
      <c r="DO3" s="499"/>
      <c r="DP3" s="499"/>
      <c r="DQ3" s="499"/>
      <c r="DR3" s="499"/>
      <c r="DS3" s="499"/>
      <c r="DT3" s="499"/>
      <c r="DU3" s="499"/>
      <c r="DV3" s="499"/>
      <c r="DW3" s="499"/>
      <c r="DX3" s="499"/>
      <c r="DY3" s="499"/>
      <c r="DZ3" s="499"/>
      <c r="EA3" s="499"/>
      <c r="EB3" s="499"/>
      <c r="EC3" s="500"/>
    </row>
    <row r="4" spans="2:143" ht="11.25" customHeight="1" x14ac:dyDescent="0.15">
      <c r="B4" s="453" t="s">
        <v>1</v>
      </c>
      <c r="C4" s="454"/>
      <c r="D4" s="454"/>
      <c r="E4" s="454"/>
      <c r="F4" s="454"/>
      <c r="G4" s="454"/>
      <c r="H4" s="454"/>
      <c r="I4" s="454"/>
      <c r="J4" s="454"/>
      <c r="K4" s="454"/>
      <c r="L4" s="454"/>
      <c r="M4" s="454"/>
      <c r="N4" s="454"/>
      <c r="O4" s="454"/>
      <c r="P4" s="454"/>
      <c r="Q4" s="455"/>
      <c r="R4" s="453" t="s">
        <v>201</v>
      </c>
      <c r="S4" s="454"/>
      <c r="T4" s="454"/>
      <c r="U4" s="454"/>
      <c r="V4" s="454"/>
      <c r="W4" s="454"/>
      <c r="X4" s="454"/>
      <c r="Y4" s="455"/>
      <c r="Z4" s="453" t="s">
        <v>202</v>
      </c>
      <c r="AA4" s="454"/>
      <c r="AB4" s="454"/>
      <c r="AC4" s="455"/>
      <c r="AD4" s="453" t="s">
        <v>203</v>
      </c>
      <c r="AE4" s="454"/>
      <c r="AF4" s="454"/>
      <c r="AG4" s="454"/>
      <c r="AH4" s="454"/>
      <c r="AI4" s="454"/>
      <c r="AJ4" s="454"/>
      <c r="AK4" s="455"/>
      <c r="AL4" s="453" t="s">
        <v>202</v>
      </c>
      <c r="AM4" s="454"/>
      <c r="AN4" s="454"/>
      <c r="AO4" s="455"/>
      <c r="AP4" s="509" t="s">
        <v>204</v>
      </c>
      <c r="AQ4" s="509"/>
      <c r="AR4" s="509"/>
      <c r="AS4" s="509"/>
      <c r="AT4" s="509"/>
      <c r="AU4" s="509"/>
      <c r="AV4" s="509"/>
      <c r="AW4" s="509"/>
      <c r="AX4" s="509"/>
      <c r="AY4" s="509"/>
      <c r="AZ4" s="509"/>
      <c r="BA4" s="509"/>
      <c r="BB4" s="509"/>
      <c r="BC4" s="509"/>
      <c r="BD4" s="509"/>
      <c r="BE4" s="509"/>
      <c r="BF4" s="509"/>
      <c r="BG4" s="509" t="s">
        <v>205</v>
      </c>
      <c r="BH4" s="509"/>
      <c r="BI4" s="509"/>
      <c r="BJ4" s="509"/>
      <c r="BK4" s="509"/>
      <c r="BL4" s="509"/>
      <c r="BM4" s="509"/>
      <c r="BN4" s="509"/>
      <c r="BO4" s="509" t="s">
        <v>202</v>
      </c>
      <c r="BP4" s="509"/>
      <c r="BQ4" s="509"/>
      <c r="BR4" s="509"/>
      <c r="BS4" s="509" t="s">
        <v>206</v>
      </c>
      <c r="BT4" s="509"/>
      <c r="BU4" s="509"/>
      <c r="BV4" s="509"/>
      <c r="BW4" s="509"/>
      <c r="BX4" s="509"/>
      <c r="BY4" s="509"/>
      <c r="BZ4" s="509"/>
      <c r="CA4" s="509"/>
      <c r="CB4" s="509"/>
      <c r="CD4" s="498" t="s">
        <v>207</v>
      </c>
      <c r="CE4" s="499"/>
      <c r="CF4" s="499"/>
      <c r="CG4" s="499"/>
      <c r="CH4" s="499"/>
      <c r="CI4" s="499"/>
      <c r="CJ4" s="499"/>
      <c r="CK4" s="499"/>
      <c r="CL4" s="499"/>
      <c r="CM4" s="499"/>
      <c r="CN4" s="499"/>
      <c r="CO4" s="499"/>
      <c r="CP4" s="499"/>
      <c r="CQ4" s="499"/>
      <c r="CR4" s="499"/>
      <c r="CS4" s="499"/>
      <c r="CT4" s="499"/>
      <c r="CU4" s="499"/>
      <c r="CV4" s="499"/>
      <c r="CW4" s="499"/>
      <c r="CX4" s="499"/>
      <c r="CY4" s="499"/>
      <c r="CZ4" s="499"/>
      <c r="DA4" s="499"/>
      <c r="DB4" s="499"/>
      <c r="DC4" s="499"/>
      <c r="DD4" s="499"/>
      <c r="DE4" s="499"/>
      <c r="DF4" s="499"/>
      <c r="DG4" s="499"/>
      <c r="DH4" s="499"/>
      <c r="DI4" s="499"/>
      <c r="DJ4" s="499"/>
      <c r="DK4" s="499"/>
      <c r="DL4" s="499"/>
      <c r="DM4" s="499"/>
      <c r="DN4" s="499"/>
      <c r="DO4" s="499"/>
      <c r="DP4" s="499"/>
      <c r="DQ4" s="499"/>
      <c r="DR4" s="499"/>
      <c r="DS4" s="499"/>
      <c r="DT4" s="499"/>
      <c r="DU4" s="499"/>
      <c r="DV4" s="499"/>
      <c r="DW4" s="499"/>
      <c r="DX4" s="499"/>
      <c r="DY4" s="499"/>
      <c r="DZ4" s="499"/>
      <c r="EA4" s="499"/>
      <c r="EB4" s="499"/>
      <c r="EC4" s="500"/>
    </row>
    <row r="5" spans="2:143" s="183" customFormat="1" ht="11.25" customHeight="1" x14ac:dyDescent="0.15">
      <c r="B5" s="480" t="s">
        <v>208</v>
      </c>
      <c r="C5" s="481"/>
      <c r="D5" s="481"/>
      <c r="E5" s="481"/>
      <c r="F5" s="481"/>
      <c r="G5" s="481"/>
      <c r="H5" s="481"/>
      <c r="I5" s="481"/>
      <c r="J5" s="481"/>
      <c r="K5" s="481"/>
      <c r="L5" s="481"/>
      <c r="M5" s="481"/>
      <c r="N5" s="481"/>
      <c r="O5" s="481"/>
      <c r="P5" s="481"/>
      <c r="Q5" s="482"/>
      <c r="R5" s="443">
        <v>1972987</v>
      </c>
      <c r="S5" s="444"/>
      <c r="T5" s="444"/>
      <c r="U5" s="444"/>
      <c r="V5" s="444"/>
      <c r="W5" s="444"/>
      <c r="X5" s="444"/>
      <c r="Y5" s="491"/>
      <c r="Z5" s="504">
        <v>40.200000000000003</v>
      </c>
      <c r="AA5" s="504"/>
      <c r="AB5" s="504"/>
      <c r="AC5" s="504"/>
      <c r="AD5" s="505">
        <v>1972987</v>
      </c>
      <c r="AE5" s="505"/>
      <c r="AF5" s="505"/>
      <c r="AG5" s="505"/>
      <c r="AH5" s="505"/>
      <c r="AI5" s="505"/>
      <c r="AJ5" s="505"/>
      <c r="AK5" s="505"/>
      <c r="AL5" s="492">
        <v>67.599999999999994</v>
      </c>
      <c r="AM5" s="461"/>
      <c r="AN5" s="461"/>
      <c r="AO5" s="493"/>
      <c r="AP5" s="480" t="s">
        <v>209</v>
      </c>
      <c r="AQ5" s="481"/>
      <c r="AR5" s="481"/>
      <c r="AS5" s="481"/>
      <c r="AT5" s="481"/>
      <c r="AU5" s="481"/>
      <c r="AV5" s="481"/>
      <c r="AW5" s="481"/>
      <c r="AX5" s="481"/>
      <c r="AY5" s="481"/>
      <c r="AZ5" s="481"/>
      <c r="BA5" s="481"/>
      <c r="BB5" s="481"/>
      <c r="BC5" s="481"/>
      <c r="BD5" s="481"/>
      <c r="BE5" s="481"/>
      <c r="BF5" s="482"/>
      <c r="BG5" s="393">
        <v>1972987</v>
      </c>
      <c r="BH5" s="394"/>
      <c r="BI5" s="394"/>
      <c r="BJ5" s="394"/>
      <c r="BK5" s="394"/>
      <c r="BL5" s="394"/>
      <c r="BM5" s="394"/>
      <c r="BN5" s="395"/>
      <c r="BO5" s="446">
        <v>100</v>
      </c>
      <c r="BP5" s="446"/>
      <c r="BQ5" s="446"/>
      <c r="BR5" s="446"/>
      <c r="BS5" s="447">
        <v>47491</v>
      </c>
      <c r="BT5" s="447"/>
      <c r="BU5" s="447"/>
      <c r="BV5" s="447"/>
      <c r="BW5" s="447"/>
      <c r="BX5" s="447"/>
      <c r="BY5" s="447"/>
      <c r="BZ5" s="447"/>
      <c r="CA5" s="447"/>
      <c r="CB5" s="483"/>
      <c r="CD5" s="498" t="s">
        <v>204</v>
      </c>
      <c r="CE5" s="499"/>
      <c r="CF5" s="499"/>
      <c r="CG5" s="499"/>
      <c r="CH5" s="499"/>
      <c r="CI5" s="499"/>
      <c r="CJ5" s="499"/>
      <c r="CK5" s="499"/>
      <c r="CL5" s="499"/>
      <c r="CM5" s="499"/>
      <c r="CN5" s="499"/>
      <c r="CO5" s="499"/>
      <c r="CP5" s="499"/>
      <c r="CQ5" s="500"/>
      <c r="CR5" s="498" t="s">
        <v>210</v>
      </c>
      <c r="CS5" s="499"/>
      <c r="CT5" s="499"/>
      <c r="CU5" s="499"/>
      <c r="CV5" s="499"/>
      <c r="CW5" s="499"/>
      <c r="CX5" s="499"/>
      <c r="CY5" s="500"/>
      <c r="CZ5" s="498" t="s">
        <v>202</v>
      </c>
      <c r="DA5" s="499"/>
      <c r="DB5" s="499"/>
      <c r="DC5" s="500"/>
      <c r="DD5" s="498" t="s">
        <v>211</v>
      </c>
      <c r="DE5" s="499"/>
      <c r="DF5" s="499"/>
      <c r="DG5" s="499"/>
      <c r="DH5" s="499"/>
      <c r="DI5" s="499"/>
      <c r="DJ5" s="499"/>
      <c r="DK5" s="499"/>
      <c r="DL5" s="499"/>
      <c r="DM5" s="499"/>
      <c r="DN5" s="499"/>
      <c r="DO5" s="499"/>
      <c r="DP5" s="500"/>
      <c r="DQ5" s="498" t="s">
        <v>212</v>
      </c>
      <c r="DR5" s="499"/>
      <c r="DS5" s="499"/>
      <c r="DT5" s="499"/>
      <c r="DU5" s="499"/>
      <c r="DV5" s="499"/>
      <c r="DW5" s="499"/>
      <c r="DX5" s="499"/>
      <c r="DY5" s="499"/>
      <c r="DZ5" s="499"/>
      <c r="EA5" s="499"/>
      <c r="EB5" s="499"/>
      <c r="EC5" s="500"/>
    </row>
    <row r="6" spans="2:143" ht="11.25" customHeight="1" x14ac:dyDescent="0.15">
      <c r="B6" s="390" t="s">
        <v>213</v>
      </c>
      <c r="C6" s="391"/>
      <c r="D6" s="391"/>
      <c r="E6" s="391"/>
      <c r="F6" s="391"/>
      <c r="G6" s="391"/>
      <c r="H6" s="391"/>
      <c r="I6" s="391"/>
      <c r="J6" s="391"/>
      <c r="K6" s="391"/>
      <c r="L6" s="391"/>
      <c r="M6" s="391"/>
      <c r="N6" s="391"/>
      <c r="O6" s="391"/>
      <c r="P6" s="391"/>
      <c r="Q6" s="392"/>
      <c r="R6" s="393">
        <v>42550</v>
      </c>
      <c r="S6" s="394"/>
      <c r="T6" s="394"/>
      <c r="U6" s="394"/>
      <c r="V6" s="394"/>
      <c r="W6" s="394"/>
      <c r="X6" s="394"/>
      <c r="Y6" s="395"/>
      <c r="Z6" s="446">
        <v>0.9</v>
      </c>
      <c r="AA6" s="446"/>
      <c r="AB6" s="446"/>
      <c r="AC6" s="446"/>
      <c r="AD6" s="447">
        <v>42550</v>
      </c>
      <c r="AE6" s="447"/>
      <c r="AF6" s="447"/>
      <c r="AG6" s="447"/>
      <c r="AH6" s="447"/>
      <c r="AI6" s="447"/>
      <c r="AJ6" s="447"/>
      <c r="AK6" s="447"/>
      <c r="AL6" s="416">
        <v>1.5</v>
      </c>
      <c r="AM6" s="448"/>
      <c r="AN6" s="448"/>
      <c r="AO6" s="449"/>
      <c r="AP6" s="390" t="s">
        <v>214</v>
      </c>
      <c r="AQ6" s="391"/>
      <c r="AR6" s="391"/>
      <c r="AS6" s="391"/>
      <c r="AT6" s="391"/>
      <c r="AU6" s="391"/>
      <c r="AV6" s="391"/>
      <c r="AW6" s="391"/>
      <c r="AX6" s="391"/>
      <c r="AY6" s="391"/>
      <c r="AZ6" s="391"/>
      <c r="BA6" s="391"/>
      <c r="BB6" s="391"/>
      <c r="BC6" s="391"/>
      <c r="BD6" s="391"/>
      <c r="BE6" s="391"/>
      <c r="BF6" s="392"/>
      <c r="BG6" s="393">
        <v>1972987</v>
      </c>
      <c r="BH6" s="394"/>
      <c r="BI6" s="394"/>
      <c r="BJ6" s="394"/>
      <c r="BK6" s="394"/>
      <c r="BL6" s="394"/>
      <c r="BM6" s="394"/>
      <c r="BN6" s="395"/>
      <c r="BO6" s="446">
        <v>100</v>
      </c>
      <c r="BP6" s="446"/>
      <c r="BQ6" s="446"/>
      <c r="BR6" s="446"/>
      <c r="BS6" s="447">
        <v>47491</v>
      </c>
      <c r="BT6" s="447"/>
      <c r="BU6" s="447"/>
      <c r="BV6" s="447"/>
      <c r="BW6" s="447"/>
      <c r="BX6" s="447"/>
      <c r="BY6" s="447"/>
      <c r="BZ6" s="447"/>
      <c r="CA6" s="447"/>
      <c r="CB6" s="483"/>
      <c r="CD6" s="450" t="s">
        <v>215</v>
      </c>
      <c r="CE6" s="451"/>
      <c r="CF6" s="451"/>
      <c r="CG6" s="451"/>
      <c r="CH6" s="451"/>
      <c r="CI6" s="451"/>
      <c r="CJ6" s="451"/>
      <c r="CK6" s="451"/>
      <c r="CL6" s="451"/>
      <c r="CM6" s="451"/>
      <c r="CN6" s="451"/>
      <c r="CO6" s="451"/>
      <c r="CP6" s="451"/>
      <c r="CQ6" s="452"/>
      <c r="CR6" s="393">
        <v>70979</v>
      </c>
      <c r="CS6" s="394"/>
      <c r="CT6" s="394"/>
      <c r="CU6" s="394"/>
      <c r="CV6" s="394"/>
      <c r="CW6" s="394"/>
      <c r="CX6" s="394"/>
      <c r="CY6" s="395"/>
      <c r="CZ6" s="446">
        <v>1.5</v>
      </c>
      <c r="DA6" s="446"/>
      <c r="DB6" s="446"/>
      <c r="DC6" s="446"/>
      <c r="DD6" s="399" t="s">
        <v>216</v>
      </c>
      <c r="DE6" s="394"/>
      <c r="DF6" s="394"/>
      <c r="DG6" s="394"/>
      <c r="DH6" s="394"/>
      <c r="DI6" s="394"/>
      <c r="DJ6" s="394"/>
      <c r="DK6" s="394"/>
      <c r="DL6" s="394"/>
      <c r="DM6" s="394"/>
      <c r="DN6" s="394"/>
      <c r="DO6" s="394"/>
      <c r="DP6" s="395"/>
      <c r="DQ6" s="399">
        <v>70922</v>
      </c>
      <c r="DR6" s="394"/>
      <c r="DS6" s="394"/>
      <c r="DT6" s="394"/>
      <c r="DU6" s="394"/>
      <c r="DV6" s="394"/>
      <c r="DW6" s="394"/>
      <c r="DX6" s="394"/>
      <c r="DY6" s="394"/>
      <c r="DZ6" s="394"/>
      <c r="EA6" s="394"/>
      <c r="EB6" s="394"/>
      <c r="EC6" s="429"/>
    </row>
    <row r="7" spans="2:143" ht="11.25" customHeight="1" x14ac:dyDescent="0.15">
      <c r="B7" s="390" t="s">
        <v>217</v>
      </c>
      <c r="C7" s="391"/>
      <c r="D7" s="391"/>
      <c r="E7" s="391"/>
      <c r="F7" s="391"/>
      <c r="G7" s="391"/>
      <c r="H7" s="391"/>
      <c r="I7" s="391"/>
      <c r="J7" s="391"/>
      <c r="K7" s="391"/>
      <c r="L7" s="391"/>
      <c r="M7" s="391"/>
      <c r="N7" s="391"/>
      <c r="O7" s="391"/>
      <c r="P7" s="391"/>
      <c r="Q7" s="392"/>
      <c r="R7" s="393">
        <v>1223</v>
      </c>
      <c r="S7" s="394"/>
      <c r="T7" s="394"/>
      <c r="U7" s="394"/>
      <c r="V7" s="394"/>
      <c r="W7" s="394"/>
      <c r="X7" s="394"/>
      <c r="Y7" s="395"/>
      <c r="Z7" s="446">
        <v>0</v>
      </c>
      <c r="AA7" s="446"/>
      <c r="AB7" s="446"/>
      <c r="AC7" s="446"/>
      <c r="AD7" s="447">
        <v>1223</v>
      </c>
      <c r="AE7" s="447"/>
      <c r="AF7" s="447"/>
      <c r="AG7" s="447"/>
      <c r="AH7" s="447"/>
      <c r="AI7" s="447"/>
      <c r="AJ7" s="447"/>
      <c r="AK7" s="447"/>
      <c r="AL7" s="416">
        <v>0</v>
      </c>
      <c r="AM7" s="448"/>
      <c r="AN7" s="448"/>
      <c r="AO7" s="449"/>
      <c r="AP7" s="390" t="s">
        <v>218</v>
      </c>
      <c r="AQ7" s="391"/>
      <c r="AR7" s="391"/>
      <c r="AS7" s="391"/>
      <c r="AT7" s="391"/>
      <c r="AU7" s="391"/>
      <c r="AV7" s="391"/>
      <c r="AW7" s="391"/>
      <c r="AX7" s="391"/>
      <c r="AY7" s="391"/>
      <c r="AZ7" s="391"/>
      <c r="BA7" s="391"/>
      <c r="BB7" s="391"/>
      <c r="BC7" s="391"/>
      <c r="BD7" s="391"/>
      <c r="BE7" s="391"/>
      <c r="BF7" s="392"/>
      <c r="BG7" s="393">
        <v>740832</v>
      </c>
      <c r="BH7" s="394"/>
      <c r="BI7" s="394"/>
      <c r="BJ7" s="394"/>
      <c r="BK7" s="394"/>
      <c r="BL7" s="394"/>
      <c r="BM7" s="394"/>
      <c r="BN7" s="395"/>
      <c r="BO7" s="446">
        <v>37.5</v>
      </c>
      <c r="BP7" s="446"/>
      <c r="BQ7" s="446"/>
      <c r="BR7" s="446"/>
      <c r="BS7" s="447">
        <v>47491</v>
      </c>
      <c r="BT7" s="447"/>
      <c r="BU7" s="447"/>
      <c r="BV7" s="447"/>
      <c r="BW7" s="447"/>
      <c r="BX7" s="447"/>
      <c r="BY7" s="447"/>
      <c r="BZ7" s="447"/>
      <c r="CA7" s="447"/>
      <c r="CB7" s="483"/>
      <c r="CD7" s="430" t="s">
        <v>219</v>
      </c>
      <c r="CE7" s="427"/>
      <c r="CF7" s="427"/>
      <c r="CG7" s="427"/>
      <c r="CH7" s="427"/>
      <c r="CI7" s="427"/>
      <c r="CJ7" s="427"/>
      <c r="CK7" s="427"/>
      <c r="CL7" s="427"/>
      <c r="CM7" s="427"/>
      <c r="CN7" s="427"/>
      <c r="CO7" s="427"/>
      <c r="CP7" s="427"/>
      <c r="CQ7" s="428"/>
      <c r="CR7" s="393">
        <v>747875</v>
      </c>
      <c r="CS7" s="394"/>
      <c r="CT7" s="394"/>
      <c r="CU7" s="394"/>
      <c r="CV7" s="394"/>
      <c r="CW7" s="394"/>
      <c r="CX7" s="394"/>
      <c r="CY7" s="395"/>
      <c r="CZ7" s="446">
        <v>15.9</v>
      </c>
      <c r="DA7" s="446"/>
      <c r="DB7" s="446"/>
      <c r="DC7" s="446"/>
      <c r="DD7" s="399">
        <v>36348</v>
      </c>
      <c r="DE7" s="394"/>
      <c r="DF7" s="394"/>
      <c r="DG7" s="394"/>
      <c r="DH7" s="394"/>
      <c r="DI7" s="394"/>
      <c r="DJ7" s="394"/>
      <c r="DK7" s="394"/>
      <c r="DL7" s="394"/>
      <c r="DM7" s="394"/>
      <c r="DN7" s="394"/>
      <c r="DO7" s="394"/>
      <c r="DP7" s="395"/>
      <c r="DQ7" s="399">
        <v>636724</v>
      </c>
      <c r="DR7" s="394"/>
      <c r="DS7" s="394"/>
      <c r="DT7" s="394"/>
      <c r="DU7" s="394"/>
      <c r="DV7" s="394"/>
      <c r="DW7" s="394"/>
      <c r="DX7" s="394"/>
      <c r="DY7" s="394"/>
      <c r="DZ7" s="394"/>
      <c r="EA7" s="394"/>
      <c r="EB7" s="394"/>
      <c r="EC7" s="429"/>
    </row>
    <row r="8" spans="2:143" ht="11.25" customHeight="1" x14ac:dyDescent="0.15">
      <c r="B8" s="390" t="s">
        <v>220</v>
      </c>
      <c r="C8" s="391"/>
      <c r="D8" s="391"/>
      <c r="E8" s="391"/>
      <c r="F8" s="391"/>
      <c r="G8" s="391"/>
      <c r="H8" s="391"/>
      <c r="I8" s="391"/>
      <c r="J8" s="391"/>
      <c r="K8" s="391"/>
      <c r="L8" s="391"/>
      <c r="M8" s="391"/>
      <c r="N8" s="391"/>
      <c r="O8" s="391"/>
      <c r="P8" s="391"/>
      <c r="Q8" s="392"/>
      <c r="R8" s="393">
        <v>3004</v>
      </c>
      <c r="S8" s="394"/>
      <c r="T8" s="394"/>
      <c r="U8" s="394"/>
      <c r="V8" s="394"/>
      <c r="W8" s="394"/>
      <c r="X8" s="394"/>
      <c r="Y8" s="395"/>
      <c r="Z8" s="446">
        <v>0.1</v>
      </c>
      <c r="AA8" s="446"/>
      <c r="AB8" s="446"/>
      <c r="AC8" s="446"/>
      <c r="AD8" s="447">
        <v>3004</v>
      </c>
      <c r="AE8" s="447"/>
      <c r="AF8" s="447"/>
      <c r="AG8" s="447"/>
      <c r="AH8" s="447"/>
      <c r="AI8" s="447"/>
      <c r="AJ8" s="447"/>
      <c r="AK8" s="447"/>
      <c r="AL8" s="416">
        <v>0.1</v>
      </c>
      <c r="AM8" s="448"/>
      <c r="AN8" s="448"/>
      <c r="AO8" s="449"/>
      <c r="AP8" s="390" t="s">
        <v>221</v>
      </c>
      <c r="AQ8" s="391"/>
      <c r="AR8" s="391"/>
      <c r="AS8" s="391"/>
      <c r="AT8" s="391"/>
      <c r="AU8" s="391"/>
      <c r="AV8" s="391"/>
      <c r="AW8" s="391"/>
      <c r="AX8" s="391"/>
      <c r="AY8" s="391"/>
      <c r="AZ8" s="391"/>
      <c r="BA8" s="391"/>
      <c r="BB8" s="391"/>
      <c r="BC8" s="391"/>
      <c r="BD8" s="391"/>
      <c r="BE8" s="391"/>
      <c r="BF8" s="392"/>
      <c r="BG8" s="393">
        <v>12826</v>
      </c>
      <c r="BH8" s="394"/>
      <c r="BI8" s="394"/>
      <c r="BJ8" s="394"/>
      <c r="BK8" s="394"/>
      <c r="BL8" s="394"/>
      <c r="BM8" s="394"/>
      <c r="BN8" s="395"/>
      <c r="BO8" s="446">
        <v>0.7</v>
      </c>
      <c r="BP8" s="446"/>
      <c r="BQ8" s="446"/>
      <c r="BR8" s="446"/>
      <c r="BS8" s="399" t="s">
        <v>112</v>
      </c>
      <c r="BT8" s="394"/>
      <c r="BU8" s="394"/>
      <c r="BV8" s="394"/>
      <c r="BW8" s="394"/>
      <c r="BX8" s="394"/>
      <c r="BY8" s="394"/>
      <c r="BZ8" s="394"/>
      <c r="CA8" s="394"/>
      <c r="CB8" s="429"/>
      <c r="CD8" s="430" t="s">
        <v>222</v>
      </c>
      <c r="CE8" s="427"/>
      <c r="CF8" s="427"/>
      <c r="CG8" s="427"/>
      <c r="CH8" s="427"/>
      <c r="CI8" s="427"/>
      <c r="CJ8" s="427"/>
      <c r="CK8" s="427"/>
      <c r="CL8" s="427"/>
      <c r="CM8" s="427"/>
      <c r="CN8" s="427"/>
      <c r="CO8" s="427"/>
      <c r="CP8" s="427"/>
      <c r="CQ8" s="428"/>
      <c r="CR8" s="393">
        <v>1156840</v>
      </c>
      <c r="CS8" s="394"/>
      <c r="CT8" s="394"/>
      <c r="CU8" s="394"/>
      <c r="CV8" s="394"/>
      <c r="CW8" s="394"/>
      <c r="CX8" s="394"/>
      <c r="CY8" s="395"/>
      <c r="CZ8" s="446">
        <v>24.6</v>
      </c>
      <c r="DA8" s="446"/>
      <c r="DB8" s="446"/>
      <c r="DC8" s="446"/>
      <c r="DD8" s="399">
        <v>43549</v>
      </c>
      <c r="DE8" s="394"/>
      <c r="DF8" s="394"/>
      <c r="DG8" s="394"/>
      <c r="DH8" s="394"/>
      <c r="DI8" s="394"/>
      <c r="DJ8" s="394"/>
      <c r="DK8" s="394"/>
      <c r="DL8" s="394"/>
      <c r="DM8" s="394"/>
      <c r="DN8" s="394"/>
      <c r="DO8" s="394"/>
      <c r="DP8" s="395"/>
      <c r="DQ8" s="399">
        <v>685407</v>
      </c>
      <c r="DR8" s="394"/>
      <c r="DS8" s="394"/>
      <c r="DT8" s="394"/>
      <c r="DU8" s="394"/>
      <c r="DV8" s="394"/>
      <c r="DW8" s="394"/>
      <c r="DX8" s="394"/>
      <c r="DY8" s="394"/>
      <c r="DZ8" s="394"/>
      <c r="EA8" s="394"/>
      <c r="EB8" s="394"/>
      <c r="EC8" s="429"/>
    </row>
    <row r="9" spans="2:143" ht="11.25" customHeight="1" x14ac:dyDescent="0.15">
      <c r="B9" s="390" t="s">
        <v>223</v>
      </c>
      <c r="C9" s="391"/>
      <c r="D9" s="391"/>
      <c r="E9" s="391"/>
      <c r="F9" s="391"/>
      <c r="G9" s="391"/>
      <c r="H9" s="391"/>
      <c r="I9" s="391"/>
      <c r="J9" s="391"/>
      <c r="K9" s="391"/>
      <c r="L9" s="391"/>
      <c r="M9" s="391"/>
      <c r="N9" s="391"/>
      <c r="O9" s="391"/>
      <c r="P9" s="391"/>
      <c r="Q9" s="392"/>
      <c r="R9" s="393">
        <v>1924</v>
      </c>
      <c r="S9" s="394"/>
      <c r="T9" s="394"/>
      <c r="U9" s="394"/>
      <c r="V9" s="394"/>
      <c r="W9" s="394"/>
      <c r="X9" s="394"/>
      <c r="Y9" s="395"/>
      <c r="Z9" s="446">
        <v>0</v>
      </c>
      <c r="AA9" s="446"/>
      <c r="AB9" s="446"/>
      <c r="AC9" s="446"/>
      <c r="AD9" s="447">
        <v>1924</v>
      </c>
      <c r="AE9" s="447"/>
      <c r="AF9" s="447"/>
      <c r="AG9" s="447"/>
      <c r="AH9" s="447"/>
      <c r="AI9" s="447"/>
      <c r="AJ9" s="447"/>
      <c r="AK9" s="447"/>
      <c r="AL9" s="416">
        <v>0.1</v>
      </c>
      <c r="AM9" s="448"/>
      <c r="AN9" s="448"/>
      <c r="AO9" s="449"/>
      <c r="AP9" s="390" t="s">
        <v>224</v>
      </c>
      <c r="AQ9" s="391"/>
      <c r="AR9" s="391"/>
      <c r="AS9" s="391"/>
      <c r="AT9" s="391"/>
      <c r="AU9" s="391"/>
      <c r="AV9" s="391"/>
      <c r="AW9" s="391"/>
      <c r="AX9" s="391"/>
      <c r="AY9" s="391"/>
      <c r="AZ9" s="391"/>
      <c r="BA9" s="391"/>
      <c r="BB9" s="391"/>
      <c r="BC9" s="391"/>
      <c r="BD9" s="391"/>
      <c r="BE9" s="391"/>
      <c r="BF9" s="392"/>
      <c r="BG9" s="393">
        <v>306628</v>
      </c>
      <c r="BH9" s="394"/>
      <c r="BI9" s="394"/>
      <c r="BJ9" s="394"/>
      <c r="BK9" s="394"/>
      <c r="BL9" s="394"/>
      <c r="BM9" s="394"/>
      <c r="BN9" s="395"/>
      <c r="BO9" s="446">
        <v>15.5</v>
      </c>
      <c r="BP9" s="446"/>
      <c r="BQ9" s="446"/>
      <c r="BR9" s="446"/>
      <c r="BS9" s="399" t="s">
        <v>112</v>
      </c>
      <c r="BT9" s="394"/>
      <c r="BU9" s="394"/>
      <c r="BV9" s="394"/>
      <c r="BW9" s="394"/>
      <c r="BX9" s="394"/>
      <c r="BY9" s="394"/>
      <c r="BZ9" s="394"/>
      <c r="CA9" s="394"/>
      <c r="CB9" s="429"/>
      <c r="CD9" s="430" t="s">
        <v>225</v>
      </c>
      <c r="CE9" s="427"/>
      <c r="CF9" s="427"/>
      <c r="CG9" s="427"/>
      <c r="CH9" s="427"/>
      <c r="CI9" s="427"/>
      <c r="CJ9" s="427"/>
      <c r="CK9" s="427"/>
      <c r="CL9" s="427"/>
      <c r="CM9" s="427"/>
      <c r="CN9" s="427"/>
      <c r="CO9" s="427"/>
      <c r="CP9" s="427"/>
      <c r="CQ9" s="428"/>
      <c r="CR9" s="393">
        <v>283388</v>
      </c>
      <c r="CS9" s="394"/>
      <c r="CT9" s="394"/>
      <c r="CU9" s="394"/>
      <c r="CV9" s="394"/>
      <c r="CW9" s="394"/>
      <c r="CX9" s="394"/>
      <c r="CY9" s="395"/>
      <c r="CZ9" s="446">
        <v>6</v>
      </c>
      <c r="DA9" s="446"/>
      <c r="DB9" s="446"/>
      <c r="DC9" s="446"/>
      <c r="DD9" s="399">
        <v>4573</v>
      </c>
      <c r="DE9" s="394"/>
      <c r="DF9" s="394"/>
      <c r="DG9" s="394"/>
      <c r="DH9" s="394"/>
      <c r="DI9" s="394"/>
      <c r="DJ9" s="394"/>
      <c r="DK9" s="394"/>
      <c r="DL9" s="394"/>
      <c r="DM9" s="394"/>
      <c r="DN9" s="394"/>
      <c r="DO9" s="394"/>
      <c r="DP9" s="395"/>
      <c r="DQ9" s="399">
        <v>271967</v>
      </c>
      <c r="DR9" s="394"/>
      <c r="DS9" s="394"/>
      <c r="DT9" s="394"/>
      <c r="DU9" s="394"/>
      <c r="DV9" s="394"/>
      <c r="DW9" s="394"/>
      <c r="DX9" s="394"/>
      <c r="DY9" s="394"/>
      <c r="DZ9" s="394"/>
      <c r="EA9" s="394"/>
      <c r="EB9" s="394"/>
      <c r="EC9" s="429"/>
    </row>
    <row r="10" spans="2:143" ht="11.25" customHeight="1" x14ac:dyDescent="0.15">
      <c r="B10" s="390" t="s">
        <v>226</v>
      </c>
      <c r="C10" s="391"/>
      <c r="D10" s="391"/>
      <c r="E10" s="391"/>
      <c r="F10" s="391"/>
      <c r="G10" s="391"/>
      <c r="H10" s="391"/>
      <c r="I10" s="391"/>
      <c r="J10" s="391"/>
      <c r="K10" s="391"/>
      <c r="L10" s="391"/>
      <c r="M10" s="391"/>
      <c r="N10" s="391"/>
      <c r="O10" s="391"/>
      <c r="P10" s="391"/>
      <c r="Q10" s="392"/>
      <c r="R10" s="393">
        <v>143036</v>
      </c>
      <c r="S10" s="394"/>
      <c r="T10" s="394"/>
      <c r="U10" s="394"/>
      <c r="V10" s="394"/>
      <c r="W10" s="394"/>
      <c r="X10" s="394"/>
      <c r="Y10" s="395"/>
      <c r="Z10" s="446">
        <v>2.9</v>
      </c>
      <c r="AA10" s="446"/>
      <c r="AB10" s="446"/>
      <c r="AC10" s="446"/>
      <c r="AD10" s="447">
        <v>143036</v>
      </c>
      <c r="AE10" s="447"/>
      <c r="AF10" s="447"/>
      <c r="AG10" s="447"/>
      <c r="AH10" s="447"/>
      <c r="AI10" s="447"/>
      <c r="AJ10" s="447"/>
      <c r="AK10" s="447"/>
      <c r="AL10" s="416">
        <v>4.9000000000000004</v>
      </c>
      <c r="AM10" s="448"/>
      <c r="AN10" s="448"/>
      <c r="AO10" s="449"/>
      <c r="AP10" s="390" t="s">
        <v>227</v>
      </c>
      <c r="AQ10" s="391"/>
      <c r="AR10" s="391"/>
      <c r="AS10" s="391"/>
      <c r="AT10" s="391"/>
      <c r="AU10" s="391"/>
      <c r="AV10" s="391"/>
      <c r="AW10" s="391"/>
      <c r="AX10" s="391"/>
      <c r="AY10" s="391"/>
      <c r="AZ10" s="391"/>
      <c r="BA10" s="391"/>
      <c r="BB10" s="391"/>
      <c r="BC10" s="391"/>
      <c r="BD10" s="391"/>
      <c r="BE10" s="391"/>
      <c r="BF10" s="392"/>
      <c r="BG10" s="393">
        <v>44696</v>
      </c>
      <c r="BH10" s="394"/>
      <c r="BI10" s="394"/>
      <c r="BJ10" s="394"/>
      <c r="BK10" s="394"/>
      <c r="BL10" s="394"/>
      <c r="BM10" s="394"/>
      <c r="BN10" s="395"/>
      <c r="BO10" s="446">
        <v>2.2999999999999998</v>
      </c>
      <c r="BP10" s="446"/>
      <c r="BQ10" s="446"/>
      <c r="BR10" s="446"/>
      <c r="BS10" s="399" t="s">
        <v>112</v>
      </c>
      <c r="BT10" s="394"/>
      <c r="BU10" s="394"/>
      <c r="BV10" s="394"/>
      <c r="BW10" s="394"/>
      <c r="BX10" s="394"/>
      <c r="BY10" s="394"/>
      <c r="BZ10" s="394"/>
      <c r="CA10" s="394"/>
      <c r="CB10" s="429"/>
      <c r="CD10" s="430" t="s">
        <v>228</v>
      </c>
      <c r="CE10" s="427"/>
      <c r="CF10" s="427"/>
      <c r="CG10" s="427"/>
      <c r="CH10" s="427"/>
      <c r="CI10" s="427"/>
      <c r="CJ10" s="427"/>
      <c r="CK10" s="427"/>
      <c r="CL10" s="427"/>
      <c r="CM10" s="427"/>
      <c r="CN10" s="427"/>
      <c r="CO10" s="427"/>
      <c r="CP10" s="427"/>
      <c r="CQ10" s="428"/>
      <c r="CR10" s="393" t="s">
        <v>112</v>
      </c>
      <c r="CS10" s="394"/>
      <c r="CT10" s="394"/>
      <c r="CU10" s="394"/>
      <c r="CV10" s="394"/>
      <c r="CW10" s="394"/>
      <c r="CX10" s="394"/>
      <c r="CY10" s="395"/>
      <c r="CZ10" s="446" t="s">
        <v>112</v>
      </c>
      <c r="DA10" s="446"/>
      <c r="DB10" s="446"/>
      <c r="DC10" s="446"/>
      <c r="DD10" s="399" t="s">
        <v>112</v>
      </c>
      <c r="DE10" s="394"/>
      <c r="DF10" s="394"/>
      <c r="DG10" s="394"/>
      <c r="DH10" s="394"/>
      <c r="DI10" s="394"/>
      <c r="DJ10" s="394"/>
      <c r="DK10" s="394"/>
      <c r="DL10" s="394"/>
      <c r="DM10" s="394"/>
      <c r="DN10" s="394"/>
      <c r="DO10" s="394"/>
      <c r="DP10" s="395"/>
      <c r="DQ10" s="399" t="s">
        <v>112</v>
      </c>
      <c r="DR10" s="394"/>
      <c r="DS10" s="394"/>
      <c r="DT10" s="394"/>
      <c r="DU10" s="394"/>
      <c r="DV10" s="394"/>
      <c r="DW10" s="394"/>
      <c r="DX10" s="394"/>
      <c r="DY10" s="394"/>
      <c r="DZ10" s="394"/>
      <c r="EA10" s="394"/>
      <c r="EB10" s="394"/>
      <c r="EC10" s="429"/>
    </row>
    <row r="11" spans="2:143" ht="11.25" customHeight="1" x14ac:dyDescent="0.15">
      <c r="B11" s="390" t="s">
        <v>229</v>
      </c>
      <c r="C11" s="391"/>
      <c r="D11" s="391"/>
      <c r="E11" s="391"/>
      <c r="F11" s="391"/>
      <c r="G11" s="391"/>
      <c r="H11" s="391"/>
      <c r="I11" s="391"/>
      <c r="J11" s="391"/>
      <c r="K11" s="391"/>
      <c r="L11" s="391"/>
      <c r="M11" s="391"/>
      <c r="N11" s="391"/>
      <c r="O11" s="391"/>
      <c r="P11" s="391"/>
      <c r="Q11" s="392"/>
      <c r="R11" s="393" t="s">
        <v>112</v>
      </c>
      <c r="S11" s="394"/>
      <c r="T11" s="394"/>
      <c r="U11" s="394"/>
      <c r="V11" s="394"/>
      <c r="W11" s="394"/>
      <c r="X11" s="394"/>
      <c r="Y11" s="395"/>
      <c r="Z11" s="446" t="s">
        <v>112</v>
      </c>
      <c r="AA11" s="446"/>
      <c r="AB11" s="446"/>
      <c r="AC11" s="446"/>
      <c r="AD11" s="447" t="s">
        <v>112</v>
      </c>
      <c r="AE11" s="447"/>
      <c r="AF11" s="447"/>
      <c r="AG11" s="447"/>
      <c r="AH11" s="447"/>
      <c r="AI11" s="447"/>
      <c r="AJ11" s="447"/>
      <c r="AK11" s="447"/>
      <c r="AL11" s="416" t="s">
        <v>112</v>
      </c>
      <c r="AM11" s="448"/>
      <c r="AN11" s="448"/>
      <c r="AO11" s="449"/>
      <c r="AP11" s="390" t="s">
        <v>230</v>
      </c>
      <c r="AQ11" s="391"/>
      <c r="AR11" s="391"/>
      <c r="AS11" s="391"/>
      <c r="AT11" s="391"/>
      <c r="AU11" s="391"/>
      <c r="AV11" s="391"/>
      <c r="AW11" s="391"/>
      <c r="AX11" s="391"/>
      <c r="AY11" s="391"/>
      <c r="AZ11" s="391"/>
      <c r="BA11" s="391"/>
      <c r="BB11" s="391"/>
      <c r="BC11" s="391"/>
      <c r="BD11" s="391"/>
      <c r="BE11" s="391"/>
      <c r="BF11" s="392"/>
      <c r="BG11" s="393">
        <v>376682</v>
      </c>
      <c r="BH11" s="394"/>
      <c r="BI11" s="394"/>
      <c r="BJ11" s="394"/>
      <c r="BK11" s="394"/>
      <c r="BL11" s="394"/>
      <c r="BM11" s="394"/>
      <c r="BN11" s="395"/>
      <c r="BO11" s="446">
        <v>19.100000000000001</v>
      </c>
      <c r="BP11" s="446"/>
      <c r="BQ11" s="446"/>
      <c r="BR11" s="446"/>
      <c r="BS11" s="399">
        <v>47491</v>
      </c>
      <c r="BT11" s="394"/>
      <c r="BU11" s="394"/>
      <c r="BV11" s="394"/>
      <c r="BW11" s="394"/>
      <c r="BX11" s="394"/>
      <c r="BY11" s="394"/>
      <c r="BZ11" s="394"/>
      <c r="CA11" s="394"/>
      <c r="CB11" s="429"/>
      <c r="CD11" s="430" t="s">
        <v>231</v>
      </c>
      <c r="CE11" s="427"/>
      <c r="CF11" s="427"/>
      <c r="CG11" s="427"/>
      <c r="CH11" s="427"/>
      <c r="CI11" s="427"/>
      <c r="CJ11" s="427"/>
      <c r="CK11" s="427"/>
      <c r="CL11" s="427"/>
      <c r="CM11" s="427"/>
      <c r="CN11" s="427"/>
      <c r="CO11" s="427"/>
      <c r="CP11" s="427"/>
      <c r="CQ11" s="428"/>
      <c r="CR11" s="393">
        <v>270661</v>
      </c>
      <c r="CS11" s="394"/>
      <c r="CT11" s="394"/>
      <c r="CU11" s="394"/>
      <c r="CV11" s="394"/>
      <c r="CW11" s="394"/>
      <c r="CX11" s="394"/>
      <c r="CY11" s="395"/>
      <c r="CZ11" s="446">
        <v>5.8</v>
      </c>
      <c r="DA11" s="446"/>
      <c r="DB11" s="446"/>
      <c r="DC11" s="446"/>
      <c r="DD11" s="399">
        <v>32767</v>
      </c>
      <c r="DE11" s="394"/>
      <c r="DF11" s="394"/>
      <c r="DG11" s="394"/>
      <c r="DH11" s="394"/>
      <c r="DI11" s="394"/>
      <c r="DJ11" s="394"/>
      <c r="DK11" s="394"/>
      <c r="DL11" s="394"/>
      <c r="DM11" s="394"/>
      <c r="DN11" s="394"/>
      <c r="DO11" s="394"/>
      <c r="DP11" s="395"/>
      <c r="DQ11" s="399">
        <v>187932</v>
      </c>
      <c r="DR11" s="394"/>
      <c r="DS11" s="394"/>
      <c r="DT11" s="394"/>
      <c r="DU11" s="394"/>
      <c r="DV11" s="394"/>
      <c r="DW11" s="394"/>
      <c r="DX11" s="394"/>
      <c r="DY11" s="394"/>
      <c r="DZ11" s="394"/>
      <c r="EA11" s="394"/>
      <c r="EB11" s="394"/>
      <c r="EC11" s="429"/>
    </row>
    <row r="12" spans="2:143" ht="11.25" customHeight="1" x14ac:dyDescent="0.15">
      <c r="B12" s="390" t="s">
        <v>232</v>
      </c>
      <c r="C12" s="391"/>
      <c r="D12" s="391"/>
      <c r="E12" s="391"/>
      <c r="F12" s="391"/>
      <c r="G12" s="391"/>
      <c r="H12" s="391"/>
      <c r="I12" s="391"/>
      <c r="J12" s="391"/>
      <c r="K12" s="391"/>
      <c r="L12" s="391"/>
      <c r="M12" s="391"/>
      <c r="N12" s="391"/>
      <c r="O12" s="391"/>
      <c r="P12" s="391"/>
      <c r="Q12" s="392"/>
      <c r="R12" s="393" t="s">
        <v>112</v>
      </c>
      <c r="S12" s="394"/>
      <c r="T12" s="394"/>
      <c r="U12" s="394"/>
      <c r="V12" s="394"/>
      <c r="W12" s="394"/>
      <c r="X12" s="394"/>
      <c r="Y12" s="395"/>
      <c r="Z12" s="446" t="s">
        <v>112</v>
      </c>
      <c r="AA12" s="446"/>
      <c r="AB12" s="446"/>
      <c r="AC12" s="446"/>
      <c r="AD12" s="447" t="s">
        <v>112</v>
      </c>
      <c r="AE12" s="447"/>
      <c r="AF12" s="447"/>
      <c r="AG12" s="447"/>
      <c r="AH12" s="447"/>
      <c r="AI12" s="447"/>
      <c r="AJ12" s="447"/>
      <c r="AK12" s="447"/>
      <c r="AL12" s="416" t="s">
        <v>112</v>
      </c>
      <c r="AM12" s="448"/>
      <c r="AN12" s="448"/>
      <c r="AO12" s="449"/>
      <c r="AP12" s="390" t="s">
        <v>233</v>
      </c>
      <c r="AQ12" s="391"/>
      <c r="AR12" s="391"/>
      <c r="AS12" s="391"/>
      <c r="AT12" s="391"/>
      <c r="AU12" s="391"/>
      <c r="AV12" s="391"/>
      <c r="AW12" s="391"/>
      <c r="AX12" s="391"/>
      <c r="AY12" s="391"/>
      <c r="AZ12" s="391"/>
      <c r="BA12" s="391"/>
      <c r="BB12" s="391"/>
      <c r="BC12" s="391"/>
      <c r="BD12" s="391"/>
      <c r="BE12" s="391"/>
      <c r="BF12" s="392"/>
      <c r="BG12" s="393">
        <v>1157140</v>
      </c>
      <c r="BH12" s="394"/>
      <c r="BI12" s="394"/>
      <c r="BJ12" s="394"/>
      <c r="BK12" s="394"/>
      <c r="BL12" s="394"/>
      <c r="BM12" s="394"/>
      <c r="BN12" s="395"/>
      <c r="BO12" s="446">
        <v>58.6</v>
      </c>
      <c r="BP12" s="446"/>
      <c r="BQ12" s="446"/>
      <c r="BR12" s="446"/>
      <c r="BS12" s="399" t="s">
        <v>112</v>
      </c>
      <c r="BT12" s="394"/>
      <c r="BU12" s="394"/>
      <c r="BV12" s="394"/>
      <c r="BW12" s="394"/>
      <c r="BX12" s="394"/>
      <c r="BY12" s="394"/>
      <c r="BZ12" s="394"/>
      <c r="CA12" s="394"/>
      <c r="CB12" s="429"/>
      <c r="CD12" s="430" t="s">
        <v>234</v>
      </c>
      <c r="CE12" s="427"/>
      <c r="CF12" s="427"/>
      <c r="CG12" s="427"/>
      <c r="CH12" s="427"/>
      <c r="CI12" s="427"/>
      <c r="CJ12" s="427"/>
      <c r="CK12" s="427"/>
      <c r="CL12" s="427"/>
      <c r="CM12" s="427"/>
      <c r="CN12" s="427"/>
      <c r="CO12" s="427"/>
      <c r="CP12" s="427"/>
      <c r="CQ12" s="428"/>
      <c r="CR12" s="393">
        <v>57625</v>
      </c>
      <c r="CS12" s="394"/>
      <c r="CT12" s="394"/>
      <c r="CU12" s="394"/>
      <c r="CV12" s="394"/>
      <c r="CW12" s="394"/>
      <c r="CX12" s="394"/>
      <c r="CY12" s="395"/>
      <c r="CZ12" s="446">
        <v>1.2</v>
      </c>
      <c r="DA12" s="446"/>
      <c r="DB12" s="446"/>
      <c r="DC12" s="446"/>
      <c r="DD12" s="399">
        <v>17253</v>
      </c>
      <c r="DE12" s="394"/>
      <c r="DF12" s="394"/>
      <c r="DG12" s="394"/>
      <c r="DH12" s="394"/>
      <c r="DI12" s="394"/>
      <c r="DJ12" s="394"/>
      <c r="DK12" s="394"/>
      <c r="DL12" s="394"/>
      <c r="DM12" s="394"/>
      <c r="DN12" s="394"/>
      <c r="DO12" s="394"/>
      <c r="DP12" s="395"/>
      <c r="DQ12" s="399">
        <v>49091</v>
      </c>
      <c r="DR12" s="394"/>
      <c r="DS12" s="394"/>
      <c r="DT12" s="394"/>
      <c r="DU12" s="394"/>
      <c r="DV12" s="394"/>
      <c r="DW12" s="394"/>
      <c r="DX12" s="394"/>
      <c r="DY12" s="394"/>
      <c r="DZ12" s="394"/>
      <c r="EA12" s="394"/>
      <c r="EB12" s="394"/>
      <c r="EC12" s="429"/>
    </row>
    <row r="13" spans="2:143" ht="11.25" customHeight="1" x14ac:dyDescent="0.15">
      <c r="B13" s="390" t="s">
        <v>235</v>
      </c>
      <c r="C13" s="391"/>
      <c r="D13" s="391"/>
      <c r="E13" s="391"/>
      <c r="F13" s="391"/>
      <c r="G13" s="391"/>
      <c r="H13" s="391"/>
      <c r="I13" s="391"/>
      <c r="J13" s="391"/>
      <c r="K13" s="391"/>
      <c r="L13" s="391"/>
      <c r="M13" s="391"/>
      <c r="N13" s="391"/>
      <c r="O13" s="391"/>
      <c r="P13" s="391"/>
      <c r="Q13" s="392"/>
      <c r="R13" s="393">
        <v>11865</v>
      </c>
      <c r="S13" s="394"/>
      <c r="T13" s="394"/>
      <c r="U13" s="394"/>
      <c r="V13" s="394"/>
      <c r="W13" s="394"/>
      <c r="X13" s="394"/>
      <c r="Y13" s="395"/>
      <c r="Z13" s="446">
        <v>0.2</v>
      </c>
      <c r="AA13" s="446"/>
      <c r="AB13" s="446"/>
      <c r="AC13" s="446"/>
      <c r="AD13" s="447">
        <v>11865</v>
      </c>
      <c r="AE13" s="447"/>
      <c r="AF13" s="447"/>
      <c r="AG13" s="447"/>
      <c r="AH13" s="447"/>
      <c r="AI13" s="447"/>
      <c r="AJ13" s="447"/>
      <c r="AK13" s="447"/>
      <c r="AL13" s="416">
        <v>0.4</v>
      </c>
      <c r="AM13" s="448"/>
      <c r="AN13" s="448"/>
      <c r="AO13" s="449"/>
      <c r="AP13" s="390" t="s">
        <v>236</v>
      </c>
      <c r="AQ13" s="391"/>
      <c r="AR13" s="391"/>
      <c r="AS13" s="391"/>
      <c r="AT13" s="391"/>
      <c r="AU13" s="391"/>
      <c r="AV13" s="391"/>
      <c r="AW13" s="391"/>
      <c r="AX13" s="391"/>
      <c r="AY13" s="391"/>
      <c r="AZ13" s="391"/>
      <c r="BA13" s="391"/>
      <c r="BB13" s="391"/>
      <c r="BC13" s="391"/>
      <c r="BD13" s="391"/>
      <c r="BE13" s="391"/>
      <c r="BF13" s="392"/>
      <c r="BG13" s="393">
        <v>1156425</v>
      </c>
      <c r="BH13" s="394"/>
      <c r="BI13" s="394"/>
      <c r="BJ13" s="394"/>
      <c r="BK13" s="394"/>
      <c r="BL13" s="394"/>
      <c r="BM13" s="394"/>
      <c r="BN13" s="395"/>
      <c r="BO13" s="446">
        <v>58.6</v>
      </c>
      <c r="BP13" s="446"/>
      <c r="BQ13" s="446"/>
      <c r="BR13" s="446"/>
      <c r="BS13" s="399" t="s">
        <v>112</v>
      </c>
      <c r="BT13" s="394"/>
      <c r="BU13" s="394"/>
      <c r="BV13" s="394"/>
      <c r="BW13" s="394"/>
      <c r="BX13" s="394"/>
      <c r="BY13" s="394"/>
      <c r="BZ13" s="394"/>
      <c r="CA13" s="394"/>
      <c r="CB13" s="429"/>
      <c r="CD13" s="430" t="s">
        <v>237</v>
      </c>
      <c r="CE13" s="427"/>
      <c r="CF13" s="427"/>
      <c r="CG13" s="427"/>
      <c r="CH13" s="427"/>
      <c r="CI13" s="427"/>
      <c r="CJ13" s="427"/>
      <c r="CK13" s="427"/>
      <c r="CL13" s="427"/>
      <c r="CM13" s="427"/>
      <c r="CN13" s="427"/>
      <c r="CO13" s="427"/>
      <c r="CP13" s="427"/>
      <c r="CQ13" s="428"/>
      <c r="CR13" s="393">
        <v>647945</v>
      </c>
      <c r="CS13" s="394"/>
      <c r="CT13" s="394"/>
      <c r="CU13" s="394"/>
      <c r="CV13" s="394"/>
      <c r="CW13" s="394"/>
      <c r="CX13" s="394"/>
      <c r="CY13" s="395"/>
      <c r="CZ13" s="446">
        <v>13.8</v>
      </c>
      <c r="DA13" s="446"/>
      <c r="DB13" s="446"/>
      <c r="DC13" s="446"/>
      <c r="DD13" s="399">
        <v>411013</v>
      </c>
      <c r="DE13" s="394"/>
      <c r="DF13" s="394"/>
      <c r="DG13" s="394"/>
      <c r="DH13" s="394"/>
      <c r="DI13" s="394"/>
      <c r="DJ13" s="394"/>
      <c r="DK13" s="394"/>
      <c r="DL13" s="394"/>
      <c r="DM13" s="394"/>
      <c r="DN13" s="394"/>
      <c r="DO13" s="394"/>
      <c r="DP13" s="395"/>
      <c r="DQ13" s="399">
        <v>287669</v>
      </c>
      <c r="DR13" s="394"/>
      <c r="DS13" s="394"/>
      <c r="DT13" s="394"/>
      <c r="DU13" s="394"/>
      <c r="DV13" s="394"/>
      <c r="DW13" s="394"/>
      <c r="DX13" s="394"/>
      <c r="DY13" s="394"/>
      <c r="DZ13" s="394"/>
      <c r="EA13" s="394"/>
      <c r="EB13" s="394"/>
      <c r="EC13" s="429"/>
    </row>
    <row r="14" spans="2:143" ht="11.25" customHeight="1" x14ac:dyDescent="0.15">
      <c r="B14" s="390" t="s">
        <v>238</v>
      </c>
      <c r="C14" s="391"/>
      <c r="D14" s="391"/>
      <c r="E14" s="391"/>
      <c r="F14" s="391"/>
      <c r="G14" s="391"/>
      <c r="H14" s="391"/>
      <c r="I14" s="391"/>
      <c r="J14" s="391"/>
      <c r="K14" s="391"/>
      <c r="L14" s="391"/>
      <c r="M14" s="391"/>
      <c r="N14" s="391"/>
      <c r="O14" s="391"/>
      <c r="P14" s="391"/>
      <c r="Q14" s="392"/>
      <c r="R14" s="393" t="s">
        <v>112</v>
      </c>
      <c r="S14" s="394"/>
      <c r="T14" s="394"/>
      <c r="U14" s="394"/>
      <c r="V14" s="394"/>
      <c r="W14" s="394"/>
      <c r="X14" s="394"/>
      <c r="Y14" s="395"/>
      <c r="Z14" s="446" t="s">
        <v>112</v>
      </c>
      <c r="AA14" s="446"/>
      <c r="AB14" s="446"/>
      <c r="AC14" s="446"/>
      <c r="AD14" s="447" t="s">
        <v>112</v>
      </c>
      <c r="AE14" s="447"/>
      <c r="AF14" s="447"/>
      <c r="AG14" s="447"/>
      <c r="AH14" s="447"/>
      <c r="AI14" s="447"/>
      <c r="AJ14" s="447"/>
      <c r="AK14" s="447"/>
      <c r="AL14" s="416" t="s">
        <v>112</v>
      </c>
      <c r="AM14" s="448"/>
      <c r="AN14" s="448"/>
      <c r="AO14" s="449"/>
      <c r="AP14" s="390" t="s">
        <v>239</v>
      </c>
      <c r="AQ14" s="391"/>
      <c r="AR14" s="391"/>
      <c r="AS14" s="391"/>
      <c r="AT14" s="391"/>
      <c r="AU14" s="391"/>
      <c r="AV14" s="391"/>
      <c r="AW14" s="391"/>
      <c r="AX14" s="391"/>
      <c r="AY14" s="391"/>
      <c r="AZ14" s="391"/>
      <c r="BA14" s="391"/>
      <c r="BB14" s="391"/>
      <c r="BC14" s="391"/>
      <c r="BD14" s="391"/>
      <c r="BE14" s="391"/>
      <c r="BF14" s="392"/>
      <c r="BG14" s="393">
        <v>26588</v>
      </c>
      <c r="BH14" s="394"/>
      <c r="BI14" s="394"/>
      <c r="BJ14" s="394"/>
      <c r="BK14" s="394"/>
      <c r="BL14" s="394"/>
      <c r="BM14" s="394"/>
      <c r="BN14" s="395"/>
      <c r="BO14" s="446">
        <v>1.3</v>
      </c>
      <c r="BP14" s="446"/>
      <c r="BQ14" s="446"/>
      <c r="BR14" s="446"/>
      <c r="BS14" s="399" t="s">
        <v>112</v>
      </c>
      <c r="BT14" s="394"/>
      <c r="BU14" s="394"/>
      <c r="BV14" s="394"/>
      <c r="BW14" s="394"/>
      <c r="BX14" s="394"/>
      <c r="BY14" s="394"/>
      <c r="BZ14" s="394"/>
      <c r="CA14" s="394"/>
      <c r="CB14" s="429"/>
      <c r="CD14" s="430" t="s">
        <v>240</v>
      </c>
      <c r="CE14" s="427"/>
      <c r="CF14" s="427"/>
      <c r="CG14" s="427"/>
      <c r="CH14" s="427"/>
      <c r="CI14" s="427"/>
      <c r="CJ14" s="427"/>
      <c r="CK14" s="427"/>
      <c r="CL14" s="427"/>
      <c r="CM14" s="427"/>
      <c r="CN14" s="427"/>
      <c r="CO14" s="427"/>
      <c r="CP14" s="427"/>
      <c r="CQ14" s="428"/>
      <c r="CR14" s="393">
        <v>183259</v>
      </c>
      <c r="CS14" s="394"/>
      <c r="CT14" s="394"/>
      <c r="CU14" s="394"/>
      <c r="CV14" s="394"/>
      <c r="CW14" s="394"/>
      <c r="CX14" s="394"/>
      <c r="CY14" s="395"/>
      <c r="CZ14" s="446">
        <v>3.9</v>
      </c>
      <c r="DA14" s="446"/>
      <c r="DB14" s="446"/>
      <c r="DC14" s="446"/>
      <c r="DD14" s="399">
        <v>62690</v>
      </c>
      <c r="DE14" s="394"/>
      <c r="DF14" s="394"/>
      <c r="DG14" s="394"/>
      <c r="DH14" s="394"/>
      <c r="DI14" s="394"/>
      <c r="DJ14" s="394"/>
      <c r="DK14" s="394"/>
      <c r="DL14" s="394"/>
      <c r="DM14" s="394"/>
      <c r="DN14" s="394"/>
      <c r="DO14" s="394"/>
      <c r="DP14" s="395"/>
      <c r="DQ14" s="399">
        <v>128027</v>
      </c>
      <c r="DR14" s="394"/>
      <c r="DS14" s="394"/>
      <c r="DT14" s="394"/>
      <c r="DU14" s="394"/>
      <c r="DV14" s="394"/>
      <c r="DW14" s="394"/>
      <c r="DX14" s="394"/>
      <c r="DY14" s="394"/>
      <c r="DZ14" s="394"/>
      <c r="EA14" s="394"/>
      <c r="EB14" s="394"/>
      <c r="EC14" s="429"/>
    </row>
    <row r="15" spans="2:143" ht="11.25" customHeight="1" x14ac:dyDescent="0.15">
      <c r="B15" s="390" t="s">
        <v>241</v>
      </c>
      <c r="C15" s="391"/>
      <c r="D15" s="391"/>
      <c r="E15" s="391"/>
      <c r="F15" s="391"/>
      <c r="G15" s="391"/>
      <c r="H15" s="391"/>
      <c r="I15" s="391"/>
      <c r="J15" s="391"/>
      <c r="K15" s="391"/>
      <c r="L15" s="391"/>
      <c r="M15" s="391"/>
      <c r="N15" s="391"/>
      <c r="O15" s="391"/>
      <c r="P15" s="391"/>
      <c r="Q15" s="392"/>
      <c r="R15" s="393">
        <v>5717</v>
      </c>
      <c r="S15" s="394"/>
      <c r="T15" s="394"/>
      <c r="U15" s="394"/>
      <c r="V15" s="394"/>
      <c r="W15" s="394"/>
      <c r="X15" s="394"/>
      <c r="Y15" s="395"/>
      <c r="Z15" s="446">
        <v>0.1</v>
      </c>
      <c r="AA15" s="446"/>
      <c r="AB15" s="446"/>
      <c r="AC15" s="446"/>
      <c r="AD15" s="447">
        <v>5717</v>
      </c>
      <c r="AE15" s="447"/>
      <c r="AF15" s="447"/>
      <c r="AG15" s="447"/>
      <c r="AH15" s="447"/>
      <c r="AI15" s="447"/>
      <c r="AJ15" s="447"/>
      <c r="AK15" s="447"/>
      <c r="AL15" s="416">
        <v>0.2</v>
      </c>
      <c r="AM15" s="448"/>
      <c r="AN15" s="448"/>
      <c r="AO15" s="449"/>
      <c r="AP15" s="390" t="s">
        <v>242</v>
      </c>
      <c r="AQ15" s="391"/>
      <c r="AR15" s="391"/>
      <c r="AS15" s="391"/>
      <c r="AT15" s="391"/>
      <c r="AU15" s="391"/>
      <c r="AV15" s="391"/>
      <c r="AW15" s="391"/>
      <c r="AX15" s="391"/>
      <c r="AY15" s="391"/>
      <c r="AZ15" s="391"/>
      <c r="BA15" s="391"/>
      <c r="BB15" s="391"/>
      <c r="BC15" s="391"/>
      <c r="BD15" s="391"/>
      <c r="BE15" s="391"/>
      <c r="BF15" s="392"/>
      <c r="BG15" s="393">
        <v>46898</v>
      </c>
      <c r="BH15" s="394"/>
      <c r="BI15" s="394"/>
      <c r="BJ15" s="394"/>
      <c r="BK15" s="394"/>
      <c r="BL15" s="394"/>
      <c r="BM15" s="394"/>
      <c r="BN15" s="395"/>
      <c r="BO15" s="446">
        <v>2.4</v>
      </c>
      <c r="BP15" s="446"/>
      <c r="BQ15" s="446"/>
      <c r="BR15" s="446"/>
      <c r="BS15" s="399" t="s">
        <v>112</v>
      </c>
      <c r="BT15" s="394"/>
      <c r="BU15" s="394"/>
      <c r="BV15" s="394"/>
      <c r="BW15" s="394"/>
      <c r="BX15" s="394"/>
      <c r="BY15" s="394"/>
      <c r="BZ15" s="394"/>
      <c r="CA15" s="394"/>
      <c r="CB15" s="429"/>
      <c r="CD15" s="430" t="s">
        <v>243</v>
      </c>
      <c r="CE15" s="427"/>
      <c r="CF15" s="427"/>
      <c r="CG15" s="427"/>
      <c r="CH15" s="427"/>
      <c r="CI15" s="427"/>
      <c r="CJ15" s="427"/>
      <c r="CK15" s="427"/>
      <c r="CL15" s="427"/>
      <c r="CM15" s="427"/>
      <c r="CN15" s="427"/>
      <c r="CO15" s="427"/>
      <c r="CP15" s="427"/>
      <c r="CQ15" s="428"/>
      <c r="CR15" s="393">
        <v>864495</v>
      </c>
      <c r="CS15" s="394"/>
      <c r="CT15" s="394"/>
      <c r="CU15" s="394"/>
      <c r="CV15" s="394"/>
      <c r="CW15" s="394"/>
      <c r="CX15" s="394"/>
      <c r="CY15" s="395"/>
      <c r="CZ15" s="446">
        <v>18.399999999999999</v>
      </c>
      <c r="DA15" s="446"/>
      <c r="DB15" s="446"/>
      <c r="DC15" s="446"/>
      <c r="DD15" s="399">
        <v>155488</v>
      </c>
      <c r="DE15" s="394"/>
      <c r="DF15" s="394"/>
      <c r="DG15" s="394"/>
      <c r="DH15" s="394"/>
      <c r="DI15" s="394"/>
      <c r="DJ15" s="394"/>
      <c r="DK15" s="394"/>
      <c r="DL15" s="394"/>
      <c r="DM15" s="394"/>
      <c r="DN15" s="394"/>
      <c r="DO15" s="394"/>
      <c r="DP15" s="395"/>
      <c r="DQ15" s="399">
        <v>674599</v>
      </c>
      <c r="DR15" s="394"/>
      <c r="DS15" s="394"/>
      <c r="DT15" s="394"/>
      <c r="DU15" s="394"/>
      <c r="DV15" s="394"/>
      <c r="DW15" s="394"/>
      <c r="DX15" s="394"/>
      <c r="DY15" s="394"/>
      <c r="DZ15" s="394"/>
      <c r="EA15" s="394"/>
      <c r="EB15" s="394"/>
      <c r="EC15" s="429"/>
    </row>
    <row r="16" spans="2:143" ht="11.25" customHeight="1" x14ac:dyDescent="0.15">
      <c r="B16" s="390" t="s">
        <v>244</v>
      </c>
      <c r="C16" s="391"/>
      <c r="D16" s="391"/>
      <c r="E16" s="391"/>
      <c r="F16" s="391"/>
      <c r="G16" s="391"/>
      <c r="H16" s="391"/>
      <c r="I16" s="391"/>
      <c r="J16" s="391"/>
      <c r="K16" s="391"/>
      <c r="L16" s="391"/>
      <c r="M16" s="391"/>
      <c r="N16" s="391"/>
      <c r="O16" s="391"/>
      <c r="P16" s="391"/>
      <c r="Q16" s="392"/>
      <c r="R16" s="393">
        <v>924111</v>
      </c>
      <c r="S16" s="394"/>
      <c r="T16" s="394"/>
      <c r="U16" s="394"/>
      <c r="V16" s="394"/>
      <c r="W16" s="394"/>
      <c r="X16" s="394"/>
      <c r="Y16" s="395"/>
      <c r="Z16" s="446">
        <v>18.8</v>
      </c>
      <c r="AA16" s="446"/>
      <c r="AB16" s="446"/>
      <c r="AC16" s="446"/>
      <c r="AD16" s="447">
        <v>729668</v>
      </c>
      <c r="AE16" s="447"/>
      <c r="AF16" s="447"/>
      <c r="AG16" s="447"/>
      <c r="AH16" s="447"/>
      <c r="AI16" s="447"/>
      <c r="AJ16" s="447"/>
      <c r="AK16" s="447"/>
      <c r="AL16" s="416">
        <v>25</v>
      </c>
      <c r="AM16" s="448"/>
      <c r="AN16" s="448"/>
      <c r="AO16" s="449"/>
      <c r="AP16" s="390" t="s">
        <v>245</v>
      </c>
      <c r="AQ16" s="391"/>
      <c r="AR16" s="391"/>
      <c r="AS16" s="391"/>
      <c r="AT16" s="391"/>
      <c r="AU16" s="391"/>
      <c r="AV16" s="391"/>
      <c r="AW16" s="391"/>
      <c r="AX16" s="391"/>
      <c r="AY16" s="391"/>
      <c r="AZ16" s="391"/>
      <c r="BA16" s="391"/>
      <c r="BB16" s="391"/>
      <c r="BC16" s="391"/>
      <c r="BD16" s="391"/>
      <c r="BE16" s="391"/>
      <c r="BF16" s="392"/>
      <c r="BG16" s="393">
        <v>1529</v>
      </c>
      <c r="BH16" s="394"/>
      <c r="BI16" s="394"/>
      <c r="BJ16" s="394"/>
      <c r="BK16" s="394"/>
      <c r="BL16" s="394"/>
      <c r="BM16" s="394"/>
      <c r="BN16" s="395"/>
      <c r="BO16" s="446">
        <v>0.1</v>
      </c>
      <c r="BP16" s="446"/>
      <c r="BQ16" s="446"/>
      <c r="BR16" s="446"/>
      <c r="BS16" s="399" t="s">
        <v>112</v>
      </c>
      <c r="BT16" s="394"/>
      <c r="BU16" s="394"/>
      <c r="BV16" s="394"/>
      <c r="BW16" s="394"/>
      <c r="BX16" s="394"/>
      <c r="BY16" s="394"/>
      <c r="BZ16" s="394"/>
      <c r="CA16" s="394"/>
      <c r="CB16" s="429"/>
      <c r="CD16" s="430" t="s">
        <v>246</v>
      </c>
      <c r="CE16" s="427"/>
      <c r="CF16" s="427"/>
      <c r="CG16" s="427"/>
      <c r="CH16" s="427"/>
      <c r="CI16" s="427"/>
      <c r="CJ16" s="427"/>
      <c r="CK16" s="427"/>
      <c r="CL16" s="427"/>
      <c r="CM16" s="427"/>
      <c r="CN16" s="427"/>
      <c r="CO16" s="427"/>
      <c r="CP16" s="427"/>
      <c r="CQ16" s="428"/>
      <c r="CR16" s="393" t="s">
        <v>112</v>
      </c>
      <c r="CS16" s="394"/>
      <c r="CT16" s="394"/>
      <c r="CU16" s="394"/>
      <c r="CV16" s="394"/>
      <c r="CW16" s="394"/>
      <c r="CX16" s="394"/>
      <c r="CY16" s="395"/>
      <c r="CZ16" s="446" t="s">
        <v>112</v>
      </c>
      <c r="DA16" s="446"/>
      <c r="DB16" s="446"/>
      <c r="DC16" s="446"/>
      <c r="DD16" s="399" t="s">
        <v>112</v>
      </c>
      <c r="DE16" s="394"/>
      <c r="DF16" s="394"/>
      <c r="DG16" s="394"/>
      <c r="DH16" s="394"/>
      <c r="DI16" s="394"/>
      <c r="DJ16" s="394"/>
      <c r="DK16" s="394"/>
      <c r="DL16" s="394"/>
      <c r="DM16" s="394"/>
      <c r="DN16" s="394"/>
      <c r="DO16" s="394"/>
      <c r="DP16" s="395"/>
      <c r="DQ16" s="399" t="s">
        <v>112</v>
      </c>
      <c r="DR16" s="394"/>
      <c r="DS16" s="394"/>
      <c r="DT16" s="394"/>
      <c r="DU16" s="394"/>
      <c r="DV16" s="394"/>
      <c r="DW16" s="394"/>
      <c r="DX16" s="394"/>
      <c r="DY16" s="394"/>
      <c r="DZ16" s="394"/>
      <c r="EA16" s="394"/>
      <c r="EB16" s="394"/>
      <c r="EC16" s="429"/>
    </row>
    <row r="17" spans="2:133" ht="11.25" customHeight="1" x14ac:dyDescent="0.15">
      <c r="B17" s="390" t="s">
        <v>247</v>
      </c>
      <c r="C17" s="391"/>
      <c r="D17" s="391"/>
      <c r="E17" s="391"/>
      <c r="F17" s="391"/>
      <c r="G17" s="391"/>
      <c r="H17" s="391"/>
      <c r="I17" s="391"/>
      <c r="J17" s="391"/>
      <c r="K17" s="391"/>
      <c r="L17" s="391"/>
      <c r="M17" s="391"/>
      <c r="N17" s="391"/>
      <c r="O17" s="391"/>
      <c r="P17" s="391"/>
      <c r="Q17" s="392"/>
      <c r="R17" s="393">
        <v>729668</v>
      </c>
      <c r="S17" s="394"/>
      <c r="T17" s="394"/>
      <c r="U17" s="394"/>
      <c r="V17" s="394"/>
      <c r="W17" s="394"/>
      <c r="X17" s="394"/>
      <c r="Y17" s="395"/>
      <c r="Z17" s="446">
        <v>14.9</v>
      </c>
      <c r="AA17" s="446"/>
      <c r="AB17" s="446"/>
      <c r="AC17" s="446"/>
      <c r="AD17" s="447">
        <v>729668</v>
      </c>
      <c r="AE17" s="447"/>
      <c r="AF17" s="447"/>
      <c r="AG17" s="447"/>
      <c r="AH17" s="447"/>
      <c r="AI17" s="447"/>
      <c r="AJ17" s="447"/>
      <c r="AK17" s="447"/>
      <c r="AL17" s="416">
        <v>25</v>
      </c>
      <c r="AM17" s="448"/>
      <c r="AN17" s="448"/>
      <c r="AO17" s="449"/>
      <c r="AP17" s="390" t="s">
        <v>248</v>
      </c>
      <c r="AQ17" s="391"/>
      <c r="AR17" s="391"/>
      <c r="AS17" s="391"/>
      <c r="AT17" s="391"/>
      <c r="AU17" s="391"/>
      <c r="AV17" s="391"/>
      <c r="AW17" s="391"/>
      <c r="AX17" s="391"/>
      <c r="AY17" s="391"/>
      <c r="AZ17" s="391"/>
      <c r="BA17" s="391"/>
      <c r="BB17" s="391"/>
      <c r="BC17" s="391"/>
      <c r="BD17" s="391"/>
      <c r="BE17" s="391"/>
      <c r="BF17" s="392"/>
      <c r="BG17" s="393" t="s">
        <v>112</v>
      </c>
      <c r="BH17" s="394"/>
      <c r="BI17" s="394"/>
      <c r="BJ17" s="394"/>
      <c r="BK17" s="394"/>
      <c r="BL17" s="394"/>
      <c r="BM17" s="394"/>
      <c r="BN17" s="395"/>
      <c r="BO17" s="446" t="s">
        <v>112</v>
      </c>
      <c r="BP17" s="446"/>
      <c r="BQ17" s="446"/>
      <c r="BR17" s="446"/>
      <c r="BS17" s="399" t="s">
        <v>112</v>
      </c>
      <c r="BT17" s="394"/>
      <c r="BU17" s="394"/>
      <c r="BV17" s="394"/>
      <c r="BW17" s="394"/>
      <c r="BX17" s="394"/>
      <c r="BY17" s="394"/>
      <c r="BZ17" s="394"/>
      <c r="CA17" s="394"/>
      <c r="CB17" s="429"/>
      <c r="CD17" s="430" t="s">
        <v>249</v>
      </c>
      <c r="CE17" s="427"/>
      <c r="CF17" s="427"/>
      <c r="CG17" s="427"/>
      <c r="CH17" s="427"/>
      <c r="CI17" s="427"/>
      <c r="CJ17" s="427"/>
      <c r="CK17" s="427"/>
      <c r="CL17" s="427"/>
      <c r="CM17" s="427"/>
      <c r="CN17" s="427"/>
      <c r="CO17" s="427"/>
      <c r="CP17" s="427"/>
      <c r="CQ17" s="428"/>
      <c r="CR17" s="393">
        <v>412038</v>
      </c>
      <c r="CS17" s="394"/>
      <c r="CT17" s="394"/>
      <c r="CU17" s="394"/>
      <c r="CV17" s="394"/>
      <c r="CW17" s="394"/>
      <c r="CX17" s="394"/>
      <c r="CY17" s="395"/>
      <c r="CZ17" s="446">
        <v>8.8000000000000007</v>
      </c>
      <c r="DA17" s="446"/>
      <c r="DB17" s="446"/>
      <c r="DC17" s="446"/>
      <c r="DD17" s="399" t="s">
        <v>112</v>
      </c>
      <c r="DE17" s="394"/>
      <c r="DF17" s="394"/>
      <c r="DG17" s="394"/>
      <c r="DH17" s="394"/>
      <c r="DI17" s="394"/>
      <c r="DJ17" s="394"/>
      <c r="DK17" s="394"/>
      <c r="DL17" s="394"/>
      <c r="DM17" s="394"/>
      <c r="DN17" s="394"/>
      <c r="DO17" s="394"/>
      <c r="DP17" s="395"/>
      <c r="DQ17" s="399">
        <v>412038</v>
      </c>
      <c r="DR17" s="394"/>
      <c r="DS17" s="394"/>
      <c r="DT17" s="394"/>
      <c r="DU17" s="394"/>
      <c r="DV17" s="394"/>
      <c r="DW17" s="394"/>
      <c r="DX17" s="394"/>
      <c r="DY17" s="394"/>
      <c r="DZ17" s="394"/>
      <c r="EA17" s="394"/>
      <c r="EB17" s="394"/>
      <c r="EC17" s="429"/>
    </row>
    <row r="18" spans="2:133" ht="11.25" customHeight="1" x14ac:dyDescent="0.15">
      <c r="B18" s="390" t="s">
        <v>250</v>
      </c>
      <c r="C18" s="391"/>
      <c r="D18" s="391"/>
      <c r="E18" s="391"/>
      <c r="F18" s="391"/>
      <c r="G18" s="391"/>
      <c r="H18" s="391"/>
      <c r="I18" s="391"/>
      <c r="J18" s="391"/>
      <c r="K18" s="391"/>
      <c r="L18" s="391"/>
      <c r="M18" s="391"/>
      <c r="N18" s="391"/>
      <c r="O18" s="391"/>
      <c r="P18" s="391"/>
      <c r="Q18" s="392"/>
      <c r="R18" s="393">
        <v>194443</v>
      </c>
      <c r="S18" s="394"/>
      <c r="T18" s="394"/>
      <c r="U18" s="394"/>
      <c r="V18" s="394"/>
      <c r="W18" s="394"/>
      <c r="X18" s="394"/>
      <c r="Y18" s="395"/>
      <c r="Z18" s="446">
        <v>4</v>
      </c>
      <c r="AA18" s="446"/>
      <c r="AB18" s="446"/>
      <c r="AC18" s="446"/>
      <c r="AD18" s="447" t="s">
        <v>112</v>
      </c>
      <c r="AE18" s="447"/>
      <c r="AF18" s="447"/>
      <c r="AG18" s="447"/>
      <c r="AH18" s="447"/>
      <c r="AI18" s="447"/>
      <c r="AJ18" s="447"/>
      <c r="AK18" s="447"/>
      <c r="AL18" s="416" t="s">
        <v>112</v>
      </c>
      <c r="AM18" s="448"/>
      <c r="AN18" s="448"/>
      <c r="AO18" s="449"/>
      <c r="AP18" s="390" t="s">
        <v>251</v>
      </c>
      <c r="AQ18" s="391"/>
      <c r="AR18" s="391"/>
      <c r="AS18" s="391"/>
      <c r="AT18" s="391"/>
      <c r="AU18" s="391"/>
      <c r="AV18" s="391"/>
      <c r="AW18" s="391"/>
      <c r="AX18" s="391"/>
      <c r="AY18" s="391"/>
      <c r="AZ18" s="391"/>
      <c r="BA18" s="391"/>
      <c r="BB18" s="391"/>
      <c r="BC18" s="391"/>
      <c r="BD18" s="391"/>
      <c r="BE18" s="391"/>
      <c r="BF18" s="392"/>
      <c r="BG18" s="393" t="s">
        <v>112</v>
      </c>
      <c r="BH18" s="394"/>
      <c r="BI18" s="394"/>
      <c r="BJ18" s="394"/>
      <c r="BK18" s="394"/>
      <c r="BL18" s="394"/>
      <c r="BM18" s="394"/>
      <c r="BN18" s="395"/>
      <c r="BO18" s="446" t="s">
        <v>112</v>
      </c>
      <c r="BP18" s="446"/>
      <c r="BQ18" s="446"/>
      <c r="BR18" s="446"/>
      <c r="BS18" s="399" t="s">
        <v>112</v>
      </c>
      <c r="BT18" s="394"/>
      <c r="BU18" s="394"/>
      <c r="BV18" s="394"/>
      <c r="BW18" s="394"/>
      <c r="BX18" s="394"/>
      <c r="BY18" s="394"/>
      <c r="BZ18" s="394"/>
      <c r="CA18" s="394"/>
      <c r="CB18" s="429"/>
      <c r="CD18" s="430" t="s">
        <v>252</v>
      </c>
      <c r="CE18" s="427"/>
      <c r="CF18" s="427"/>
      <c r="CG18" s="427"/>
      <c r="CH18" s="427"/>
      <c r="CI18" s="427"/>
      <c r="CJ18" s="427"/>
      <c r="CK18" s="427"/>
      <c r="CL18" s="427"/>
      <c r="CM18" s="427"/>
      <c r="CN18" s="427"/>
      <c r="CO18" s="427"/>
      <c r="CP18" s="427"/>
      <c r="CQ18" s="428"/>
      <c r="CR18" s="393" t="s">
        <v>112</v>
      </c>
      <c r="CS18" s="394"/>
      <c r="CT18" s="394"/>
      <c r="CU18" s="394"/>
      <c r="CV18" s="394"/>
      <c r="CW18" s="394"/>
      <c r="CX18" s="394"/>
      <c r="CY18" s="395"/>
      <c r="CZ18" s="446" t="s">
        <v>112</v>
      </c>
      <c r="DA18" s="446"/>
      <c r="DB18" s="446"/>
      <c r="DC18" s="446"/>
      <c r="DD18" s="399" t="s">
        <v>112</v>
      </c>
      <c r="DE18" s="394"/>
      <c r="DF18" s="394"/>
      <c r="DG18" s="394"/>
      <c r="DH18" s="394"/>
      <c r="DI18" s="394"/>
      <c r="DJ18" s="394"/>
      <c r="DK18" s="394"/>
      <c r="DL18" s="394"/>
      <c r="DM18" s="394"/>
      <c r="DN18" s="394"/>
      <c r="DO18" s="394"/>
      <c r="DP18" s="395"/>
      <c r="DQ18" s="399" t="s">
        <v>112</v>
      </c>
      <c r="DR18" s="394"/>
      <c r="DS18" s="394"/>
      <c r="DT18" s="394"/>
      <c r="DU18" s="394"/>
      <c r="DV18" s="394"/>
      <c r="DW18" s="394"/>
      <c r="DX18" s="394"/>
      <c r="DY18" s="394"/>
      <c r="DZ18" s="394"/>
      <c r="EA18" s="394"/>
      <c r="EB18" s="394"/>
      <c r="EC18" s="429"/>
    </row>
    <row r="19" spans="2:133" ht="11.25" customHeight="1" x14ac:dyDescent="0.15">
      <c r="B19" s="390" t="s">
        <v>253</v>
      </c>
      <c r="C19" s="391"/>
      <c r="D19" s="391"/>
      <c r="E19" s="391"/>
      <c r="F19" s="391"/>
      <c r="G19" s="391"/>
      <c r="H19" s="391"/>
      <c r="I19" s="391"/>
      <c r="J19" s="391"/>
      <c r="K19" s="391"/>
      <c r="L19" s="391"/>
      <c r="M19" s="391"/>
      <c r="N19" s="391"/>
      <c r="O19" s="391"/>
      <c r="P19" s="391"/>
      <c r="Q19" s="392"/>
      <c r="R19" s="393" t="s">
        <v>112</v>
      </c>
      <c r="S19" s="394"/>
      <c r="T19" s="394"/>
      <c r="U19" s="394"/>
      <c r="V19" s="394"/>
      <c r="W19" s="394"/>
      <c r="X19" s="394"/>
      <c r="Y19" s="395"/>
      <c r="Z19" s="446" t="s">
        <v>112</v>
      </c>
      <c r="AA19" s="446"/>
      <c r="AB19" s="446"/>
      <c r="AC19" s="446"/>
      <c r="AD19" s="447" t="s">
        <v>112</v>
      </c>
      <c r="AE19" s="447"/>
      <c r="AF19" s="447"/>
      <c r="AG19" s="447"/>
      <c r="AH19" s="447"/>
      <c r="AI19" s="447"/>
      <c r="AJ19" s="447"/>
      <c r="AK19" s="447"/>
      <c r="AL19" s="416" t="s">
        <v>112</v>
      </c>
      <c r="AM19" s="448"/>
      <c r="AN19" s="448"/>
      <c r="AO19" s="449"/>
      <c r="AP19" s="390" t="s">
        <v>254</v>
      </c>
      <c r="AQ19" s="391"/>
      <c r="AR19" s="391"/>
      <c r="AS19" s="391"/>
      <c r="AT19" s="391"/>
      <c r="AU19" s="391"/>
      <c r="AV19" s="391"/>
      <c r="AW19" s="391"/>
      <c r="AX19" s="391"/>
      <c r="AY19" s="391"/>
      <c r="AZ19" s="391"/>
      <c r="BA19" s="391"/>
      <c r="BB19" s="391"/>
      <c r="BC19" s="391"/>
      <c r="BD19" s="391"/>
      <c r="BE19" s="391"/>
      <c r="BF19" s="392"/>
      <c r="BG19" s="393" t="s">
        <v>112</v>
      </c>
      <c r="BH19" s="394"/>
      <c r="BI19" s="394"/>
      <c r="BJ19" s="394"/>
      <c r="BK19" s="394"/>
      <c r="BL19" s="394"/>
      <c r="BM19" s="394"/>
      <c r="BN19" s="395"/>
      <c r="BO19" s="446" t="s">
        <v>112</v>
      </c>
      <c r="BP19" s="446"/>
      <c r="BQ19" s="446"/>
      <c r="BR19" s="446"/>
      <c r="BS19" s="399" t="s">
        <v>112</v>
      </c>
      <c r="BT19" s="394"/>
      <c r="BU19" s="394"/>
      <c r="BV19" s="394"/>
      <c r="BW19" s="394"/>
      <c r="BX19" s="394"/>
      <c r="BY19" s="394"/>
      <c r="BZ19" s="394"/>
      <c r="CA19" s="394"/>
      <c r="CB19" s="429"/>
      <c r="CD19" s="430" t="s">
        <v>255</v>
      </c>
      <c r="CE19" s="427"/>
      <c r="CF19" s="427"/>
      <c r="CG19" s="427"/>
      <c r="CH19" s="427"/>
      <c r="CI19" s="427"/>
      <c r="CJ19" s="427"/>
      <c r="CK19" s="427"/>
      <c r="CL19" s="427"/>
      <c r="CM19" s="427"/>
      <c r="CN19" s="427"/>
      <c r="CO19" s="427"/>
      <c r="CP19" s="427"/>
      <c r="CQ19" s="428"/>
      <c r="CR19" s="393" t="s">
        <v>112</v>
      </c>
      <c r="CS19" s="394"/>
      <c r="CT19" s="394"/>
      <c r="CU19" s="394"/>
      <c r="CV19" s="394"/>
      <c r="CW19" s="394"/>
      <c r="CX19" s="394"/>
      <c r="CY19" s="395"/>
      <c r="CZ19" s="446" t="s">
        <v>112</v>
      </c>
      <c r="DA19" s="446"/>
      <c r="DB19" s="446"/>
      <c r="DC19" s="446"/>
      <c r="DD19" s="399" t="s">
        <v>112</v>
      </c>
      <c r="DE19" s="394"/>
      <c r="DF19" s="394"/>
      <c r="DG19" s="394"/>
      <c r="DH19" s="394"/>
      <c r="DI19" s="394"/>
      <c r="DJ19" s="394"/>
      <c r="DK19" s="394"/>
      <c r="DL19" s="394"/>
      <c r="DM19" s="394"/>
      <c r="DN19" s="394"/>
      <c r="DO19" s="394"/>
      <c r="DP19" s="395"/>
      <c r="DQ19" s="399" t="s">
        <v>112</v>
      </c>
      <c r="DR19" s="394"/>
      <c r="DS19" s="394"/>
      <c r="DT19" s="394"/>
      <c r="DU19" s="394"/>
      <c r="DV19" s="394"/>
      <c r="DW19" s="394"/>
      <c r="DX19" s="394"/>
      <c r="DY19" s="394"/>
      <c r="DZ19" s="394"/>
      <c r="EA19" s="394"/>
      <c r="EB19" s="394"/>
      <c r="EC19" s="429"/>
    </row>
    <row r="20" spans="2:133" ht="11.25" customHeight="1" x14ac:dyDescent="0.15">
      <c r="B20" s="390" t="s">
        <v>256</v>
      </c>
      <c r="C20" s="391"/>
      <c r="D20" s="391"/>
      <c r="E20" s="391"/>
      <c r="F20" s="391"/>
      <c r="G20" s="391"/>
      <c r="H20" s="391"/>
      <c r="I20" s="391"/>
      <c r="J20" s="391"/>
      <c r="K20" s="391"/>
      <c r="L20" s="391"/>
      <c r="M20" s="391"/>
      <c r="N20" s="391"/>
      <c r="O20" s="391"/>
      <c r="P20" s="391"/>
      <c r="Q20" s="392"/>
      <c r="R20" s="393">
        <v>3106417</v>
      </c>
      <c r="S20" s="394"/>
      <c r="T20" s="394"/>
      <c r="U20" s="394"/>
      <c r="V20" s="394"/>
      <c r="W20" s="394"/>
      <c r="X20" s="394"/>
      <c r="Y20" s="395"/>
      <c r="Z20" s="446">
        <v>63.2</v>
      </c>
      <c r="AA20" s="446"/>
      <c r="AB20" s="446"/>
      <c r="AC20" s="446"/>
      <c r="AD20" s="447">
        <v>2911974</v>
      </c>
      <c r="AE20" s="447"/>
      <c r="AF20" s="447"/>
      <c r="AG20" s="447"/>
      <c r="AH20" s="447"/>
      <c r="AI20" s="447"/>
      <c r="AJ20" s="447"/>
      <c r="AK20" s="447"/>
      <c r="AL20" s="416">
        <v>99.8</v>
      </c>
      <c r="AM20" s="448"/>
      <c r="AN20" s="448"/>
      <c r="AO20" s="449"/>
      <c r="AP20" s="390" t="s">
        <v>257</v>
      </c>
      <c r="AQ20" s="391"/>
      <c r="AR20" s="391"/>
      <c r="AS20" s="391"/>
      <c r="AT20" s="391"/>
      <c r="AU20" s="391"/>
      <c r="AV20" s="391"/>
      <c r="AW20" s="391"/>
      <c r="AX20" s="391"/>
      <c r="AY20" s="391"/>
      <c r="AZ20" s="391"/>
      <c r="BA20" s="391"/>
      <c r="BB20" s="391"/>
      <c r="BC20" s="391"/>
      <c r="BD20" s="391"/>
      <c r="BE20" s="391"/>
      <c r="BF20" s="392"/>
      <c r="BG20" s="393" t="s">
        <v>112</v>
      </c>
      <c r="BH20" s="394"/>
      <c r="BI20" s="394"/>
      <c r="BJ20" s="394"/>
      <c r="BK20" s="394"/>
      <c r="BL20" s="394"/>
      <c r="BM20" s="394"/>
      <c r="BN20" s="395"/>
      <c r="BO20" s="446" t="s">
        <v>112</v>
      </c>
      <c r="BP20" s="446"/>
      <c r="BQ20" s="446"/>
      <c r="BR20" s="446"/>
      <c r="BS20" s="399" t="s">
        <v>112</v>
      </c>
      <c r="BT20" s="394"/>
      <c r="BU20" s="394"/>
      <c r="BV20" s="394"/>
      <c r="BW20" s="394"/>
      <c r="BX20" s="394"/>
      <c r="BY20" s="394"/>
      <c r="BZ20" s="394"/>
      <c r="CA20" s="394"/>
      <c r="CB20" s="429"/>
      <c r="CD20" s="430" t="s">
        <v>258</v>
      </c>
      <c r="CE20" s="427"/>
      <c r="CF20" s="427"/>
      <c r="CG20" s="427"/>
      <c r="CH20" s="427"/>
      <c r="CI20" s="427"/>
      <c r="CJ20" s="427"/>
      <c r="CK20" s="427"/>
      <c r="CL20" s="427"/>
      <c r="CM20" s="427"/>
      <c r="CN20" s="427"/>
      <c r="CO20" s="427"/>
      <c r="CP20" s="427"/>
      <c r="CQ20" s="428"/>
      <c r="CR20" s="393">
        <v>4695105</v>
      </c>
      <c r="CS20" s="394"/>
      <c r="CT20" s="394"/>
      <c r="CU20" s="394"/>
      <c r="CV20" s="394"/>
      <c r="CW20" s="394"/>
      <c r="CX20" s="394"/>
      <c r="CY20" s="395"/>
      <c r="CZ20" s="446">
        <v>100</v>
      </c>
      <c r="DA20" s="446"/>
      <c r="DB20" s="446"/>
      <c r="DC20" s="446"/>
      <c r="DD20" s="399">
        <v>763681</v>
      </c>
      <c r="DE20" s="394"/>
      <c r="DF20" s="394"/>
      <c r="DG20" s="394"/>
      <c r="DH20" s="394"/>
      <c r="DI20" s="394"/>
      <c r="DJ20" s="394"/>
      <c r="DK20" s="394"/>
      <c r="DL20" s="394"/>
      <c r="DM20" s="394"/>
      <c r="DN20" s="394"/>
      <c r="DO20" s="394"/>
      <c r="DP20" s="395"/>
      <c r="DQ20" s="399">
        <v>3404376</v>
      </c>
      <c r="DR20" s="394"/>
      <c r="DS20" s="394"/>
      <c r="DT20" s="394"/>
      <c r="DU20" s="394"/>
      <c r="DV20" s="394"/>
      <c r="DW20" s="394"/>
      <c r="DX20" s="394"/>
      <c r="DY20" s="394"/>
      <c r="DZ20" s="394"/>
      <c r="EA20" s="394"/>
      <c r="EB20" s="394"/>
      <c r="EC20" s="429"/>
    </row>
    <row r="21" spans="2:133" ht="11.25" customHeight="1" x14ac:dyDescent="0.15">
      <c r="B21" s="390" t="s">
        <v>259</v>
      </c>
      <c r="C21" s="391"/>
      <c r="D21" s="391"/>
      <c r="E21" s="391"/>
      <c r="F21" s="391"/>
      <c r="G21" s="391"/>
      <c r="H21" s="391"/>
      <c r="I21" s="391"/>
      <c r="J21" s="391"/>
      <c r="K21" s="391"/>
      <c r="L21" s="391"/>
      <c r="M21" s="391"/>
      <c r="N21" s="391"/>
      <c r="O21" s="391"/>
      <c r="P21" s="391"/>
      <c r="Q21" s="392"/>
      <c r="R21" s="393">
        <v>1117</v>
      </c>
      <c r="S21" s="394"/>
      <c r="T21" s="394"/>
      <c r="U21" s="394"/>
      <c r="V21" s="394"/>
      <c r="W21" s="394"/>
      <c r="X21" s="394"/>
      <c r="Y21" s="395"/>
      <c r="Z21" s="446">
        <v>0</v>
      </c>
      <c r="AA21" s="446"/>
      <c r="AB21" s="446"/>
      <c r="AC21" s="446"/>
      <c r="AD21" s="447">
        <v>1117</v>
      </c>
      <c r="AE21" s="447"/>
      <c r="AF21" s="447"/>
      <c r="AG21" s="447"/>
      <c r="AH21" s="447"/>
      <c r="AI21" s="447"/>
      <c r="AJ21" s="447"/>
      <c r="AK21" s="447"/>
      <c r="AL21" s="416">
        <v>0</v>
      </c>
      <c r="AM21" s="448"/>
      <c r="AN21" s="448"/>
      <c r="AO21" s="449"/>
      <c r="AP21" s="484" t="s">
        <v>260</v>
      </c>
      <c r="AQ21" s="494"/>
      <c r="AR21" s="494"/>
      <c r="AS21" s="494"/>
      <c r="AT21" s="494"/>
      <c r="AU21" s="494"/>
      <c r="AV21" s="494"/>
      <c r="AW21" s="494"/>
      <c r="AX21" s="494"/>
      <c r="AY21" s="494"/>
      <c r="AZ21" s="494"/>
      <c r="BA21" s="494"/>
      <c r="BB21" s="494"/>
      <c r="BC21" s="494"/>
      <c r="BD21" s="494"/>
      <c r="BE21" s="494"/>
      <c r="BF21" s="486"/>
      <c r="BG21" s="393" t="s">
        <v>112</v>
      </c>
      <c r="BH21" s="394"/>
      <c r="BI21" s="394"/>
      <c r="BJ21" s="394"/>
      <c r="BK21" s="394"/>
      <c r="BL21" s="394"/>
      <c r="BM21" s="394"/>
      <c r="BN21" s="395"/>
      <c r="BO21" s="446" t="s">
        <v>112</v>
      </c>
      <c r="BP21" s="446"/>
      <c r="BQ21" s="446"/>
      <c r="BR21" s="446"/>
      <c r="BS21" s="399" t="s">
        <v>112</v>
      </c>
      <c r="BT21" s="394"/>
      <c r="BU21" s="394"/>
      <c r="BV21" s="394"/>
      <c r="BW21" s="394"/>
      <c r="BX21" s="394"/>
      <c r="BY21" s="394"/>
      <c r="BZ21" s="394"/>
      <c r="CA21" s="394"/>
      <c r="CB21" s="429"/>
      <c r="CD21" s="431"/>
      <c r="CE21" s="432"/>
      <c r="CF21" s="432"/>
      <c r="CG21" s="432"/>
      <c r="CH21" s="432"/>
      <c r="CI21" s="432"/>
      <c r="CJ21" s="432"/>
      <c r="CK21" s="432"/>
      <c r="CL21" s="432"/>
      <c r="CM21" s="432"/>
      <c r="CN21" s="432"/>
      <c r="CO21" s="432"/>
      <c r="CP21" s="432"/>
      <c r="CQ21" s="433"/>
      <c r="CR21" s="393"/>
      <c r="CS21" s="394"/>
      <c r="CT21" s="394"/>
      <c r="CU21" s="394"/>
      <c r="CV21" s="394"/>
      <c r="CW21" s="394"/>
      <c r="CX21" s="394"/>
      <c r="CY21" s="395"/>
      <c r="CZ21" s="446"/>
      <c r="DA21" s="446"/>
      <c r="DB21" s="446"/>
      <c r="DC21" s="446"/>
      <c r="DD21" s="399"/>
      <c r="DE21" s="394"/>
      <c r="DF21" s="394"/>
      <c r="DG21" s="394"/>
      <c r="DH21" s="394"/>
      <c r="DI21" s="394"/>
      <c r="DJ21" s="394"/>
      <c r="DK21" s="394"/>
      <c r="DL21" s="394"/>
      <c r="DM21" s="394"/>
      <c r="DN21" s="394"/>
      <c r="DO21" s="394"/>
      <c r="DP21" s="395"/>
      <c r="DQ21" s="399"/>
      <c r="DR21" s="394"/>
      <c r="DS21" s="394"/>
      <c r="DT21" s="394"/>
      <c r="DU21" s="394"/>
      <c r="DV21" s="394"/>
      <c r="DW21" s="394"/>
      <c r="DX21" s="394"/>
      <c r="DY21" s="394"/>
      <c r="DZ21" s="394"/>
      <c r="EA21" s="394"/>
      <c r="EB21" s="394"/>
      <c r="EC21" s="429"/>
    </row>
    <row r="22" spans="2:133" ht="11.25" customHeight="1" x14ac:dyDescent="0.15">
      <c r="B22" s="390" t="s">
        <v>261</v>
      </c>
      <c r="C22" s="391"/>
      <c r="D22" s="391"/>
      <c r="E22" s="391"/>
      <c r="F22" s="391"/>
      <c r="G22" s="391"/>
      <c r="H22" s="391"/>
      <c r="I22" s="391"/>
      <c r="J22" s="391"/>
      <c r="K22" s="391"/>
      <c r="L22" s="391"/>
      <c r="M22" s="391"/>
      <c r="N22" s="391"/>
      <c r="O22" s="391"/>
      <c r="P22" s="391"/>
      <c r="Q22" s="392"/>
      <c r="R22" s="393">
        <v>14100</v>
      </c>
      <c r="S22" s="394"/>
      <c r="T22" s="394"/>
      <c r="U22" s="394"/>
      <c r="V22" s="394"/>
      <c r="W22" s="394"/>
      <c r="X22" s="394"/>
      <c r="Y22" s="395"/>
      <c r="Z22" s="446">
        <v>0.3</v>
      </c>
      <c r="AA22" s="446"/>
      <c r="AB22" s="446"/>
      <c r="AC22" s="446"/>
      <c r="AD22" s="447" t="s">
        <v>112</v>
      </c>
      <c r="AE22" s="447"/>
      <c r="AF22" s="447"/>
      <c r="AG22" s="447"/>
      <c r="AH22" s="447"/>
      <c r="AI22" s="447"/>
      <c r="AJ22" s="447"/>
      <c r="AK22" s="447"/>
      <c r="AL22" s="416" t="s">
        <v>112</v>
      </c>
      <c r="AM22" s="448"/>
      <c r="AN22" s="448"/>
      <c r="AO22" s="449"/>
      <c r="AP22" s="484" t="s">
        <v>262</v>
      </c>
      <c r="AQ22" s="494"/>
      <c r="AR22" s="494"/>
      <c r="AS22" s="494"/>
      <c r="AT22" s="494"/>
      <c r="AU22" s="494"/>
      <c r="AV22" s="494"/>
      <c r="AW22" s="494"/>
      <c r="AX22" s="494"/>
      <c r="AY22" s="494"/>
      <c r="AZ22" s="494"/>
      <c r="BA22" s="494"/>
      <c r="BB22" s="494"/>
      <c r="BC22" s="494"/>
      <c r="BD22" s="494"/>
      <c r="BE22" s="494"/>
      <c r="BF22" s="486"/>
      <c r="BG22" s="393" t="s">
        <v>112</v>
      </c>
      <c r="BH22" s="394"/>
      <c r="BI22" s="394"/>
      <c r="BJ22" s="394"/>
      <c r="BK22" s="394"/>
      <c r="BL22" s="394"/>
      <c r="BM22" s="394"/>
      <c r="BN22" s="395"/>
      <c r="BO22" s="446" t="s">
        <v>112</v>
      </c>
      <c r="BP22" s="446"/>
      <c r="BQ22" s="446"/>
      <c r="BR22" s="446"/>
      <c r="BS22" s="399" t="s">
        <v>112</v>
      </c>
      <c r="BT22" s="394"/>
      <c r="BU22" s="394"/>
      <c r="BV22" s="394"/>
      <c r="BW22" s="394"/>
      <c r="BX22" s="394"/>
      <c r="BY22" s="394"/>
      <c r="BZ22" s="394"/>
      <c r="CA22" s="394"/>
      <c r="CB22" s="429"/>
      <c r="CD22" s="498" t="s">
        <v>263</v>
      </c>
      <c r="CE22" s="499"/>
      <c r="CF22" s="499"/>
      <c r="CG22" s="499"/>
      <c r="CH22" s="499"/>
      <c r="CI22" s="499"/>
      <c r="CJ22" s="499"/>
      <c r="CK22" s="499"/>
      <c r="CL22" s="499"/>
      <c r="CM22" s="499"/>
      <c r="CN22" s="499"/>
      <c r="CO22" s="499"/>
      <c r="CP22" s="499"/>
      <c r="CQ22" s="499"/>
      <c r="CR22" s="499"/>
      <c r="CS22" s="499"/>
      <c r="CT22" s="499"/>
      <c r="CU22" s="499"/>
      <c r="CV22" s="499"/>
      <c r="CW22" s="499"/>
      <c r="CX22" s="499"/>
      <c r="CY22" s="499"/>
      <c r="CZ22" s="499"/>
      <c r="DA22" s="499"/>
      <c r="DB22" s="499"/>
      <c r="DC22" s="499"/>
      <c r="DD22" s="499"/>
      <c r="DE22" s="499"/>
      <c r="DF22" s="499"/>
      <c r="DG22" s="499"/>
      <c r="DH22" s="499"/>
      <c r="DI22" s="499"/>
      <c r="DJ22" s="499"/>
      <c r="DK22" s="499"/>
      <c r="DL22" s="499"/>
      <c r="DM22" s="499"/>
      <c r="DN22" s="499"/>
      <c r="DO22" s="499"/>
      <c r="DP22" s="499"/>
      <c r="DQ22" s="499"/>
      <c r="DR22" s="499"/>
      <c r="DS22" s="499"/>
      <c r="DT22" s="499"/>
      <c r="DU22" s="499"/>
      <c r="DV22" s="499"/>
      <c r="DW22" s="499"/>
      <c r="DX22" s="499"/>
      <c r="DY22" s="499"/>
      <c r="DZ22" s="499"/>
      <c r="EA22" s="499"/>
      <c r="EB22" s="499"/>
      <c r="EC22" s="500"/>
    </row>
    <row r="23" spans="2:133" ht="11.25" customHeight="1" x14ac:dyDescent="0.15">
      <c r="B23" s="390" t="s">
        <v>264</v>
      </c>
      <c r="C23" s="391"/>
      <c r="D23" s="391"/>
      <c r="E23" s="391"/>
      <c r="F23" s="391"/>
      <c r="G23" s="391"/>
      <c r="H23" s="391"/>
      <c r="I23" s="391"/>
      <c r="J23" s="391"/>
      <c r="K23" s="391"/>
      <c r="L23" s="391"/>
      <c r="M23" s="391"/>
      <c r="N23" s="391"/>
      <c r="O23" s="391"/>
      <c r="P23" s="391"/>
      <c r="Q23" s="392"/>
      <c r="R23" s="393">
        <v>60434</v>
      </c>
      <c r="S23" s="394"/>
      <c r="T23" s="394"/>
      <c r="U23" s="394"/>
      <c r="V23" s="394"/>
      <c r="W23" s="394"/>
      <c r="X23" s="394"/>
      <c r="Y23" s="395"/>
      <c r="Z23" s="446">
        <v>1.2</v>
      </c>
      <c r="AA23" s="446"/>
      <c r="AB23" s="446"/>
      <c r="AC23" s="446"/>
      <c r="AD23" s="447">
        <v>2070</v>
      </c>
      <c r="AE23" s="447"/>
      <c r="AF23" s="447"/>
      <c r="AG23" s="447"/>
      <c r="AH23" s="447"/>
      <c r="AI23" s="447"/>
      <c r="AJ23" s="447"/>
      <c r="AK23" s="447"/>
      <c r="AL23" s="416">
        <v>0.1</v>
      </c>
      <c r="AM23" s="448"/>
      <c r="AN23" s="448"/>
      <c r="AO23" s="449"/>
      <c r="AP23" s="484" t="s">
        <v>265</v>
      </c>
      <c r="AQ23" s="494"/>
      <c r="AR23" s="494"/>
      <c r="AS23" s="494"/>
      <c r="AT23" s="494"/>
      <c r="AU23" s="494"/>
      <c r="AV23" s="494"/>
      <c r="AW23" s="494"/>
      <c r="AX23" s="494"/>
      <c r="AY23" s="494"/>
      <c r="AZ23" s="494"/>
      <c r="BA23" s="494"/>
      <c r="BB23" s="494"/>
      <c r="BC23" s="494"/>
      <c r="BD23" s="494"/>
      <c r="BE23" s="494"/>
      <c r="BF23" s="486"/>
      <c r="BG23" s="393" t="s">
        <v>112</v>
      </c>
      <c r="BH23" s="394"/>
      <c r="BI23" s="394"/>
      <c r="BJ23" s="394"/>
      <c r="BK23" s="394"/>
      <c r="BL23" s="394"/>
      <c r="BM23" s="394"/>
      <c r="BN23" s="395"/>
      <c r="BO23" s="446" t="s">
        <v>112</v>
      </c>
      <c r="BP23" s="446"/>
      <c r="BQ23" s="446"/>
      <c r="BR23" s="446"/>
      <c r="BS23" s="399" t="s">
        <v>112</v>
      </c>
      <c r="BT23" s="394"/>
      <c r="BU23" s="394"/>
      <c r="BV23" s="394"/>
      <c r="BW23" s="394"/>
      <c r="BX23" s="394"/>
      <c r="BY23" s="394"/>
      <c r="BZ23" s="394"/>
      <c r="CA23" s="394"/>
      <c r="CB23" s="429"/>
      <c r="CD23" s="498" t="s">
        <v>204</v>
      </c>
      <c r="CE23" s="499"/>
      <c r="CF23" s="499"/>
      <c r="CG23" s="499"/>
      <c r="CH23" s="499"/>
      <c r="CI23" s="499"/>
      <c r="CJ23" s="499"/>
      <c r="CK23" s="499"/>
      <c r="CL23" s="499"/>
      <c r="CM23" s="499"/>
      <c r="CN23" s="499"/>
      <c r="CO23" s="499"/>
      <c r="CP23" s="499"/>
      <c r="CQ23" s="500"/>
      <c r="CR23" s="498" t="s">
        <v>266</v>
      </c>
      <c r="CS23" s="499"/>
      <c r="CT23" s="499"/>
      <c r="CU23" s="499"/>
      <c r="CV23" s="499"/>
      <c r="CW23" s="499"/>
      <c r="CX23" s="499"/>
      <c r="CY23" s="500"/>
      <c r="CZ23" s="498" t="s">
        <v>267</v>
      </c>
      <c r="DA23" s="499"/>
      <c r="DB23" s="499"/>
      <c r="DC23" s="500"/>
      <c r="DD23" s="498" t="s">
        <v>268</v>
      </c>
      <c r="DE23" s="499"/>
      <c r="DF23" s="499"/>
      <c r="DG23" s="499"/>
      <c r="DH23" s="499"/>
      <c r="DI23" s="499"/>
      <c r="DJ23" s="499"/>
      <c r="DK23" s="500"/>
      <c r="DL23" s="501" t="s">
        <v>269</v>
      </c>
      <c r="DM23" s="502"/>
      <c r="DN23" s="502"/>
      <c r="DO23" s="502"/>
      <c r="DP23" s="502"/>
      <c r="DQ23" s="502"/>
      <c r="DR23" s="502"/>
      <c r="DS23" s="502"/>
      <c r="DT23" s="502"/>
      <c r="DU23" s="502"/>
      <c r="DV23" s="503"/>
      <c r="DW23" s="498" t="s">
        <v>270</v>
      </c>
      <c r="DX23" s="499"/>
      <c r="DY23" s="499"/>
      <c r="DZ23" s="499"/>
      <c r="EA23" s="499"/>
      <c r="EB23" s="499"/>
      <c r="EC23" s="500"/>
    </row>
    <row r="24" spans="2:133" ht="11.25" customHeight="1" x14ac:dyDescent="0.15">
      <c r="B24" s="390" t="s">
        <v>271</v>
      </c>
      <c r="C24" s="391"/>
      <c r="D24" s="391"/>
      <c r="E24" s="391"/>
      <c r="F24" s="391"/>
      <c r="G24" s="391"/>
      <c r="H24" s="391"/>
      <c r="I24" s="391"/>
      <c r="J24" s="391"/>
      <c r="K24" s="391"/>
      <c r="L24" s="391"/>
      <c r="M24" s="391"/>
      <c r="N24" s="391"/>
      <c r="O24" s="391"/>
      <c r="P24" s="391"/>
      <c r="Q24" s="392"/>
      <c r="R24" s="393">
        <v>5754</v>
      </c>
      <c r="S24" s="394"/>
      <c r="T24" s="394"/>
      <c r="U24" s="394"/>
      <c r="V24" s="394"/>
      <c r="W24" s="394"/>
      <c r="X24" s="394"/>
      <c r="Y24" s="395"/>
      <c r="Z24" s="446">
        <v>0.1</v>
      </c>
      <c r="AA24" s="446"/>
      <c r="AB24" s="446"/>
      <c r="AC24" s="446"/>
      <c r="AD24" s="447" t="s">
        <v>112</v>
      </c>
      <c r="AE24" s="447"/>
      <c r="AF24" s="447"/>
      <c r="AG24" s="447"/>
      <c r="AH24" s="447"/>
      <c r="AI24" s="447"/>
      <c r="AJ24" s="447"/>
      <c r="AK24" s="447"/>
      <c r="AL24" s="416" t="s">
        <v>112</v>
      </c>
      <c r="AM24" s="448"/>
      <c r="AN24" s="448"/>
      <c r="AO24" s="449"/>
      <c r="AP24" s="484" t="s">
        <v>272</v>
      </c>
      <c r="AQ24" s="494"/>
      <c r="AR24" s="494"/>
      <c r="AS24" s="494"/>
      <c r="AT24" s="494"/>
      <c r="AU24" s="494"/>
      <c r="AV24" s="494"/>
      <c r="AW24" s="494"/>
      <c r="AX24" s="494"/>
      <c r="AY24" s="494"/>
      <c r="AZ24" s="494"/>
      <c r="BA24" s="494"/>
      <c r="BB24" s="494"/>
      <c r="BC24" s="494"/>
      <c r="BD24" s="494"/>
      <c r="BE24" s="494"/>
      <c r="BF24" s="486"/>
      <c r="BG24" s="393" t="s">
        <v>112</v>
      </c>
      <c r="BH24" s="394"/>
      <c r="BI24" s="394"/>
      <c r="BJ24" s="394"/>
      <c r="BK24" s="394"/>
      <c r="BL24" s="394"/>
      <c r="BM24" s="394"/>
      <c r="BN24" s="395"/>
      <c r="BO24" s="446" t="s">
        <v>112</v>
      </c>
      <c r="BP24" s="446"/>
      <c r="BQ24" s="446"/>
      <c r="BR24" s="446"/>
      <c r="BS24" s="399" t="s">
        <v>112</v>
      </c>
      <c r="BT24" s="394"/>
      <c r="BU24" s="394"/>
      <c r="BV24" s="394"/>
      <c r="BW24" s="394"/>
      <c r="BX24" s="394"/>
      <c r="BY24" s="394"/>
      <c r="BZ24" s="394"/>
      <c r="CA24" s="394"/>
      <c r="CB24" s="429"/>
      <c r="CD24" s="450" t="s">
        <v>273</v>
      </c>
      <c r="CE24" s="451"/>
      <c r="CF24" s="451"/>
      <c r="CG24" s="451"/>
      <c r="CH24" s="451"/>
      <c r="CI24" s="451"/>
      <c r="CJ24" s="451"/>
      <c r="CK24" s="451"/>
      <c r="CL24" s="451"/>
      <c r="CM24" s="451"/>
      <c r="CN24" s="451"/>
      <c r="CO24" s="451"/>
      <c r="CP24" s="451"/>
      <c r="CQ24" s="452"/>
      <c r="CR24" s="443">
        <v>1567933</v>
      </c>
      <c r="CS24" s="444"/>
      <c r="CT24" s="444"/>
      <c r="CU24" s="444"/>
      <c r="CV24" s="444"/>
      <c r="CW24" s="444"/>
      <c r="CX24" s="444"/>
      <c r="CY24" s="491"/>
      <c r="CZ24" s="495">
        <v>33.4</v>
      </c>
      <c r="DA24" s="496"/>
      <c r="DB24" s="496"/>
      <c r="DC24" s="497"/>
      <c r="DD24" s="490">
        <v>1199053</v>
      </c>
      <c r="DE24" s="444"/>
      <c r="DF24" s="444"/>
      <c r="DG24" s="444"/>
      <c r="DH24" s="444"/>
      <c r="DI24" s="444"/>
      <c r="DJ24" s="444"/>
      <c r="DK24" s="491"/>
      <c r="DL24" s="490">
        <v>1198306</v>
      </c>
      <c r="DM24" s="444"/>
      <c r="DN24" s="444"/>
      <c r="DO24" s="444"/>
      <c r="DP24" s="444"/>
      <c r="DQ24" s="444"/>
      <c r="DR24" s="444"/>
      <c r="DS24" s="444"/>
      <c r="DT24" s="444"/>
      <c r="DU24" s="444"/>
      <c r="DV24" s="491"/>
      <c r="DW24" s="492">
        <v>38.4</v>
      </c>
      <c r="DX24" s="461"/>
      <c r="DY24" s="461"/>
      <c r="DZ24" s="461"/>
      <c r="EA24" s="461"/>
      <c r="EB24" s="461"/>
      <c r="EC24" s="493"/>
    </row>
    <row r="25" spans="2:133" ht="11.25" customHeight="1" x14ac:dyDescent="0.15">
      <c r="B25" s="390" t="s">
        <v>274</v>
      </c>
      <c r="C25" s="391"/>
      <c r="D25" s="391"/>
      <c r="E25" s="391"/>
      <c r="F25" s="391"/>
      <c r="G25" s="391"/>
      <c r="H25" s="391"/>
      <c r="I25" s="391"/>
      <c r="J25" s="391"/>
      <c r="K25" s="391"/>
      <c r="L25" s="391"/>
      <c r="M25" s="391"/>
      <c r="N25" s="391"/>
      <c r="O25" s="391"/>
      <c r="P25" s="391"/>
      <c r="Q25" s="392"/>
      <c r="R25" s="393">
        <v>451287</v>
      </c>
      <c r="S25" s="394"/>
      <c r="T25" s="394"/>
      <c r="U25" s="394"/>
      <c r="V25" s="394"/>
      <c r="W25" s="394"/>
      <c r="X25" s="394"/>
      <c r="Y25" s="395"/>
      <c r="Z25" s="446">
        <v>9.1999999999999993</v>
      </c>
      <c r="AA25" s="446"/>
      <c r="AB25" s="446"/>
      <c r="AC25" s="446"/>
      <c r="AD25" s="447" t="s">
        <v>112</v>
      </c>
      <c r="AE25" s="447"/>
      <c r="AF25" s="447"/>
      <c r="AG25" s="447"/>
      <c r="AH25" s="447"/>
      <c r="AI25" s="447"/>
      <c r="AJ25" s="447"/>
      <c r="AK25" s="447"/>
      <c r="AL25" s="416" t="s">
        <v>112</v>
      </c>
      <c r="AM25" s="448"/>
      <c r="AN25" s="448"/>
      <c r="AO25" s="449"/>
      <c r="AP25" s="484" t="s">
        <v>275</v>
      </c>
      <c r="AQ25" s="494"/>
      <c r="AR25" s="494"/>
      <c r="AS25" s="494"/>
      <c r="AT25" s="494"/>
      <c r="AU25" s="494"/>
      <c r="AV25" s="494"/>
      <c r="AW25" s="494"/>
      <c r="AX25" s="494"/>
      <c r="AY25" s="494"/>
      <c r="AZ25" s="494"/>
      <c r="BA25" s="494"/>
      <c r="BB25" s="494"/>
      <c r="BC25" s="494"/>
      <c r="BD25" s="494"/>
      <c r="BE25" s="494"/>
      <c r="BF25" s="486"/>
      <c r="BG25" s="393" t="s">
        <v>112</v>
      </c>
      <c r="BH25" s="394"/>
      <c r="BI25" s="394"/>
      <c r="BJ25" s="394"/>
      <c r="BK25" s="394"/>
      <c r="BL25" s="394"/>
      <c r="BM25" s="394"/>
      <c r="BN25" s="395"/>
      <c r="BO25" s="446" t="s">
        <v>112</v>
      </c>
      <c r="BP25" s="446"/>
      <c r="BQ25" s="446"/>
      <c r="BR25" s="446"/>
      <c r="BS25" s="399" t="s">
        <v>112</v>
      </c>
      <c r="BT25" s="394"/>
      <c r="BU25" s="394"/>
      <c r="BV25" s="394"/>
      <c r="BW25" s="394"/>
      <c r="BX25" s="394"/>
      <c r="BY25" s="394"/>
      <c r="BZ25" s="394"/>
      <c r="CA25" s="394"/>
      <c r="CB25" s="429"/>
      <c r="CD25" s="430" t="s">
        <v>276</v>
      </c>
      <c r="CE25" s="427"/>
      <c r="CF25" s="427"/>
      <c r="CG25" s="427"/>
      <c r="CH25" s="427"/>
      <c r="CI25" s="427"/>
      <c r="CJ25" s="427"/>
      <c r="CK25" s="427"/>
      <c r="CL25" s="427"/>
      <c r="CM25" s="427"/>
      <c r="CN25" s="427"/>
      <c r="CO25" s="427"/>
      <c r="CP25" s="427"/>
      <c r="CQ25" s="428"/>
      <c r="CR25" s="393">
        <v>787731</v>
      </c>
      <c r="CS25" s="412"/>
      <c r="CT25" s="412"/>
      <c r="CU25" s="412"/>
      <c r="CV25" s="412"/>
      <c r="CW25" s="412"/>
      <c r="CX25" s="412"/>
      <c r="CY25" s="413"/>
      <c r="CZ25" s="396">
        <v>16.8</v>
      </c>
      <c r="DA25" s="414"/>
      <c r="DB25" s="414"/>
      <c r="DC25" s="415"/>
      <c r="DD25" s="399">
        <v>704872</v>
      </c>
      <c r="DE25" s="412"/>
      <c r="DF25" s="412"/>
      <c r="DG25" s="412"/>
      <c r="DH25" s="412"/>
      <c r="DI25" s="412"/>
      <c r="DJ25" s="412"/>
      <c r="DK25" s="413"/>
      <c r="DL25" s="399">
        <v>704393</v>
      </c>
      <c r="DM25" s="412"/>
      <c r="DN25" s="412"/>
      <c r="DO25" s="412"/>
      <c r="DP25" s="412"/>
      <c r="DQ25" s="412"/>
      <c r="DR25" s="412"/>
      <c r="DS25" s="412"/>
      <c r="DT25" s="412"/>
      <c r="DU25" s="412"/>
      <c r="DV25" s="413"/>
      <c r="DW25" s="416">
        <v>22.6</v>
      </c>
      <c r="DX25" s="417"/>
      <c r="DY25" s="417"/>
      <c r="DZ25" s="417"/>
      <c r="EA25" s="417"/>
      <c r="EB25" s="417"/>
      <c r="EC25" s="418"/>
    </row>
    <row r="26" spans="2:133" ht="11.25" customHeight="1" x14ac:dyDescent="0.15">
      <c r="B26" s="487" t="s">
        <v>277</v>
      </c>
      <c r="C26" s="488"/>
      <c r="D26" s="488"/>
      <c r="E26" s="488"/>
      <c r="F26" s="488"/>
      <c r="G26" s="488"/>
      <c r="H26" s="488"/>
      <c r="I26" s="488"/>
      <c r="J26" s="488"/>
      <c r="K26" s="488"/>
      <c r="L26" s="488"/>
      <c r="M26" s="488"/>
      <c r="N26" s="488"/>
      <c r="O26" s="488"/>
      <c r="P26" s="488"/>
      <c r="Q26" s="489"/>
      <c r="R26" s="393" t="s">
        <v>112</v>
      </c>
      <c r="S26" s="394"/>
      <c r="T26" s="394"/>
      <c r="U26" s="394"/>
      <c r="V26" s="394"/>
      <c r="W26" s="394"/>
      <c r="X26" s="394"/>
      <c r="Y26" s="395"/>
      <c r="Z26" s="446" t="s">
        <v>112</v>
      </c>
      <c r="AA26" s="446"/>
      <c r="AB26" s="446"/>
      <c r="AC26" s="446"/>
      <c r="AD26" s="447" t="s">
        <v>112</v>
      </c>
      <c r="AE26" s="447"/>
      <c r="AF26" s="447"/>
      <c r="AG26" s="447"/>
      <c r="AH26" s="447"/>
      <c r="AI26" s="447"/>
      <c r="AJ26" s="447"/>
      <c r="AK26" s="447"/>
      <c r="AL26" s="416" t="s">
        <v>112</v>
      </c>
      <c r="AM26" s="448"/>
      <c r="AN26" s="448"/>
      <c r="AO26" s="449"/>
      <c r="AP26" s="484" t="s">
        <v>278</v>
      </c>
      <c r="AQ26" s="485"/>
      <c r="AR26" s="485"/>
      <c r="AS26" s="485"/>
      <c r="AT26" s="485"/>
      <c r="AU26" s="485"/>
      <c r="AV26" s="485"/>
      <c r="AW26" s="485"/>
      <c r="AX26" s="485"/>
      <c r="AY26" s="485"/>
      <c r="AZ26" s="485"/>
      <c r="BA26" s="485"/>
      <c r="BB26" s="485"/>
      <c r="BC26" s="485"/>
      <c r="BD26" s="485"/>
      <c r="BE26" s="485"/>
      <c r="BF26" s="486"/>
      <c r="BG26" s="393" t="s">
        <v>112</v>
      </c>
      <c r="BH26" s="394"/>
      <c r="BI26" s="394"/>
      <c r="BJ26" s="394"/>
      <c r="BK26" s="394"/>
      <c r="BL26" s="394"/>
      <c r="BM26" s="394"/>
      <c r="BN26" s="395"/>
      <c r="BO26" s="446" t="s">
        <v>112</v>
      </c>
      <c r="BP26" s="446"/>
      <c r="BQ26" s="446"/>
      <c r="BR26" s="446"/>
      <c r="BS26" s="399" t="s">
        <v>112</v>
      </c>
      <c r="BT26" s="394"/>
      <c r="BU26" s="394"/>
      <c r="BV26" s="394"/>
      <c r="BW26" s="394"/>
      <c r="BX26" s="394"/>
      <c r="BY26" s="394"/>
      <c r="BZ26" s="394"/>
      <c r="CA26" s="394"/>
      <c r="CB26" s="429"/>
      <c r="CD26" s="430" t="s">
        <v>279</v>
      </c>
      <c r="CE26" s="427"/>
      <c r="CF26" s="427"/>
      <c r="CG26" s="427"/>
      <c r="CH26" s="427"/>
      <c r="CI26" s="427"/>
      <c r="CJ26" s="427"/>
      <c r="CK26" s="427"/>
      <c r="CL26" s="427"/>
      <c r="CM26" s="427"/>
      <c r="CN26" s="427"/>
      <c r="CO26" s="427"/>
      <c r="CP26" s="427"/>
      <c r="CQ26" s="428"/>
      <c r="CR26" s="393">
        <v>527617</v>
      </c>
      <c r="CS26" s="394"/>
      <c r="CT26" s="394"/>
      <c r="CU26" s="394"/>
      <c r="CV26" s="394"/>
      <c r="CW26" s="394"/>
      <c r="CX26" s="394"/>
      <c r="CY26" s="395"/>
      <c r="CZ26" s="396">
        <v>11.2</v>
      </c>
      <c r="DA26" s="414"/>
      <c r="DB26" s="414"/>
      <c r="DC26" s="415"/>
      <c r="DD26" s="399">
        <v>447582</v>
      </c>
      <c r="DE26" s="394"/>
      <c r="DF26" s="394"/>
      <c r="DG26" s="394"/>
      <c r="DH26" s="394"/>
      <c r="DI26" s="394"/>
      <c r="DJ26" s="394"/>
      <c r="DK26" s="395"/>
      <c r="DL26" s="399" t="s">
        <v>216</v>
      </c>
      <c r="DM26" s="394"/>
      <c r="DN26" s="394"/>
      <c r="DO26" s="394"/>
      <c r="DP26" s="394"/>
      <c r="DQ26" s="394"/>
      <c r="DR26" s="394"/>
      <c r="DS26" s="394"/>
      <c r="DT26" s="394"/>
      <c r="DU26" s="394"/>
      <c r="DV26" s="395"/>
      <c r="DW26" s="416" t="s">
        <v>216</v>
      </c>
      <c r="DX26" s="417"/>
      <c r="DY26" s="417"/>
      <c r="DZ26" s="417"/>
      <c r="EA26" s="417"/>
      <c r="EB26" s="417"/>
      <c r="EC26" s="418"/>
    </row>
    <row r="27" spans="2:133" ht="11.25" customHeight="1" x14ac:dyDescent="0.15">
      <c r="B27" s="390" t="s">
        <v>280</v>
      </c>
      <c r="C27" s="391"/>
      <c r="D27" s="391"/>
      <c r="E27" s="391"/>
      <c r="F27" s="391"/>
      <c r="G27" s="391"/>
      <c r="H27" s="391"/>
      <c r="I27" s="391"/>
      <c r="J27" s="391"/>
      <c r="K27" s="391"/>
      <c r="L27" s="391"/>
      <c r="M27" s="391"/>
      <c r="N27" s="391"/>
      <c r="O27" s="391"/>
      <c r="P27" s="391"/>
      <c r="Q27" s="392"/>
      <c r="R27" s="393">
        <v>328105</v>
      </c>
      <c r="S27" s="394"/>
      <c r="T27" s="394"/>
      <c r="U27" s="394"/>
      <c r="V27" s="394"/>
      <c r="W27" s="394"/>
      <c r="X27" s="394"/>
      <c r="Y27" s="395"/>
      <c r="Z27" s="446">
        <v>6.7</v>
      </c>
      <c r="AA27" s="446"/>
      <c r="AB27" s="446"/>
      <c r="AC27" s="446"/>
      <c r="AD27" s="447" t="s">
        <v>112</v>
      </c>
      <c r="AE27" s="447"/>
      <c r="AF27" s="447"/>
      <c r="AG27" s="447"/>
      <c r="AH27" s="447"/>
      <c r="AI27" s="447"/>
      <c r="AJ27" s="447"/>
      <c r="AK27" s="447"/>
      <c r="AL27" s="416" t="s">
        <v>112</v>
      </c>
      <c r="AM27" s="448"/>
      <c r="AN27" s="448"/>
      <c r="AO27" s="449"/>
      <c r="AP27" s="390" t="s">
        <v>281</v>
      </c>
      <c r="AQ27" s="391"/>
      <c r="AR27" s="391"/>
      <c r="AS27" s="391"/>
      <c r="AT27" s="391"/>
      <c r="AU27" s="391"/>
      <c r="AV27" s="391"/>
      <c r="AW27" s="391"/>
      <c r="AX27" s="391"/>
      <c r="AY27" s="391"/>
      <c r="AZ27" s="391"/>
      <c r="BA27" s="391"/>
      <c r="BB27" s="391"/>
      <c r="BC27" s="391"/>
      <c r="BD27" s="391"/>
      <c r="BE27" s="391"/>
      <c r="BF27" s="392"/>
      <c r="BG27" s="393">
        <v>1972987</v>
      </c>
      <c r="BH27" s="394"/>
      <c r="BI27" s="394"/>
      <c r="BJ27" s="394"/>
      <c r="BK27" s="394"/>
      <c r="BL27" s="394"/>
      <c r="BM27" s="394"/>
      <c r="BN27" s="395"/>
      <c r="BO27" s="446">
        <v>100</v>
      </c>
      <c r="BP27" s="446"/>
      <c r="BQ27" s="446"/>
      <c r="BR27" s="446"/>
      <c r="BS27" s="399">
        <v>47491</v>
      </c>
      <c r="BT27" s="394"/>
      <c r="BU27" s="394"/>
      <c r="BV27" s="394"/>
      <c r="BW27" s="394"/>
      <c r="BX27" s="394"/>
      <c r="BY27" s="394"/>
      <c r="BZ27" s="394"/>
      <c r="CA27" s="394"/>
      <c r="CB27" s="429"/>
      <c r="CD27" s="430" t="s">
        <v>282</v>
      </c>
      <c r="CE27" s="427"/>
      <c r="CF27" s="427"/>
      <c r="CG27" s="427"/>
      <c r="CH27" s="427"/>
      <c r="CI27" s="427"/>
      <c r="CJ27" s="427"/>
      <c r="CK27" s="427"/>
      <c r="CL27" s="427"/>
      <c r="CM27" s="427"/>
      <c r="CN27" s="427"/>
      <c r="CO27" s="427"/>
      <c r="CP27" s="427"/>
      <c r="CQ27" s="428"/>
      <c r="CR27" s="393">
        <v>368164</v>
      </c>
      <c r="CS27" s="412"/>
      <c r="CT27" s="412"/>
      <c r="CU27" s="412"/>
      <c r="CV27" s="412"/>
      <c r="CW27" s="412"/>
      <c r="CX27" s="412"/>
      <c r="CY27" s="413"/>
      <c r="CZ27" s="396">
        <v>7.8</v>
      </c>
      <c r="DA27" s="414"/>
      <c r="DB27" s="414"/>
      <c r="DC27" s="415"/>
      <c r="DD27" s="399">
        <v>82143</v>
      </c>
      <c r="DE27" s="412"/>
      <c r="DF27" s="412"/>
      <c r="DG27" s="412"/>
      <c r="DH27" s="412"/>
      <c r="DI27" s="412"/>
      <c r="DJ27" s="412"/>
      <c r="DK27" s="413"/>
      <c r="DL27" s="399">
        <v>81875</v>
      </c>
      <c r="DM27" s="412"/>
      <c r="DN27" s="412"/>
      <c r="DO27" s="412"/>
      <c r="DP27" s="412"/>
      <c r="DQ27" s="412"/>
      <c r="DR27" s="412"/>
      <c r="DS27" s="412"/>
      <c r="DT27" s="412"/>
      <c r="DU27" s="412"/>
      <c r="DV27" s="413"/>
      <c r="DW27" s="416">
        <v>2.6</v>
      </c>
      <c r="DX27" s="417"/>
      <c r="DY27" s="417"/>
      <c r="DZ27" s="417"/>
      <c r="EA27" s="417"/>
      <c r="EB27" s="417"/>
      <c r="EC27" s="418"/>
    </row>
    <row r="28" spans="2:133" ht="11.25" customHeight="1" x14ac:dyDescent="0.15">
      <c r="B28" s="390" t="s">
        <v>283</v>
      </c>
      <c r="C28" s="391"/>
      <c r="D28" s="391"/>
      <c r="E28" s="391"/>
      <c r="F28" s="391"/>
      <c r="G28" s="391"/>
      <c r="H28" s="391"/>
      <c r="I28" s="391"/>
      <c r="J28" s="391"/>
      <c r="K28" s="391"/>
      <c r="L28" s="391"/>
      <c r="M28" s="391"/>
      <c r="N28" s="391"/>
      <c r="O28" s="391"/>
      <c r="P28" s="391"/>
      <c r="Q28" s="392"/>
      <c r="R28" s="393">
        <v>5407</v>
      </c>
      <c r="S28" s="394"/>
      <c r="T28" s="394"/>
      <c r="U28" s="394"/>
      <c r="V28" s="394"/>
      <c r="W28" s="394"/>
      <c r="X28" s="394"/>
      <c r="Y28" s="395"/>
      <c r="Z28" s="446">
        <v>0.1</v>
      </c>
      <c r="AA28" s="446"/>
      <c r="AB28" s="446"/>
      <c r="AC28" s="446"/>
      <c r="AD28" s="447">
        <v>1030</v>
      </c>
      <c r="AE28" s="447"/>
      <c r="AF28" s="447"/>
      <c r="AG28" s="447"/>
      <c r="AH28" s="447"/>
      <c r="AI28" s="447"/>
      <c r="AJ28" s="447"/>
      <c r="AK28" s="447"/>
      <c r="AL28" s="416">
        <v>0</v>
      </c>
      <c r="AM28" s="448"/>
      <c r="AN28" s="448"/>
      <c r="AO28" s="449"/>
      <c r="AP28" s="374"/>
      <c r="AQ28" s="375"/>
      <c r="AR28" s="375"/>
      <c r="AS28" s="375"/>
      <c r="AT28" s="375"/>
      <c r="AU28" s="375"/>
      <c r="AV28" s="375"/>
      <c r="AW28" s="375"/>
      <c r="AX28" s="375"/>
      <c r="AY28" s="375"/>
      <c r="AZ28" s="375"/>
      <c r="BA28" s="375"/>
      <c r="BB28" s="375"/>
      <c r="BC28" s="375"/>
      <c r="BD28" s="375"/>
      <c r="BE28" s="375"/>
      <c r="BF28" s="376"/>
      <c r="BG28" s="393"/>
      <c r="BH28" s="394"/>
      <c r="BI28" s="394"/>
      <c r="BJ28" s="394"/>
      <c r="BK28" s="394"/>
      <c r="BL28" s="394"/>
      <c r="BM28" s="394"/>
      <c r="BN28" s="395"/>
      <c r="BO28" s="446"/>
      <c r="BP28" s="446"/>
      <c r="BQ28" s="446"/>
      <c r="BR28" s="446"/>
      <c r="BS28" s="447"/>
      <c r="BT28" s="447"/>
      <c r="BU28" s="447"/>
      <c r="BV28" s="447"/>
      <c r="BW28" s="447"/>
      <c r="BX28" s="447"/>
      <c r="BY28" s="447"/>
      <c r="BZ28" s="447"/>
      <c r="CA28" s="447"/>
      <c r="CB28" s="483"/>
      <c r="CD28" s="430" t="s">
        <v>284</v>
      </c>
      <c r="CE28" s="427"/>
      <c r="CF28" s="427"/>
      <c r="CG28" s="427"/>
      <c r="CH28" s="427"/>
      <c r="CI28" s="427"/>
      <c r="CJ28" s="427"/>
      <c r="CK28" s="427"/>
      <c r="CL28" s="427"/>
      <c r="CM28" s="427"/>
      <c r="CN28" s="427"/>
      <c r="CO28" s="427"/>
      <c r="CP28" s="427"/>
      <c r="CQ28" s="428"/>
      <c r="CR28" s="393">
        <v>412038</v>
      </c>
      <c r="CS28" s="394"/>
      <c r="CT28" s="394"/>
      <c r="CU28" s="394"/>
      <c r="CV28" s="394"/>
      <c r="CW28" s="394"/>
      <c r="CX28" s="394"/>
      <c r="CY28" s="395"/>
      <c r="CZ28" s="396">
        <v>8.8000000000000007</v>
      </c>
      <c r="DA28" s="414"/>
      <c r="DB28" s="414"/>
      <c r="DC28" s="415"/>
      <c r="DD28" s="399">
        <v>412038</v>
      </c>
      <c r="DE28" s="394"/>
      <c r="DF28" s="394"/>
      <c r="DG28" s="394"/>
      <c r="DH28" s="394"/>
      <c r="DI28" s="394"/>
      <c r="DJ28" s="394"/>
      <c r="DK28" s="395"/>
      <c r="DL28" s="399">
        <v>412038</v>
      </c>
      <c r="DM28" s="394"/>
      <c r="DN28" s="394"/>
      <c r="DO28" s="394"/>
      <c r="DP28" s="394"/>
      <c r="DQ28" s="394"/>
      <c r="DR28" s="394"/>
      <c r="DS28" s="394"/>
      <c r="DT28" s="394"/>
      <c r="DU28" s="394"/>
      <c r="DV28" s="395"/>
      <c r="DW28" s="416">
        <v>13.2</v>
      </c>
      <c r="DX28" s="417"/>
      <c r="DY28" s="417"/>
      <c r="DZ28" s="417"/>
      <c r="EA28" s="417"/>
      <c r="EB28" s="417"/>
      <c r="EC28" s="418"/>
    </row>
    <row r="29" spans="2:133" ht="11.25" customHeight="1" x14ac:dyDescent="0.15">
      <c r="B29" s="390" t="s">
        <v>285</v>
      </c>
      <c r="C29" s="391"/>
      <c r="D29" s="391"/>
      <c r="E29" s="391"/>
      <c r="F29" s="391"/>
      <c r="G29" s="391"/>
      <c r="H29" s="391"/>
      <c r="I29" s="391"/>
      <c r="J29" s="391"/>
      <c r="K29" s="391"/>
      <c r="L29" s="391"/>
      <c r="M29" s="391"/>
      <c r="N29" s="391"/>
      <c r="O29" s="391"/>
      <c r="P29" s="391"/>
      <c r="Q29" s="392"/>
      <c r="R29" s="393">
        <v>4594</v>
      </c>
      <c r="S29" s="394"/>
      <c r="T29" s="394"/>
      <c r="U29" s="394"/>
      <c r="V29" s="394"/>
      <c r="W29" s="394"/>
      <c r="X29" s="394"/>
      <c r="Y29" s="395"/>
      <c r="Z29" s="446">
        <v>0.1</v>
      </c>
      <c r="AA29" s="446"/>
      <c r="AB29" s="446"/>
      <c r="AC29" s="446"/>
      <c r="AD29" s="447" t="s">
        <v>112</v>
      </c>
      <c r="AE29" s="447"/>
      <c r="AF29" s="447"/>
      <c r="AG29" s="447"/>
      <c r="AH29" s="447"/>
      <c r="AI29" s="447"/>
      <c r="AJ29" s="447"/>
      <c r="AK29" s="447"/>
      <c r="AL29" s="416" t="s">
        <v>112</v>
      </c>
      <c r="AM29" s="448"/>
      <c r="AN29" s="448"/>
      <c r="AO29" s="449"/>
      <c r="AP29" s="453" t="s">
        <v>204</v>
      </c>
      <c r="AQ29" s="454"/>
      <c r="AR29" s="454"/>
      <c r="AS29" s="454"/>
      <c r="AT29" s="454"/>
      <c r="AU29" s="454"/>
      <c r="AV29" s="454"/>
      <c r="AW29" s="454"/>
      <c r="AX29" s="454"/>
      <c r="AY29" s="454"/>
      <c r="AZ29" s="454"/>
      <c r="BA29" s="454"/>
      <c r="BB29" s="454"/>
      <c r="BC29" s="454"/>
      <c r="BD29" s="454"/>
      <c r="BE29" s="454"/>
      <c r="BF29" s="455"/>
      <c r="BG29" s="453" t="s">
        <v>286</v>
      </c>
      <c r="BH29" s="469"/>
      <c r="BI29" s="469"/>
      <c r="BJ29" s="469"/>
      <c r="BK29" s="469"/>
      <c r="BL29" s="469"/>
      <c r="BM29" s="469"/>
      <c r="BN29" s="469"/>
      <c r="BO29" s="469"/>
      <c r="BP29" s="469"/>
      <c r="BQ29" s="470"/>
      <c r="BR29" s="453" t="s">
        <v>287</v>
      </c>
      <c r="BS29" s="469"/>
      <c r="BT29" s="469"/>
      <c r="BU29" s="469"/>
      <c r="BV29" s="469"/>
      <c r="BW29" s="469"/>
      <c r="BX29" s="469"/>
      <c r="BY29" s="469"/>
      <c r="BZ29" s="469"/>
      <c r="CA29" s="469"/>
      <c r="CB29" s="470"/>
      <c r="CD29" s="463" t="s">
        <v>288</v>
      </c>
      <c r="CE29" s="464"/>
      <c r="CF29" s="430" t="s">
        <v>58</v>
      </c>
      <c r="CG29" s="427"/>
      <c r="CH29" s="427"/>
      <c r="CI29" s="427"/>
      <c r="CJ29" s="427"/>
      <c r="CK29" s="427"/>
      <c r="CL29" s="427"/>
      <c r="CM29" s="427"/>
      <c r="CN29" s="427"/>
      <c r="CO29" s="427"/>
      <c r="CP29" s="427"/>
      <c r="CQ29" s="428"/>
      <c r="CR29" s="393">
        <v>412038</v>
      </c>
      <c r="CS29" s="412"/>
      <c r="CT29" s="412"/>
      <c r="CU29" s="412"/>
      <c r="CV29" s="412"/>
      <c r="CW29" s="412"/>
      <c r="CX29" s="412"/>
      <c r="CY29" s="413"/>
      <c r="CZ29" s="396">
        <v>8.8000000000000007</v>
      </c>
      <c r="DA29" s="414"/>
      <c r="DB29" s="414"/>
      <c r="DC29" s="415"/>
      <c r="DD29" s="399">
        <v>412038</v>
      </c>
      <c r="DE29" s="412"/>
      <c r="DF29" s="412"/>
      <c r="DG29" s="412"/>
      <c r="DH29" s="412"/>
      <c r="DI29" s="412"/>
      <c r="DJ29" s="412"/>
      <c r="DK29" s="413"/>
      <c r="DL29" s="399">
        <v>412038</v>
      </c>
      <c r="DM29" s="412"/>
      <c r="DN29" s="412"/>
      <c r="DO29" s="412"/>
      <c r="DP29" s="412"/>
      <c r="DQ29" s="412"/>
      <c r="DR29" s="412"/>
      <c r="DS29" s="412"/>
      <c r="DT29" s="412"/>
      <c r="DU29" s="412"/>
      <c r="DV29" s="413"/>
      <c r="DW29" s="416">
        <v>13.2</v>
      </c>
      <c r="DX29" s="417"/>
      <c r="DY29" s="417"/>
      <c r="DZ29" s="417"/>
      <c r="EA29" s="417"/>
      <c r="EB29" s="417"/>
      <c r="EC29" s="418"/>
    </row>
    <row r="30" spans="2:133" ht="11.25" customHeight="1" x14ac:dyDescent="0.15">
      <c r="B30" s="390" t="s">
        <v>289</v>
      </c>
      <c r="C30" s="391"/>
      <c r="D30" s="391"/>
      <c r="E30" s="391"/>
      <c r="F30" s="391"/>
      <c r="G30" s="391"/>
      <c r="H30" s="391"/>
      <c r="I30" s="391"/>
      <c r="J30" s="391"/>
      <c r="K30" s="391"/>
      <c r="L30" s="391"/>
      <c r="M30" s="391"/>
      <c r="N30" s="391"/>
      <c r="O30" s="391"/>
      <c r="P30" s="391"/>
      <c r="Q30" s="392"/>
      <c r="R30" s="393">
        <v>119965</v>
      </c>
      <c r="S30" s="394"/>
      <c r="T30" s="394"/>
      <c r="U30" s="394"/>
      <c r="V30" s="394"/>
      <c r="W30" s="394"/>
      <c r="X30" s="394"/>
      <c r="Y30" s="395"/>
      <c r="Z30" s="446">
        <v>2.4</v>
      </c>
      <c r="AA30" s="446"/>
      <c r="AB30" s="446"/>
      <c r="AC30" s="446"/>
      <c r="AD30" s="447" t="s">
        <v>112</v>
      </c>
      <c r="AE30" s="447"/>
      <c r="AF30" s="447"/>
      <c r="AG30" s="447"/>
      <c r="AH30" s="447"/>
      <c r="AI30" s="447"/>
      <c r="AJ30" s="447"/>
      <c r="AK30" s="447"/>
      <c r="AL30" s="416" t="s">
        <v>112</v>
      </c>
      <c r="AM30" s="448"/>
      <c r="AN30" s="448"/>
      <c r="AO30" s="449"/>
      <c r="AP30" s="471" t="s">
        <v>290</v>
      </c>
      <c r="AQ30" s="472"/>
      <c r="AR30" s="472"/>
      <c r="AS30" s="472"/>
      <c r="AT30" s="477" t="s">
        <v>291</v>
      </c>
      <c r="AU30" s="184"/>
      <c r="AV30" s="184"/>
      <c r="AW30" s="184"/>
      <c r="AX30" s="480" t="s">
        <v>170</v>
      </c>
      <c r="AY30" s="481"/>
      <c r="AZ30" s="481"/>
      <c r="BA30" s="481"/>
      <c r="BB30" s="481"/>
      <c r="BC30" s="481"/>
      <c r="BD30" s="481"/>
      <c r="BE30" s="481"/>
      <c r="BF30" s="482"/>
      <c r="BG30" s="459">
        <v>99.7</v>
      </c>
      <c r="BH30" s="460"/>
      <c r="BI30" s="460"/>
      <c r="BJ30" s="460"/>
      <c r="BK30" s="460"/>
      <c r="BL30" s="460"/>
      <c r="BM30" s="461">
        <v>99.3</v>
      </c>
      <c r="BN30" s="460"/>
      <c r="BO30" s="460"/>
      <c r="BP30" s="460"/>
      <c r="BQ30" s="462"/>
      <c r="BR30" s="459">
        <v>99.7</v>
      </c>
      <c r="BS30" s="460"/>
      <c r="BT30" s="460"/>
      <c r="BU30" s="460"/>
      <c r="BV30" s="460"/>
      <c r="BW30" s="460"/>
      <c r="BX30" s="461">
        <v>99.3</v>
      </c>
      <c r="BY30" s="460"/>
      <c r="BZ30" s="460"/>
      <c r="CA30" s="460"/>
      <c r="CB30" s="462"/>
      <c r="CD30" s="465"/>
      <c r="CE30" s="466"/>
      <c r="CF30" s="430" t="s">
        <v>292</v>
      </c>
      <c r="CG30" s="427"/>
      <c r="CH30" s="427"/>
      <c r="CI30" s="427"/>
      <c r="CJ30" s="427"/>
      <c r="CK30" s="427"/>
      <c r="CL30" s="427"/>
      <c r="CM30" s="427"/>
      <c r="CN30" s="427"/>
      <c r="CO30" s="427"/>
      <c r="CP30" s="427"/>
      <c r="CQ30" s="428"/>
      <c r="CR30" s="393">
        <v>360748</v>
      </c>
      <c r="CS30" s="394"/>
      <c r="CT30" s="394"/>
      <c r="CU30" s="394"/>
      <c r="CV30" s="394"/>
      <c r="CW30" s="394"/>
      <c r="CX30" s="394"/>
      <c r="CY30" s="395"/>
      <c r="CZ30" s="396">
        <v>7.7</v>
      </c>
      <c r="DA30" s="414"/>
      <c r="DB30" s="414"/>
      <c r="DC30" s="415"/>
      <c r="DD30" s="399">
        <v>360748</v>
      </c>
      <c r="DE30" s="394"/>
      <c r="DF30" s="394"/>
      <c r="DG30" s="394"/>
      <c r="DH30" s="394"/>
      <c r="DI30" s="394"/>
      <c r="DJ30" s="394"/>
      <c r="DK30" s="395"/>
      <c r="DL30" s="399">
        <v>360748</v>
      </c>
      <c r="DM30" s="394"/>
      <c r="DN30" s="394"/>
      <c r="DO30" s="394"/>
      <c r="DP30" s="394"/>
      <c r="DQ30" s="394"/>
      <c r="DR30" s="394"/>
      <c r="DS30" s="394"/>
      <c r="DT30" s="394"/>
      <c r="DU30" s="394"/>
      <c r="DV30" s="395"/>
      <c r="DW30" s="416">
        <v>11.6</v>
      </c>
      <c r="DX30" s="417"/>
      <c r="DY30" s="417"/>
      <c r="DZ30" s="417"/>
      <c r="EA30" s="417"/>
      <c r="EB30" s="417"/>
      <c r="EC30" s="418"/>
    </row>
    <row r="31" spans="2:133" ht="11.25" customHeight="1" x14ac:dyDescent="0.15">
      <c r="B31" s="390" t="s">
        <v>293</v>
      </c>
      <c r="C31" s="391"/>
      <c r="D31" s="391"/>
      <c r="E31" s="391"/>
      <c r="F31" s="391"/>
      <c r="G31" s="391"/>
      <c r="H31" s="391"/>
      <c r="I31" s="391"/>
      <c r="J31" s="391"/>
      <c r="K31" s="391"/>
      <c r="L31" s="391"/>
      <c r="M31" s="391"/>
      <c r="N31" s="391"/>
      <c r="O31" s="391"/>
      <c r="P31" s="391"/>
      <c r="Q31" s="392"/>
      <c r="R31" s="393">
        <v>297890</v>
      </c>
      <c r="S31" s="394"/>
      <c r="T31" s="394"/>
      <c r="U31" s="394"/>
      <c r="V31" s="394"/>
      <c r="W31" s="394"/>
      <c r="X31" s="394"/>
      <c r="Y31" s="395"/>
      <c r="Z31" s="446">
        <v>6.1</v>
      </c>
      <c r="AA31" s="446"/>
      <c r="AB31" s="446"/>
      <c r="AC31" s="446"/>
      <c r="AD31" s="447" t="s">
        <v>112</v>
      </c>
      <c r="AE31" s="447"/>
      <c r="AF31" s="447"/>
      <c r="AG31" s="447"/>
      <c r="AH31" s="447"/>
      <c r="AI31" s="447"/>
      <c r="AJ31" s="447"/>
      <c r="AK31" s="447"/>
      <c r="AL31" s="416" t="s">
        <v>112</v>
      </c>
      <c r="AM31" s="448"/>
      <c r="AN31" s="448"/>
      <c r="AO31" s="449"/>
      <c r="AP31" s="473"/>
      <c r="AQ31" s="474"/>
      <c r="AR31" s="474"/>
      <c r="AS31" s="474"/>
      <c r="AT31" s="478"/>
      <c r="AU31" s="183" t="s">
        <v>294</v>
      </c>
      <c r="AV31" s="183"/>
      <c r="AW31" s="183"/>
      <c r="AX31" s="390" t="s">
        <v>295</v>
      </c>
      <c r="AY31" s="391"/>
      <c r="AZ31" s="391"/>
      <c r="BA31" s="391"/>
      <c r="BB31" s="391"/>
      <c r="BC31" s="391"/>
      <c r="BD31" s="391"/>
      <c r="BE31" s="391"/>
      <c r="BF31" s="392"/>
      <c r="BG31" s="457">
        <v>99.9</v>
      </c>
      <c r="BH31" s="412"/>
      <c r="BI31" s="412"/>
      <c r="BJ31" s="412"/>
      <c r="BK31" s="412"/>
      <c r="BL31" s="412"/>
      <c r="BM31" s="448">
        <v>99.3</v>
      </c>
      <c r="BN31" s="458"/>
      <c r="BO31" s="458"/>
      <c r="BP31" s="458"/>
      <c r="BQ31" s="422"/>
      <c r="BR31" s="457">
        <v>99.6</v>
      </c>
      <c r="BS31" s="412"/>
      <c r="BT31" s="412"/>
      <c r="BU31" s="412"/>
      <c r="BV31" s="412"/>
      <c r="BW31" s="412"/>
      <c r="BX31" s="448">
        <v>99.1</v>
      </c>
      <c r="BY31" s="458"/>
      <c r="BZ31" s="458"/>
      <c r="CA31" s="458"/>
      <c r="CB31" s="422"/>
      <c r="CD31" s="465"/>
      <c r="CE31" s="466"/>
      <c r="CF31" s="430" t="s">
        <v>296</v>
      </c>
      <c r="CG31" s="427"/>
      <c r="CH31" s="427"/>
      <c r="CI31" s="427"/>
      <c r="CJ31" s="427"/>
      <c r="CK31" s="427"/>
      <c r="CL31" s="427"/>
      <c r="CM31" s="427"/>
      <c r="CN31" s="427"/>
      <c r="CO31" s="427"/>
      <c r="CP31" s="427"/>
      <c r="CQ31" s="428"/>
      <c r="CR31" s="393">
        <v>51290</v>
      </c>
      <c r="CS31" s="412"/>
      <c r="CT31" s="412"/>
      <c r="CU31" s="412"/>
      <c r="CV31" s="412"/>
      <c r="CW31" s="412"/>
      <c r="CX31" s="412"/>
      <c r="CY31" s="413"/>
      <c r="CZ31" s="396">
        <v>1.1000000000000001</v>
      </c>
      <c r="DA31" s="414"/>
      <c r="DB31" s="414"/>
      <c r="DC31" s="415"/>
      <c r="DD31" s="399">
        <v>51290</v>
      </c>
      <c r="DE31" s="412"/>
      <c r="DF31" s="412"/>
      <c r="DG31" s="412"/>
      <c r="DH31" s="412"/>
      <c r="DI31" s="412"/>
      <c r="DJ31" s="412"/>
      <c r="DK31" s="413"/>
      <c r="DL31" s="399">
        <v>51290</v>
      </c>
      <c r="DM31" s="412"/>
      <c r="DN31" s="412"/>
      <c r="DO31" s="412"/>
      <c r="DP31" s="412"/>
      <c r="DQ31" s="412"/>
      <c r="DR31" s="412"/>
      <c r="DS31" s="412"/>
      <c r="DT31" s="412"/>
      <c r="DU31" s="412"/>
      <c r="DV31" s="413"/>
      <c r="DW31" s="416">
        <v>1.6</v>
      </c>
      <c r="DX31" s="417"/>
      <c r="DY31" s="417"/>
      <c r="DZ31" s="417"/>
      <c r="EA31" s="417"/>
      <c r="EB31" s="417"/>
      <c r="EC31" s="418"/>
    </row>
    <row r="32" spans="2:133" ht="11.25" customHeight="1" x14ac:dyDescent="0.15">
      <c r="B32" s="390" t="s">
        <v>297</v>
      </c>
      <c r="C32" s="391"/>
      <c r="D32" s="391"/>
      <c r="E32" s="391"/>
      <c r="F32" s="391"/>
      <c r="G32" s="391"/>
      <c r="H32" s="391"/>
      <c r="I32" s="391"/>
      <c r="J32" s="391"/>
      <c r="K32" s="391"/>
      <c r="L32" s="391"/>
      <c r="M32" s="391"/>
      <c r="N32" s="391"/>
      <c r="O32" s="391"/>
      <c r="P32" s="391"/>
      <c r="Q32" s="392"/>
      <c r="R32" s="393">
        <v>103820</v>
      </c>
      <c r="S32" s="394"/>
      <c r="T32" s="394"/>
      <c r="U32" s="394"/>
      <c r="V32" s="394"/>
      <c r="W32" s="394"/>
      <c r="X32" s="394"/>
      <c r="Y32" s="395"/>
      <c r="Z32" s="446">
        <v>2.1</v>
      </c>
      <c r="AA32" s="446"/>
      <c r="AB32" s="446"/>
      <c r="AC32" s="446"/>
      <c r="AD32" s="447">
        <v>656</v>
      </c>
      <c r="AE32" s="447"/>
      <c r="AF32" s="447"/>
      <c r="AG32" s="447"/>
      <c r="AH32" s="447"/>
      <c r="AI32" s="447"/>
      <c r="AJ32" s="447"/>
      <c r="AK32" s="447"/>
      <c r="AL32" s="416">
        <v>0</v>
      </c>
      <c r="AM32" s="448"/>
      <c r="AN32" s="448"/>
      <c r="AO32" s="449"/>
      <c r="AP32" s="475"/>
      <c r="AQ32" s="476"/>
      <c r="AR32" s="476"/>
      <c r="AS32" s="476"/>
      <c r="AT32" s="479"/>
      <c r="AU32" s="185"/>
      <c r="AV32" s="185"/>
      <c r="AW32" s="185"/>
      <c r="AX32" s="374" t="s">
        <v>298</v>
      </c>
      <c r="AY32" s="375"/>
      <c r="AZ32" s="375"/>
      <c r="BA32" s="375"/>
      <c r="BB32" s="375"/>
      <c r="BC32" s="375"/>
      <c r="BD32" s="375"/>
      <c r="BE32" s="375"/>
      <c r="BF32" s="376"/>
      <c r="BG32" s="456">
        <v>99.6</v>
      </c>
      <c r="BH32" s="378"/>
      <c r="BI32" s="378"/>
      <c r="BJ32" s="378"/>
      <c r="BK32" s="378"/>
      <c r="BL32" s="378"/>
      <c r="BM32" s="441">
        <v>99.2</v>
      </c>
      <c r="BN32" s="378"/>
      <c r="BO32" s="378"/>
      <c r="BP32" s="378"/>
      <c r="BQ32" s="435"/>
      <c r="BR32" s="456">
        <v>99.8</v>
      </c>
      <c r="BS32" s="378"/>
      <c r="BT32" s="378"/>
      <c r="BU32" s="378"/>
      <c r="BV32" s="378"/>
      <c r="BW32" s="378"/>
      <c r="BX32" s="441">
        <v>99.4</v>
      </c>
      <c r="BY32" s="378"/>
      <c r="BZ32" s="378"/>
      <c r="CA32" s="378"/>
      <c r="CB32" s="435"/>
      <c r="CD32" s="467"/>
      <c r="CE32" s="468"/>
      <c r="CF32" s="430" t="s">
        <v>299</v>
      </c>
      <c r="CG32" s="427"/>
      <c r="CH32" s="427"/>
      <c r="CI32" s="427"/>
      <c r="CJ32" s="427"/>
      <c r="CK32" s="427"/>
      <c r="CL32" s="427"/>
      <c r="CM32" s="427"/>
      <c r="CN32" s="427"/>
      <c r="CO32" s="427"/>
      <c r="CP32" s="427"/>
      <c r="CQ32" s="428"/>
      <c r="CR32" s="393" t="s">
        <v>112</v>
      </c>
      <c r="CS32" s="394"/>
      <c r="CT32" s="394"/>
      <c r="CU32" s="394"/>
      <c r="CV32" s="394"/>
      <c r="CW32" s="394"/>
      <c r="CX32" s="394"/>
      <c r="CY32" s="395"/>
      <c r="CZ32" s="396" t="s">
        <v>112</v>
      </c>
      <c r="DA32" s="414"/>
      <c r="DB32" s="414"/>
      <c r="DC32" s="415"/>
      <c r="DD32" s="399" t="s">
        <v>112</v>
      </c>
      <c r="DE32" s="394"/>
      <c r="DF32" s="394"/>
      <c r="DG32" s="394"/>
      <c r="DH32" s="394"/>
      <c r="DI32" s="394"/>
      <c r="DJ32" s="394"/>
      <c r="DK32" s="395"/>
      <c r="DL32" s="399" t="s">
        <v>112</v>
      </c>
      <c r="DM32" s="394"/>
      <c r="DN32" s="394"/>
      <c r="DO32" s="394"/>
      <c r="DP32" s="394"/>
      <c r="DQ32" s="394"/>
      <c r="DR32" s="394"/>
      <c r="DS32" s="394"/>
      <c r="DT32" s="394"/>
      <c r="DU32" s="394"/>
      <c r="DV32" s="395"/>
      <c r="DW32" s="416" t="s">
        <v>112</v>
      </c>
      <c r="DX32" s="417"/>
      <c r="DY32" s="417"/>
      <c r="DZ32" s="417"/>
      <c r="EA32" s="417"/>
      <c r="EB32" s="417"/>
      <c r="EC32" s="418"/>
    </row>
    <row r="33" spans="2:133" ht="11.25" customHeight="1" x14ac:dyDescent="0.15">
      <c r="B33" s="390" t="s">
        <v>300</v>
      </c>
      <c r="C33" s="391"/>
      <c r="D33" s="391"/>
      <c r="E33" s="391"/>
      <c r="F33" s="391"/>
      <c r="G33" s="391"/>
      <c r="H33" s="391"/>
      <c r="I33" s="391"/>
      <c r="J33" s="391"/>
      <c r="K33" s="391"/>
      <c r="L33" s="391"/>
      <c r="M33" s="391"/>
      <c r="N33" s="391"/>
      <c r="O33" s="391"/>
      <c r="P33" s="391"/>
      <c r="Q33" s="392"/>
      <c r="R33" s="393">
        <v>413143</v>
      </c>
      <c r="S33" s="394"/>
      <c r="T33" s="394"/>
      <c r="U33" s="394"/>
      <c r="V33" s="394"/>
      <c r="W33" s="394"/>
      <c r="X33" s="394"/>
      <c r="Y33" s="395"/>
      <c r="Z33" s="446">
        <v>8.4</v>
      </c>
      <c r="AA33" s="446"/>
      <c r="AB33" s="446"/>
      <c r="AC33" s="446"/>
      <c r="AD33" s="447" t="s">
        <v>112</v>
      </c>
      <c r="AE33" s="447"/>
      <c r="AF33" s="447"/>
      <c r="AG33" s="447"/>
      <c r="AH33" s="447"/>
      <c r="AI33" s="447"/>
      <c r="AJ33" s="447"/>
      <c r="AK33" s="447"/>
      <c r="AL33" s="416" t="s">
        <v>112</v>
      </c>
      <c r="AM33" s="448"/>
      <c r="AN33" s="448"/>
      <c r="AO33" s="449"/>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430" t="s">
        <v>301</v>
      </c>
      <c r="CE33" s="427"/>
      <c r="CF33" s="427"/>
      <c r="CG33" s="427"/>
      <c r="CH33" s="427"/>
      <c r="CI33" s="427"/>
      <c r="CJ33" s="427"/>
      <c r="CK33" s="427"/>
      <c r="CL33" s="427"/>
      <c r="CM33" s="427"/>
      <c r="CN33" s="427"/>
      <c r="CO33" s="427"/>
      <c r="CP33" s="427"/>
      <c r="CQ33" s="428"/>
      <c r="CR33" s="393">
        <v>2363491</v>
      </c>
      <c r="CS33" s="412"/>
      <c r="CT33" s="412"/>
      <c r="CU33" s="412"/>
      <c r="CV33" s="412"/>
      <c r="CW33" s="412"/>
      <c r="CX33" s="412"/>
      <c r="CY33" s="413"/>
      <c r="CZ33" s="396">
        <v>50.3</v>
      </c>
      <c r="DA33" s="414"/>
      <c r="DB33" s="414"/>
      <c r="DC33" s="415"/>
      <c r="DD33" s="399">
        <v>2041322</v>
      </c>
      <c r="DE33" s="412"/>
      <c r="DF33" s="412"/>
      <c r="DG33" s="412"/>
      <c r="DH33" s="412"/>
      <c r="DI33" s="412"/>
      <c r="DJ33" s="412"/>
      <c r="DK33" s="413"/>
      <c r="DL33" s="399">
        <v>1442819</v>
      </c>
      <c r="DM33" s="412"/>
      <c r="DN33" s="412"/>
      <c r="DO33" s="412"/>
      <c r="DP33" s="412"/>
      <c r="DQ33" s="412"/>
      <c r="DR33" s="412"/>
      <c r="DS33" s="412"/>
      <c r="DT33" s="412"/>
      <c r="DU33" s="412"/>
      <c r="DV33" s="413"/>
      <c r="DW33" s="416">
        <v>46.2</v>
      </c>
      <c r="DX33" s="417"/>
      <c r="DY33" s="417"/>
      <c r="DZ33" s="417"/>
      <c r="EA33" s="417"/>
      <c r="EB33" s="417"/>
      <c r="EC33" s="418"/>
    </row>
    <row r="34" spans="2:133" ht="11.25" customHeight="1" x14ac:dyDescent="0.15">
      <c r="B34" s="390" t="s">
        <v>302</v>
      </c>
      <c r="C34" s="391"/>
      <c r="D34" s="391"/>
      <c r="E34" s="391"/>
      <c r="F34" s="391"/>
      <c r="G34" s="391"/>
      <c r="H34" s="391"/>
      <c r="I34" s="391"/>
      <c r="J34" s="391"/>
      <c r="K34" s="391"/>
      <c r="L34" s="391"/>
      <c r="M34" s="391"/>
      <c r="N34" s="391"/>
      <c r="O34" s="391"/>
      <c r="P34" s="391"/>
      <c r="Q34" s="392"/>
      <c r="R34" s="393" t="s">
        <v>112</v>
      </c>
      <c r="S34" s="394"/>
      <c r="T34" s="394"/>
      <c r="U34" s="394"/>
      <c r="V34" s="394"/>
      <c r="W34" s="394"/>
      <c r="X34" s="394"/>
      <c r="Y34" s="395"/>
      <c r="Z34" s="446" t="s">
        <v>112</v>
      </c>
      <c r="AA34" s="446"/>
      <c r="AB34" s="446"/>
      <c r="AC34" s="446"/>
      <c r="AD34" s="447" t="s">
        <v>112</v>
      </c>
      <c r="AE34" s="447"/>
      <c r="AF34" s="447"/>
      <c r="AG34" s="447"/>
      <c r="AH34" s="447"/>
      <c r="AI34" s="447"/>
      <c r="AJ34" s="447"/>
      <c r="AK34" s="447"/>
      <c r="AL34" s="416" t="s">
        <v>112</v>
      </c>
      <c r="AM34" s="448"/>
      <c r="AN34" s="448"/>
      <c r="AO34" s="449"/>
      <c r="AP34" s="188"/>
      <c r="AQ34" s="453" t="s">
        <v>303</v>
      </c>
      <c r="AR34" s="454"/>
      <c r="AS34" s="454"/>
      <c r="AT34" s="454"/>
      <c r="AU34" s="454"/>
      <c r="AV34" s="454"/>
      <c r="AW34" s="454"/>
      <c r="AX34" s="454"/>
      <c r="AY34" s="454"/>
      <c r="AZ34" s="454"/>
      <c r="BA34" s="454"/>
      <c r="BB34" s="454"/>
      <c r="BC34" s="454"/>
      <c r="BD34" s="454"/>
      <c r="BE34" s="454"/>
      <c r="BF34" s="455"/>
      <c r="BG34" s="453" t="s">
        <v>304</v>
      </c>
      <c r="BH34" s="454"/>
      <c r="BI34" s="454"/>
      <c r="BJ34" s="454"/>
      <c r="BK34" s="454"/>
      <c r="BL34" s="454"/>
      <c r="BM34" s="454"/>
      <c r="BN34" s="454"/>
      <c r="BO34" s="454"/>
      <c r="BP34" s="454"/>
      <c r="BQ34" s="454"/>
      <c r="BR34" s="454"/>
      <c r="BS34" s="454"/>
      <c r="BT34" s="454"/>
      <c r="BU34" s="454"/>
      <c r="BV34" s="454"/>
      <c r="BW34" s="454"/>
      <c r="BX34" s="454"/>
      <c r="BY34" s="454"/>
      <c r="BZ34" s="454"/>
      <c r="CA34" s="454"/>
      <c r="CB34" s="455"/>
      <c r="CD34" s="430" t="s">
        <v>305</v>
      </c>
      <c r="CE34" s="427"/>
      <c r="CF34" s="427"/>
      <c r="CG34" s="427"/>
      <c r="CH34" s="427"/>
      <c r="CI34" s="427"/>
      <c r="CJ34" s="427"/>
      <c r="CK34" s="427"/>
      <c r="CL34" s="427"/>
      <c r="CM34" s="427"/>
      <c r="CN34" s="427"/>
      <c r="CO34" s="427"/>
      <c r="CP34" s="427"/>
      <c r="CQ34" s="428"/>
      <c r="CR34" s="393">
        <v>922501</v>
      </c>
      <c r="CS34" s="394"/>
      <c r="CT34" s="394"/>
      <c r="CU34" s="394"/>
      <c r="CV34" s="394"/>
      <c r="CW34" s="394"/>
      <c r="CX34" s="394"/>
      <c r="CY34" s="395"/>
      <c r="CZ34" s="396">
        <v>19.600000000000001</v>
      </c>
      <c r="DA34" s="414"/>
      <c r="DB34" s="414"/>
      <c r="DC34" s="415"/>
      <c r="DD34" s="399">
        <v>724139</v>
      </c>
      <c r="DE34" s="394"/>
      <c r="DF34" s="394"/>
      <c r="DG34" s="394"/>
      <c r="DH34" s="394"/>
      <c r="DI34" s="394"/>
      <c r="DJ34" s="394"/>
      <c r="DK34" s="395"/>
      <c r="DL34" s="399">
        <v>614536</v>
      </c>
      <c r="DM34" s="394"/>
      <c r="DN34" s="394"/>
      <c r="DO34" s="394"/>
      <c r="DP34" s="394"/>
      <c r="DQ34" s="394"/>
      <c r="DR34" s="394"/>
      <c r="DS34" s="394"/>
      <c r="DT34" s="394"/>
      <c r="DU34" s="394"/>
      <c r="DV34" s="395"/>
      <c r="DW34" s="416">
        <v>19.7</v>
      </c>
      <c r="DX34" s="417"/>
      <c r="DY34" s="417"/>
      <c r="DZ34" s="417"/>
      <c r="EA34" s="417"/>
      <c r="EB34" s="417"/>
      <c r="EC34" s="418"/>
    </row>
    <row r="35" spans="2:133" ht="11.25" customHeight="1" x14ac:dyDescent="0.15">
      <c r="B35" s="390" t="s">
        <v>306</v>
      </c>
      <c r="C35" s="391"/>
      <c r="D35" s="391"/>
      <c r="E35" s="391"/>
      <c r="F35" s="391"/>
      <c r="G35" s="391"/>
      <c r="H35" s="391"/>
      <c r="I35" s="391"/>
      <c r="J35" s="391"/>
      <c r="K35" s="391"/>
      <c r="L35" s="391"/>
      <c r="M35" s="391"/>
      <c r="N35" s="391"/>
      <c r="O35" s="391"/>
      <c r="P35" s="391"/>
      <c r="Q35" s="392"/>
      <c r="R35" s="393">
        <v>204443</v>
      </c>
      <c r="S35" s="394"/>
      <c r="T35" s="394"/>
      <c r="U35" s="394"/>
      <c r="V35" s="394"/>
      <c r="W35" s="394"/>
      <c r="X35" s="394"/>
      <c r="Y35" s="395"/>
      <c r="Z35" s="446">
        <v>4.2</v>
      </c>
      <c r="AA35" s="446"/>
      <c r="AB35" s="446"/>
      <c r="AC35" s="446"/>
      <c r="AD35" s="447" t="s">
        <v>112</v>
      </c>
      <c r="AE35" s="447"/>
      <c r="AF35" s="447"/>
      <c r="AG35" s="447"/>
      <c r="AH35" s="447"/>
      <c r="AI35" s="447"/>
      <c r="AJ35" s="447"/>
      <c r="AK35" s="447"/>
      <c r="AL35" s="416" t="s">
        <v>112</v>
      </c>
      <c r="AM35" s="448"/>
      <c r="AN35" s="448"/>
      <c r="AO35" s="449"/>
      <c r="AP35" s="188"/>
      <c r="AQ35" s="450" t="s">
        <v>307</v>
      </c>
      <c r="AR35" s="451"/>
      <c r="AS35" s="451"/>
      <c r="AT35" s="451"/>
      <c r="AU35" s="451"/>
      <c r="AV35" s="451"/>
      <c r="AW35" s="451"/>
      <c r="AX35" s="451"/>
      <c r="AY35" s="452"/>
      <c r="AZ35" s="443">
        <v>531845</v>
      </c>
      <c r="BA35" s="444"/>
      <c r="BB35" s="444"/>
      <c r="BC35" s="444"/>
      <c r="BD35" s="444"/>
      <c r="BE35" s="444"/>
      <c r="BF35" s="445"/>
      <c r="BG35" s="450" t="s">
        <v>308</v>
      </c>
      <c r="BH35" s="451"/>
      <c r="BI35" s="451"/>
      <c r="BJ35" s="451"/>
      <c r="BK35" s="451"/>
      <c r="BL35" s="451"/>
      <c r="BM35" s="451"/>
      <c r="BN35" s="451"/>
      <c r="BO35" s="451"/>
      <c r="BP35" s="451"/>
      <c r="BQ35" s="451"/>
      <c r="BR35" s="451"/>
      <c r="BS35" s="451"/>
      <c r="BT35" s="451"/>
      <c r="BU35" s="452"/>
      <c r="BV35" s="443">
        <v>24762</v>
      </c>
      <c r="BW35" s="444"/>
      <c r="BX35" s="444"/>
      <c r="BY35" s="444"/>
      <c r="BZ35" s="444"/>
      <c r="CA35" s="444"/>
      <c r="CB35" s="445"/>
      <c r="CD35" s="430" t="s">
        <v>309</v>
      </c>
      <c r="CE35" s="427"/>
      <c r="CF35" s="427"/>
      <c r="CG35" s="427"/>
      <c r="CH35" s="427"/>
      <c r="CI35" s="427"/>
      <c r="CJ35" s="427"/>
      <c r="CK35" s="427"/>
      <c r="CL35" s="427"/>
      <c r="CM35" s="427"/>
      <c r="CN35" s="427"/>
      <c r="CO35" s="427"/>
      <c r="CP35" s="427"/>
      <c r="CQ35" s="428"/>
      <c r="CR35" s="393">
        <v>28886</v>
      </c>
      <c r="CS35" s="412"/>
      <c r="CT35" s="412"/>
      <c r="CU35" s="412"/>
      <c r="CV35" s="412"/>
      <c r="CW35" s="412"/>
      <c r="CX35" s="412"/>
      <c r="CY35" s="413"/>
      <c r="CZ35" s="396">
        <v>0.6</v>
      </c>
      <c r="DA35" s="414"/>
      <c r="DB35" s="414"/>
      <c r="DC35" s="415"/>
      <c r="DD35" s="399">
        <v>28886</v>
      </c>
      <c r="DE35" s="412"/>
      <c r="DF35" s="412"/>
      <c r="DG35" s="412"/>
      <c r="DH35" s="412"/>
      <c r="DI35" s="412"/>
      <c r="DJ35" s="412"/>
      <c r="DK35" s="413"/>
      <c r="DL35" s="399">
        <v>28886</v>
      </c>
      <c r="DM35" s="412"/>
      <c r="DN35" s="412"/>
      <c r="DO35" s="412"/>
      <c r="DP35" s="412"/>
      <c r="DQ35" s="412"/>
      <c r="DR35" s="412"/>
      <c r="DS35" s="412"/>
      <c r="DT35" s="412"/>
      <c r="DU35" s="412"/>
      <c r="DV35" s="413"/>
      <c r="DW35" s="416">
        <v>0.9</v>
      </c>
      <c r="DX35" s="417"/>
      <c r="DY35" s="417"/>
      <c r="DZ35" s="417"/>
      <c r="EA35" s="417"/>
      <c r="EB35" s="417"/>
      <c r="EC35" s="418"/>
    </row>
    <row r="36" spans="2:133" ht="11.25" customHeight="1" x14ac:dyDescent="0.15">
      <c r="B36" s="374" t="s">
        <v>310</v>
      </c>
      <c r="C36" s="375"/>
      <c r="D36" s="375"/>
      <c r="E36" s="375"/>
      <c r="F36" s="375"/>
      <c r="G36" s="375"/>
      <c r="H36" s="375"/>
      <c r="I36" s="375"/>
      <c r="J36" s="375"/>
      <c r="K36" s="375"/>
      <c r="L36" s="375"/>
      <c r="M36" s="375"/>
      <c r="N36" s="375"/>
      <c r="O36" s="375"/>
      <c r="P36" s="375"/>
      <c r="Q36" s="376"/>
      <c r="R36" s="377">
        <v>4912033</v>
      </c>
      <c r="S36" s="434"/>
      <c r="T36" s="434"/>
      <c r="U36" s="434"/>
      <c r="V36" s="434"/>
      <c r="W36" s="434"/>
      <c r="X36" s="434"/>
      <c r="Y36" s="437"/>
      <c r="Z36" s="438">
        <v>100</v>
      </c>
      <c r="AA36" s="438"/>
      <c r="AB36" s="438"/>
      <c r="AC36" s="438"/>
      <c r="AD36" s="439">
        <v>2916847</v>
      </c>
      <c r="AE36" s="439"/>
      <c r="AF36" s="439"/>
      <c r="AG36" s="439"/>
      <c r="AH36" s="439"/>
      <c r="AI36" s="439"/>
      <c r="AJ36" s="439"/>
      <c r="AK36" s="439"/>
      <c r="AL36" s="440">
        <v>100</v>
      </c>
      <c r="AM36" s="441"/>
      <c r="AN36" s="441"/>
      <c r="AO36" s="442"/>
      <c r="AQ36" s="419" t="s">
        <v>311</v>
      </c>
      <c r="AR36" s="420"/>
      <c r="AS36" s="420"/>
      <c r="AT36" s="420"/>
      <c r="AU36" s="420"/>
      <c r="AV36" s="420"/>
      <c r="AW36" s="420"/>
      <c r="AX36" s="420"/>
      <c r="AY36" s="421"/>
      <c r="AZ36" s="393">
        <v>177249</v>
      </c>
      <c r="BA36" s="394"/>
      <c r="BB36" s="394"/>
      <c r="BC36" s="394"/>
      <c r="BD36" s="412"/>
      <c r="BE36" s="412"/>
      <c r="BF36" s="422"/>
      <c r="BG36" s="430" t="s">
        <v>312</v>
      </c>
      <c r="BH36" s="427"/>
      <c r="BI36" s="427"/>
      <c r="BJ36" s="427"/>
      <c r="BK36" s="427"/>
      <c r="BL36" s="427"/>
      <c r="BM36" s="427"/>
      <c r="BN36" s="427"/>
      <c r="BO36" s="427"/>
      <c r="BP36" s="427"/>
      <c r="BQ36" s="427"/>
      <c r="BR36" s="427"/>
      <c r="BS36" s="427"/>
      <c r="BT36" s="427"/>
      <c r="BU36" s="428"/>
      <c r="BV36" s="393">
        <v>-29122</v>
      </c>
      <c r="BW36" s="394"/>
      <c r="BX36" s="394"/>
      <c r="BY36" s="394"/>
      <c r="BZ36" s="394"/>
      <c r="CA36" s="394"/>
      <c r="CB36" s="429"/>
      <c r="CD36" s="430" t="s">
        <v>313</v>
      </c>
      <c r="CE36" s="427"/>
      <c r="CF36" s="427"/>
      <c r="CG36" s="427"/>
      <c r="CH36" s="427"/>
      <c r="CI36" s="427"/>
      <c r="CJ36" s="427"/>
      <c r="CK36" s="427"/>
      <c r="CL36" s="427"/>
      <c r="CM36" s="427"/>
      <c r="CN36" s="427"/>
      <c r="CO36" s="427"/>
      <c r="CP36" s="427"/>
      <c r="CQ36" s="428"/>
      <c r="CR36" s="393">
        <v>651654</v>
      </c>
      <c r="CS36" s="394"/>
      <c r="CT36" s="394"/>
      <c r="CU36" s="394"/>
      <c r="CV36" s="394"/>
      <c r="CW36" s="394"/>
      <c r="CX36" s="394"/>
      <c r="CY36" s="395"/>
      <c r="CZ36" s="396">
        <v>13.9</v>
      </c>
      <c r="DA36" s="414"/>
      <c r="DB36" s="414"/>
      <c r="DC36" s="415"/>
      <c r="DD36" s="399">
        <v>580997</v>
      </c>
      <c r="DE36" s="394"/>
      <c r="DF36" s="394"/>
      <c r="DG36" s="394"/>
      <c r="DH36" s="394"/>
      <c r="DI36" s="394"/>
      <c r="DJ36" s="394"/>
      <c r="DK36" s="395"/>
      <c r="DL36" s="399">
        <v>424777</v>
      </c>
      <c r="DM36" s="394"/>
      <c r="DN36" s="394"/>
      <c r="DO36" s="394"/>
      <c r="DP36" s="394"/>
      <c r="DQ36" s="394"/>
      <c r="DR36" s="394"/>
      <c r="DS36" s="394"/>
      <c r="DT36" s="394"/>
      <c r="DU36" s="394"/>
      <c r="DV36" s="395"/>
      <c r="DW36" s="416">
        <v>13.6</v>
      </c>
      <c r="DX36" s="417"/>
      <c r="DY36" s="417"/>
      <c r="DZ36" s="417"/>
      <c r="EA36" s="417"/>
      <c r="EB36" s="417"/>
      <c r="EC36" s="418"/>
    </row>
    <row r="37" spans="2:133" ht="11.25" customHeight="1" x14ac:dyDescent="0.15">
      <c r="AQ37" s="419" t="s">
        <v>314</v>
      </c>
      <c r="AR37" s="420"/>
      <c r="AS37" s="420"/>
      <c r="AT37" s="420"/>
      <c r="AU37" s="420"/>
      <c r="AV37" s="420"/>
      <c r="AW37" s="420"/>
      <c r="AX37" s="420"/>
      <c r="AY37" s="421"/>
      <c r="AZ37" s="393">
        <v>54991</v>
      </c>
      <c r="BA37" s="394"/>
      <c r="BB37" s="394"/>
      <c r="BC37" s="394"/>
      <c r="BD37" s="412"/>
      <c r="BE37" s="412"/>
      <c r="BF37" s="422"/>
      <c r="BG37" s="430" t="s">
        <v>315</v>
      </c>
      <c r="BH37" s="427"/>
      <c r="BI37" s="427"/>
      <c r="BJ37" s="427"/>
      <c r="BK37" s="427"/>
      <c r="BL37" s="427"/>
      <c r="BM37" s="427"/>
      <c r="BN37" s="427"/>
      <c r="BO37" s="427"/>
      <c r="BP37" s="427"/>
      <c r="BQ37" s="427"/>
      <c r="BR37" s="427"/>
      <c r="BS37" s="427"/>
      <c r="BT37" s="427"/>
      <c r="BU37" s="428"/>
      <c r="BV37" s="393">
        <v>1070</v>
      </c>
      <c r="BW37" s="394"/>
      <c r="BX37" s="394"/>
      <c r="BY37" s="394"/>
      <c r="BZ37" s="394"/>
      <c r="CA37" s="394"/>
      <c r="CB37" s="429"/>
      <c r="CD37" s="430" t="s">
        <v>316</v>
      </c>
      <c r="CE37" s="427"/>
      <c r="CF37" s="427"/>
      <c r="CG37" s="427"/>
      <c r="CH37" s="427"/>
      <c r="CI37" s="427"/>
      <c r="CJ37" s="427"/>
      <c r="CK37" s="427"/>
      <c r="CL37" s="427"/>
      <c r="CM37" s="427"/>
      <c r="CN37" s="427"/>
      <c r="CO37" s="427"/>
      <c r="CP37" s="427"/>
      <c r="CQ37" s="428"/>
      <c r="CR37" s="393">
        <v>119941</v>
      </c>
      <c r="CS37" s="412"/>
      <c r="CT37" s="412"/>
      <c r="CU37" s="412"/>
      <c r="CV37" s="412"/>
      <c r="CW37" s="412"/>
      <c r="CX37" s="412"/>
      <c r="CY37" s="413"/>
      <c r="CZ37" s="396">
        <v>2.6</v>
      </c>
      <c r="DA37" s="414"/>
      <c r="DB37" s="414"/>
      <c r="DC37" s="415"/>
      <c r="DD37" s="399">
        <v>110191</v>
      </c>
      <c r="DE37" s="412"/>
      <c r="DF37" s="412"/>
      <c r="DG37" s="412"/>
      <c r="DH37" s="412"/>
      <c r="DI37" s="412"/>
      <c r="DJ37" s="412"/>
      <c r="DK37" s="413"/>
      <c r="DL37" s="399">
        <v>106060</v>
      </c>
      <c r="DM37" s="412"/>
      <c r="DN37" s="412"/>
      <c r="DO37" s="412"/>
      <c r="DP37" s="412"/>
      <c r="DQ37" s="412"/>
      <c r="DR37" s="412"/>
      <c r="DS37" s="412"/>
      <c r="DT37" s="412"/>
      <c r="DU37" s="412"/>
      <c r="DV37" s="413"/>
      <c r="DW37" s="416">
        <v>3.4</v>
      </c>
      <c r="DX37" s="417"/>
      <c r="DY37" s="417"/>
      <c r="DZ37" s="417"/>
      <c r="EA37" s="417"/>
      <c r="EB37" s="417"/>
      <c r="EC37" s="418"/>
    </row>
    <row r="38" spans="2:133" ht="11.25" customHeight="1" x14ac:dyDescent="0.15">
      <c r="AQ38" s="419" t="s">
        <v>317</v>
      </c>
      <c r="AR38" s="420"/>
      <c r="AS38" s="420"/>
      <c r="AT38" s="420"/>
      <c r="AU38" s="420"/>
      <c r="AV38" s="420"/>
      <c r="AW38" s="420"/>
      <c r="AX38" s="420"/>
      <c r="AY38" s="421"/>
      <c r="AZ38" s="393" t="s">
        <v>318</v>
      </c>
      <c r="BA38" s="394"/>
      <c r="BB38" s="394"/>
      <c r="BC38" s="394"/>
      <c r="BD38" s="412"/>
      <c r="BE38" s="412"/>
      <c r="BF38" s="422"/>
      <c r="BG38" s="430" t="s">
        <v>319</v>
      </c>
      <c r="BH38" s="427"/>
      <c r="BI38" s="427"/>
      <c r="BJ38" s="427"/>
      <c r="BK38" s="427"/>
      <c r="BL38" s="427"/>
      <c r="BM38" s="427"/>
      <c r="BN38" s="427"/>
      <c r="BO38" s="427"/>
      <c r="BP38" s="427"/>
      <c r="BQ38" s="427"/>
      <c r="BR38" s="427"/>
      <c r="BS38" s="427"/>
      <c r="BT38" s="427"/>
      <c r="BU38" s="428"/>
      <c r="BV38" s="393">
        <v>1812</v>
      </c>
      <c r="BW38" s="394"/>
      <c r="BX38" s="394"/>
      <c r="BY38" s="394"/>
      <c r="BZ38" s="394"/>
      <c r="CA38" s="394"/>
      <c r="CB38" s="429"/>
      <c r="CD38" s="430" t="s">
        <v>320</v>
      </c>
      <c r="CE38" s="427"/>
      <c r="CF38" s="427"/>
      <c r="CG38" s="427"/>
      <c r="CH38" s="427"/>
      <c r="CI38" s="427"/>
      <c r="CJ38" s="427"/>
      <c r="CK38" s="427"/>
      <c r="CL38" s="427"/>
      <c r="CM38" s="427"/>
      <c r="CN38" s="427"/>
      <c r="CO38" s="427"/>
      <c r="CP38" s="427"/>
      <c r="CQ38" s="428"/>
      <c r="CR38" s="393">
        <v>476854</v>
      </c>
      <c r="CS38" s="394"/>
      <c r="CT38" s="394"/>
      <c r="CU38" s="394"/>
      <c r="CV38" s="394"/>
      <c r="CW38" s="394"/>
      <c r="CX38" s="394"/>
      <c r="CY38" s="395"/>
      <c r="CZ38" s="396">
        <v>10.199999999999999</v>
      </c>
      <c r="DA38" s="414"/>
      <c r="DB38" s="414"/>
      <c r="DC38" s="415"/>
      <c r="DD38" s="399">
        <v>429696</v>
      </c>
      <c r="DE38" s="394"/>
      <c r="DF38" s="394"/>
      <c r="DG38" s="394"/>
      <c r="DH38" s="394"/>
      <c r="DI38" s="394"/>
      <c r="DJ38" s="394"/>
      <c r="DK38" s="395"/>
      <c r="DL38" s="399">
        <v>374620</v>
      </c>
      <c r="DM38" s="394"/>
      <c r="DN38" s="394"/>
      <c r="DO38" s="394"/>
      <c r="DP38" s="394"/>
      <c r="DQ38" s="394"/>
      <c r="DR38" s="394"/>
      <c r="DS38" s="394"/>
      <c r="DT38" s="394"/>
      <c r="DU38" s="394"/>
      <c r="DV38" s="395"/>
      <c r="DW38" s="416">
        <v>12</v>
      </c>
      <c r="DX38" s="417"/>
      <c r="DY38" s="417"/>
      <c r="DZ38" s="417"/>
      <c r="EA38" s="417"/>
      <c r="EB38" s="417"/>
      <c r="EC38" s="418"/>
    </row>
    <row r="39" spans="2:133" ht="11.25" customHeight="1" x14ac:dyDescent="0.15">
      <c r="AQ39" s="419" t="s">
        <v>321</v>
      </c>
      <c r="AR39" s="420"/>
      <c r="AS39" s="420"/>
      <c r="AT39" s="420"/>
      <c r="AU39" s="420"/>
      <c r="AV39" s="420"/>
      <c r="AW39" s="420"/>
      <c r="AX39" s="420"/>
      <c r="AY39" s="421"/>
      <c r="AZ39" s="393" t="s">
        <v>318</v>
      </c>
      <c r="BA39" s="394"/>
      <c r="BB39" s="394"/>
      <c r="BC39" s="394"/>
      <c r="BD39" s="412"/>
      <c r="BE39" s="412"/>
      <c r="BF39" s="422"/>
      <c r="BG39" s="423" t="s">
        <v>322</v>
      </c>
      <c r="BH39" s="424"/>
      <c r="BI39" s="424"/>
      <c r="BJ39" s="424"/>
      <c r="BK39" s="424"/>
      <c r="BL39" s="189"/>
      <c r="BM39" s="427" t="s">
        <v>323</v>
      </c>
      <c r="BN39" s="427"/>
      <c r="BO39" s="427"/>
      <c r="BP39" s="427"/>
      <c r="BQ39" s="427"/>
      <c r="BR39" s="427"/>
      <c r="BS39" s="427"/>
      <c r="BT39" s="427"/>
      <c r="BU39" s="428"/>
      <c r="BV39" s="393">
        <v>87</v>
      </c>
      <c r="BW39" s="394"/>
      <c r="BX39" s="394"/>
      <c r="BY39" s="394"/>
      <c r="BZ39" s="394"/>
      <c r="CA39" s="394"/>
      <c r="CB39" s="429"/>
      <c r="CD39" s="430" t="s">
        <v>324</v>
      </c>
      <c r="CE39" s="427"/>
      <c r="CF39" s="427"/>
      <c r="CG39" s="427"/>
      <c r="CH39" s="427"/>
      <c r="CI39" s="427"/>
      <c r="CJ39" s="427"/>
      <c r="CK39" s="427"/>
      <c r="CL39" s="427"/>
      <c r="CM39" s="427"/>
      <c r="CN39" s="427"/>
      <c r="CO39" s="427"/>
      <c r="CP39" s="427"/>
      <c r="CQ39" s="428"/>
      <c r="CR39" s="393">
        <v>283056</v>
      </c>
      <c r="CS39" s="412"/>
      <c r="CT39" s="412"/>
      <c r="CU39" s="412"/>
      <c r="CV39" s="412"/>
      <c r="CW39" s="412"/>
      <c r="CX39" s="412"/>
      <c r="CY39" s="413"/>
      <c r="CZ39" s="396">
        <v>6</v>
      </c>
      <c r="DA39" s="414"/>
      <c r="DB39" s="414"/>
      <c r="DC39" s="415"/>
      <c r="DD39" s="399">
        <v>277604</v>
      </c>
      <c r="DE39" s="412"/>
      <c r="DF39" s="412"/>
      <c r="DG39" s="412"/>
      <c r="DH39" s="412"/>
      <c r="DI39" s="412"/>
      <c r="DJ39" s="412"/>
      <c r="DK39" s="413"/>
      <c r="DL39" s="399" t="s">
        <v>318</v>
      </c>
      <c r="DM39" s="412"/>
      <c r="DN39" s="412"/>
      <c r="DO39" s="412"/>
      <c r="DP39" s="412"/>
      <c r="DQ39" s="412"/>
      <c r="DR39" s="412"/>
      <c r="DS39" s="412"/>
      <c r="DT39" s="412"/>
      <c r="DU39" s="412"/>
      <c r="DV39" s="413"/>
      <c r="DW39" s="416" t="s">
        <v>318</v>
      </c>
      <c r="DX39" s="417"/>
      <c r="DY39" s="417"/>
      <c r="DZ39" s="417"/>
      <c r="EA39" s="417"/>
      <c r="EB39" s="417"/>
      <c r="EC39" s="41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419" t="s">
        <v>325</v>
      </c>
      <c r="AR40" s="420"/>
      <c r="AS40" s="420"/>
      <c r="AT40" s="420"/>
      <c r="AU40" s="420"/>
      <c r="AV40" s="420"/>
      <c r="AW40" s="420"/>
      <c r="AX40" s="420"/>
      <c r="AY40" s="421"/>
      <c r="AZ40" s="393">
        <v>60202</v>
      </c>
      <c r="BA40" s="394"/>
      <c r="BB40" s="394"/>
      <c r="BC40" s="394"/>
      <c r="BD40" s="412"/>
      <c r="BE40" s="412"/>
      <c r="BF40" s="422"/>
      <c r="BG40" s="423"/>
      <c r="BH40" s="424"/>
      <c r="BI40" s="424"/>
      <c r="BJ40" s="424"/>
      <c r="BK40" s="424"/>
      <c r="BL40" s="189"/>
      <c r="BM40" s="427" t="s">
        <v>326</v>
      </c>
      <c r="BN40" s="427"/>
      <c r="BO40" s="427"/>
      <c r="BP40" s="427"/>
      <c r="BQ40" s="427"/>
      <c r="BR40" s="427"/>
      <c r="BS40" s="427"/>
      <c r="BT40" s="427"/>
      <c r="BU40" s="428"/>
      <c r="BV40" s="393">
        <v>104</v>
      </c>
      <c r="BW40" s="394"/>
      <c r="BX40" s="394"/>
      <c r="BY40" s="394"/>
      <c r="BZ40" s="394"/>
      <c r="CA40" s="394"/>
      <c r="CB40" s="429"/>
      <c r="CD40" s="430" t="s">
        <v>327</v>
      </c>
      <c r="CE40" s="427"/>
      <c r="CF40" s="427"/>
      <c r="CG40" s="427"/>
      <c r="CH40" s="427"/>
      <c r="CI40" s="427"/>
      <c r="CJ40" s="427"/>
      <c r="CK40" s="427"/>
      <c r="CL40" s="427"/>
      <c r="CM40" s="427"/>
      <c r="CN40" s="427"/>
      <c r="CO40" s="427"/>
      <c r="CP40" s="427"/>
      <c r="CQ40" s="428"/>
      <c r="CR40" s="393">
        <v>540</v>
      </c>
      <c r="CS40" s="394"/>
      <c r="CT40" s="394"/>
      <c r="CU40" s="394"/>
      <c r="CV40" s="394"/>
      <c r="CW40" s="394"/>
      <c r="CX40" s="394"/>
      <c r="CY40" s="395"/>
      <c r="CZ40" s="396">
        <v>0</v>
      </c>
      <c r="DA40" s="414"/>
      <c r="DB40" s="414"/>
      <c r="DC40" s="415"/>
      <c r="DD40" s="399" t="s">
        <v>318</v>
      </c>
      <c r="DE40" s="394"/>
      <c r="DF40" s="394"/>
      <c r="DG40" s="394"/>
      <c r="DH40" s="394"/>
      <c r="DI40" s="394"/>
      <c r="DJ40" s="394"/>
      <c r="DK40" s="395"/>
      <c r="DL40" s="399" t="s">
        <v>318</v>
      </c>
      <c r="DM40" s="394"/>
      <c r="DN40" s="394"/>
      <c r="DO40" s="394"/>
      <c r="DP40" s="394"/>
      <c r="DQ40" s="394"/>
      <c r="DR40" s="394"/>
      <c r="DS40" s="394"/>
      <c r="DT40" s="394"/>
      <c r="DU40" s="394"/>
      <c r="DV40" s="395"/>
      <c r="DW40" s="416" t="s">
        <v>318</v>
      </c>
      <c r="DX40" s="417"/>
      <c r="DY40" s="417"/>
      <c r="DZ40" s="417"/>
      <c r="EA40" s="417"/>
      <c r="EB40" s="417"/>
      <c r="EC40" s="41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431" t="s">
        <v>328</v>
      </c>
      <c r="AR41" s="432"/>
      <c r="AS41" s="432"/>
      <c r="AT41" s="432"/>
      <c r="AU41" s="432"/>
      <c r="AV41" s="432"/>
      <c r="AW41" s="432"/>
      <c r="AX41" s="432"/>
      <c r="AY41" s="433"/>
      <c r="AZ41" s="377">
        <v>239403</v>
      </c>
      <c r="BA41" s="434"/>
      <c r="BB41" s="434"/>
      <c r="BC41" s="434"/>
      <c r="BD41" s="378"/>
      <c r="BE41" s="378"/>
      <c r="BF41" s="435"/>
      <c r="BG41" s="425"/>
      <c r="BH41" s="426"/>
      <c r="BI41" s="426"/>
      <c r="BJ41" s="426"/>
      <c r="BK41" s="426"/>
      <c r="BL41" s="191"/>
      <c r="BM41" s="432" t="s">
        <v>329</v>
      </c>
      <c r="BN41" s="432"/>
      <c r="BO41" s="432"/>
      <c r="BP41" s="432"/>
      <c r="BQ41" s="432"/>
      <c r="BR41" s="432"/>
      <c r="BS41" s="432"/>
      <c r="BT41" s="432"/>
      <c r="BU41" s="433"/>
      <c r="BV41" s="377">
        <v>347</v>
      </c>
      <c r="BW41" s="434"/>
      <c r="BX41" s="434"/>
      <c r="BY41" s="434"/>
      <c r="BZ41" s="434"/>
      <c r="CA41" s="434"/>
      <c r="CB41" s="436"/>
      <c r="CD41" s="430" t="s">
        <v>330</v>
      </c>
      <c r="CE41" s="427"/>
      <c r="CF41" s="427"/>
      <c r="CG41" s="427"/>
      <c r="CH41" s="427"/>
      <c r="CI41" s="427"/>
      <c r="CJ41" s="427"/>
      <c r="CK41" s="427"/>
      <c r="CL41" s="427"/>
      <c r="CM41" s="427"/>
      <c r="CN41" s="427"/>
      <c r="CO41" s="427"/>
      <c r="CP41" s="427"/>
      <c r="CQ41" s="428"/>
      <c r="CR41" s="393" t="s">
        <v>331</v>
      </c>
      <c r="CS41" s="412"/>
      <c r="CT41" s="412"/>
      <c r="CU41" s="412"/>
      <c r="CV41" s="412"/>
      <c r="CW41" s="412"/>
      <c r="CX41" s="412"/>
      <c r="CY41" s="413"/>
      <c r="CZ41" s="396" t="s">
        <v>331</v>
      </c>
      <c r="DA41" s="414"/>
      <c r="DB41" s="414"/>
      <c r="DC41" s="415"/>
      <c r="DD41" s="399" t="s">
        <v>331</v>
      </c>
      <c r="DE41" s="412"/>
      <c r="DF41" s="412"/>
      <c r="DG41" s="412"/>
      <c r="DH41" s="412"/>
      <c r="DI41" s="412"/>
      <c r="DJ41" s="412"/>
      <c r="DK41" s="413"/>
      <c r="DL41" s="400"/>
      <c r="DM41" s="401"/>
      <c r="DN41" s="401"/>
      <c r="DO41" s="401"/>
      <c r="DP41" s="401"/>
      <c r="DQ41" s="401"/>
      <c r="DR41" s="401"/>
      <c r="DS41" s="401"/>
      <c r="DT41" s="401"/>
      <c r="DU41" s="401"/>
      <c r="DV41" s="402"/>
      <c r="DW41" s="403"/>
      <c r="DX41" s="404"/>
      <c r="DY41" s="404"/>
      <c r="DZ41" s="404"/>
      <c r="EA41" s="404"/>
      <c r="EB41" s="404"/>
      <c r="EC41" s="405"/>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390" t="s">
        <v>333</v>
      </c>
      <c r="CE42" s="391"/>
      <c r="CF42" s="391"/>
      <c r="CG42" s="391"/>
      <c r="CH42" s="391"/>
      <c r="CI42" s="391"/>
      <c r="CJ42" s="391"/>
      <c r="CK42" s="391"/>
      <c r="CL42" s="391"/>
      <c r="CM42" s="391"/>
      <c r="CN42" s="391"/>
      <c r="CO42" s="391"/>
      <c r="CP42" s="391"/>
      <c r="CQ42" s="392"/>
      <c r="CR42" s="393">
        <v>763681</v>
      </c>
      <c r="CS42" s="394"/>
      <c r="CT42" s="394"/>
      <c r="CU42" s="394"/>
      <c r="CV42" s="394"/>
      <c r="CW42" s="394"/>
      <c r="CX42" s="394"/>
      <c r="CY42" s="395"/>
      <c r="CZ42" s="396">
        <v>16.3</v>
      </c>
      <c r="DA42" s="397"/>
      <c r="DB42" s="397"/>
      <c r="DC42" s="398"/>
      <c r="DD42" s="399">
        <v>164001</v>
      </c>
      <c r="DE42" s="394"/>
      <c r="DF42" s="394"/>
      <c r="DG42" s="394"/>
      <c r="DH42" s="394"/>
      <c r="DI42" s="394"/>
      <c r="DJ42" s="394"/>
      <c r="DK42" s="395"/>
      <c r="DL42" s="400"/>
      <c r="DM42" s="401"/>
      <c r="DN42" s="401"/>
      <c r="DO42" s="401"/>
      <c r="DP42" s="401"/>
      <c r="DQ42" s="401"/>
      <c r="DR42" s="401"/>
      <c r="DS42" s="401"/>
      <c r="DT42" s="401"/>
      <c r="DU42" s="401"/>
      <c r="DV42" s="402"/>
      <c r="DW42" s="403"/>
      <c r="DX42" s="404"/>
      <c r="DY42" s="404"/>
      <c r="DZ42" s="404"/>
      <c r="EA42" s="404"/>
      <c r="EB42" s="404"/>
      <c r="EC42" s="405"/>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390" t="s">
        <v>335</v>
      </c>
      <c r="CE43" s="391"/>
      <c r="CF43" s="391"/>
      <c r="CG43" s="391"/>
      <c r="CH43" s="391"/>
      <c r="CI43" s="391"/>
      <c r="CJ43" s="391"/>
      <c r="CK43" s="391"/>
      <c r="CL43" s="391"/>
      <c r="CM43" s="391"/>
      <c r="CN43" s="391"/>
      <c r="CO43" s="391"/>
      <c r="CP43" s="391"/>
      <c r="CQ43" s="392"/>
      <c r="CR43" s="393">
        <v>5448</v>
      </c>
      <c r="CS43" s="412"/>
      <c r="CT43" s="412"/>
      <c r="CU43" s="412"/>
      <c r="CV43" s="412"/>
      <c r="CW43" s="412"/>
      <c r="CX43" s="412"/>
      <c r="CY43" s="413"/>
      <c r="CZ43" s="396">
        <v>0.1</v>
      </c>
      <c r="DA43" s="414"/>
      <c r="DB43" s="414"/>
      <c r="DC43" s="415"/>
      <c r="DD43" s="399">
        <v>5448</v>
      </c>
      <c r="DE43" s="412"/>
      <c r="DF43" s="412"/>
      <c r="DG43" s="412"/>
      <c r="DH43" s="412"/>
      <c r="DI43" s="412"/>
      <c r="DJ43" s="412"/>
      <c r="DK43" s="413"/>
      <c r="DL43" s="400"/>
      <c r="DM43" s="401"/>
      <c r="DN43" s="401"/>
      <c r="DO43" s="401"/>
      <c r="DP43" s="401"/>
      <c r="DQ43" s="401"/>
      <c r="DR43" s="401"/>
      <c r="DS43" s="401"/>
      <c r="DT43" s="401"/>
      <c r="DU43" s="401"/>
      <c r="DV43" s="402"/>
      <c r="DW43" s="403"/>
      <c r="DX43" s="404"/>
      <c r="DY43" s="404"/>
      <c r="DZ43" s="404"/>
      <c r="EA43" s="404"/>
      <c r="EB43" s="404"/>
      <c r="EC43" s="405"/>
    </row>
    <row r="44" spans="2:133" ht="11.25" customHeight="1" x14ac:dyDescent="0.15">
      <c r="B44" s="194" t="s">
        <v>336</v>
      </c>
      <c r="CD44" s="406" t="s">
        <v>288</v>
      </c>
      <c r="CE44" s="407"/>
      <c r="CF44" s="390" t="s">
        <v>337</v>
      </c>
      <c r="CG44" s="391"/>
      <c r="CH44" s="391"/>
      <c r="CI44" s="391"/>
      <c r="CJ44" s="391"/>
      <c r="CK44" s="391"/>
      <c r="CL44" s="391"/>
      <c r="CM44" s="391"/>
      <c r="CN44" s="391"/>
      <c r="CO44" s="391"/>
      <c r="CP44" s="391"/>
      <c r="CQ44" s="392"/>
      <c r="CR44" s="393">
        <v>763681</v>
      </c>
      <c r="CS44" s="394"/>
      <c r="CT44" s="394"/>
      <c r="CU44" s="394"/>
      <c r="CV44" s="394"/>
      <c r="CW44" s="394"/>
      <c r="CX44" s="394"/>
      <c r="CY44" s="395"/>
      <c r="CZ44" s="396">
        <v>16.3</v>
      </c>
      <c r="DA44" s="397"/>
      <c r="DB44" s="397"/>
      <c r="DC44" s="398"/>
      <c r="DD44" s="399">
        <v>164001</v>
      </c>
      <c r="DE44" s="394"/>
      <c r="DF44" s="394"/>
      <c r="DG44" s="394"/>
      <c r="DH44" s="394"/>
      <c r="DI44" s="394"/>
      <c r="DJ44" s="394"/>
      <c r="DK44" s="395"/>
      <c r="DL44" s="400"/>
      <c r="DM44" s="401"/>
      <c r="DN44" s="401"/>
      <c r="DO44" s="401"/>
      <c r="DP44" s="401"/>
      <c r="DQ44" s="401"/>
      <c r="DR44" s="401"/>
      <c r="DS44" s="401"/>
      <c r="DT44" s="401"/>
      <c r="DU44" s="401"/>
      <c r="DV44" s="402"/>
      <c r="DW44" s="403"/>
      <c r="DX44" s="404"/>
      <c r="DY44" s="404"/>
      <c r="DZ44" s="404"/>
      <c r="EA44" s="404"/>
      <c r="EB44" s="404"/>
      <c r="EC44" s="405"/>
    </row>
    <row r="45" spans="2:133" ht="11.25" customHeight="1" x14ac:dyDescent="0.15">
      <c r="CD45" s="408"/>
      <c r="CE45" s="409"/>
      <c r="CF45" s="390" t="s">
        <v>338</v>
      </c>
      <c r="CG45" s="391"/>
      <c r="CH45" s="391"/>
      <c r="CI45" s="391"/>
      <c r="CJ45" s="391"/>
      <c r="CK45" s="391"/>
      <c r="CL45" s="391"/>
      <c r="CM45" s="391"/>
      <c r="CN45" s="391"/>
      <c r="CO45" s="391"/>
      <c r="CP45" s="391"/>
      <c r="CQ45" s="392"/>
      <c r="CR45" s="393">
        <v>387255</v>
      </c>
      <c r="CS45" s="412"/>
      <c r="CT45" s="412"/>
      <c r="CU45" s="412"/>
      <c r="CV45" s="412"/>
      <c r="CW45" s="412"/>
      <c r="CX45" s="412"/>
      <c r="CY45" s="413"/>
      <c r="CZ45" s="396">
        <v>8.1999999999999993</v>
      </c>
      <c r="DA45" s="414"/>
      <c r="DB45" s="414"/>
      <c r="DC45" s="415"/>
      <c r="DD45" s="399">
        <v>33732</v>
      </c>
      <c r="DE45" s="412"/>
      <c r="DF45" s="412"/>
      <c r="DG45" s="412"/>
      <c r="DH45" s="412"/>
      <c r="DI45" s="412"/>
      <c r="DJ45" s="412"/>
      <c r="DK45" s="413"/>
      <c r="DL45" s="400"/>
      <c r="DM45" s="401"/>
      <c r="DN45" s="401"/>
      <c r="DO45" s="401"/>
      <c r="DP45" s="401"/>
      <c r="DQ45" s="401"/>
      <c r="DR45" s="401"/>
      <c r="DS45" s="401"/>
      <c r="DT45" s="401"/>
      <c r="DU45" s="401"/>
      <c r="DV45" s="402"/>
      <c r="DW45" s="403"/>
      <c r="DX45" s="404"/>
      <c r="DY45" s="404"/>
      <c r="DZ45" s="404"/>
      <c r="EA45" s="404"/>
      <c r="EB45" s="404"/>
      <c r="EC45" s="405"/>
    </row>
    <row r="46" spans="2:133" ht="11.25" customHeight="1" x14ac:dyDescent="0.15">
      <c r="CD46" s="408"/>
      <c r="CE46" s="409"/>
      <c r="CF46" s="390" t="s">
        <v>339</v>
      </c>
      <c r="CG46" s="391"/>
      <c r="CH46" s="391"/>
      <c r="CI46" s="391"/>
      <c r="CJ46" s="391"/>
      <c r="CK46" s="391"/>
      <c r="CL46" s="391"/>
      <c r="CM46" s="391"/>
      <c r="CN46" s="391"/>
      <c r="CO46" s="391"/>
      <c r="CP46" s="391"/>
      <c r="CQ46" s="392"/>
      <c r="CR46" s="393">
        <v>370996</v>
      </c>
      <c r="CS46" s="394"/>
      <c r="CT46" s="394"/>
      <c r="CU46" s="394"/>
      <c r="CV46" s="394"/>
      <c r="CW46" s="394"/>
      <c r="CX46" s="394"/>
      <c r="CY46" s="395"/>
      <c r="CZ46" s="396">
        <v>7.9</v>
      </c>
      <c r="DA46" s="397"/>
      <c r="DB46" s="397"/>
      <c r="DC46" s="398"/>
      <c r="DD46" s="399">
        <v>129139</v>
      </c>
      <c r="DE46" s="394"/>
      <c r="DF46" s="394"/>
      <c r="DG46" s="394"/>
      <c r="DH46" s="394"/>
      <c r="DI46" s="394"/>
      <c r="DJ46" s="394"/>
      <c r="DK46" s="395"/>
      <c r="DL46" s="400"/>
      <c r="DM46" s="401"/>
      <c r="DN46" s="401"/>
      <c r="DO46" s="401"/>
      <c r="DP46" s="401"/>
      <c r="DQ46" s="401"/>
      <c r="DR46" s="401"/>
      <c r="DS46" s="401"/>
      <c r="DT46" s="401"/>
      <c r="DU46" s="401"/>
      <c r="DV46" s="402"/>
      <c r="DW46" s="403"/>
      <c r="DX46" s="404"/>
      <c r="DY46" s="404"/>
      <c r="DZ46" s="404"/>
      <c r="EA46" s="404"/>
      <c r="EB46" s="404"/>
      <c r="EC46" s="405"/>
    </row>
    <row r="47" spans="2:133" ht="11.25" customHeight="1" x14ac:dyDescent="0.15">
      <c r="CD47" s="408"/>
      <c r="CE47" s="409"/>
      <c r="CF47" s="390" t="s">
        <v>340</v>
      </c>
      <c r="CG47" s="391"/>
      <c r="CH47" s="391"/>
      <c r="CI47" s="391"/>
      <c r="CJ47" s="391"/>
      <c r="CK47" s="391"/>
      <c r="CL47" s="391"/>
      <c r="CM47" s="391"/>
      <c r="CN47" s="391"/>
      <c r="CO47" s="391"/>
      <c r="CP47" s="391"/>
      <c r="CQ47" s="392"/>
      <c r="CR47" s="393" t="s">
        <v>112</v>
      </c>
      <c r="CS47" s="412"/>
      <c r="CT47" s="412"/>
      <c r="CU47" s="412"/>
      <c r="CV47" s="412"/>
      <c r="CW47" s="412"/>
      <c r="CX47" s="412"/>
      <c r="CY47" s="413"/>
      <c r="CZ47" s="396" t="s">
        <v>112</v>
      </c>
      <c r="DA47" s="414"/>
      <c r="DB47" s="414"/>
      <c r="DC47" s="415"/>
      <c r="DD47" s="399" t="s">
        <v>112</v>
      </c>
      <c r="DE47" s="412"/>
      <c r="DF47" s="412"/>
      <c r="DG47" s="412"/>
      <c r="DH47" s="412"/>
      <c r="DI47" s="412"/>
      <c r="DJ47" s="412"/>
      <c r="DK47" s="413"/>
      <c r="DL47" s="400"/>
      <c r="DM47" s="401"/>
      <c r="DN47" s="401"/>
      <c r="DO47" s="401"/>
      <c r="DP47" s="401"/>
      <c r="DQ47" s="401"/>
      <c r="DR47" s="401"/>
      <c r="DS47" s="401"/>
      <c r="DT47" s="401"/>
      <c r="DU47" s="401"/>
      <c r="DV47" s="402"/>
      <c r="DW47" s="403"/>
      <c r="DX47" s="404"/>
      <c r="DY47" s="404"/>
      <c r="DZ47" s="404"/>
      <c r="EA47" s="404"/>
      <c r="EB47" s="404"/>
      <c r="EC47" s="405"/>
    </row>
    <row r="48" spans="2:133" x14ac:dyDescent="0.15">
      <c r="CD48" s="410"/>
      <c r="CE48" s="411"/>
      <c r="CF48" s="390" t="s">
        <v>341</v>
      </c>
      <c r="CG48" s="391"/>
      <c r="CH48" s="391"/>
      <c r="CI48" s="391"/>
      <c r="CJ48" s="391"/>
      <c r="CK48" s="391"/>
      <c r="CL48" s="391"/>
      <c r="CM48" s="391"/>
      <c r="CN48" s="391"/>
      <c r="CO48" s="391"/>
      <c r="CP48" s="391"/>
      <c r="CQ48" s="392"/>
      <c r="CR48" s="393" t="s">
        <v>112</v>
      </c>
      <c r="CS48" s="394"/>
      <c r="CT48" s="394"/>
      <c r="CU48" s="394"/>
      <c r="CV48" s="394"/>
      <c r="CW48" s="394"/>
      <c r="CX48" s="394"/>
      <c r="CY48" s="395"/>
      <c r="CZ48" s="396" t="s">
        <v>112</v>
      </c>
      <c r="DA48" s="397"/>
      <c r="DB48" s="397"/>
      <c r="DC48" s="398"/>
      <c r="DD48" s="399" t="s">
        <v>112</v>
      </c>
      <c r="DE48" s="394"/>
      <c r="DF48" s="394"/>
      <c r="DG48" s="394"/>
      <c r="DH48" s="394"/>
      <c r="DI48" s="394"/>
      <c r="DJ48" s="394"/>
      <c r="DK48" s="395"/>
      <c r="DL48" s="400"/>
      <c r="DM48" s="401"/>
      <c r="DN48" s="401"/>
      <c r="DO48" s="401"/>
      <c r="DP48" s="401"/>
      <c r="DQ48" s="401"/>
      <c r="DR48" s="401"/>
      <c r="DS48" s="401"/>
      <c r="DT48" s="401"/>
      <c r="DU48" s="401"/>
      <c r="DV48" s="402"/>
      <c r="DW48" s="403"/>
      <c r="DX48" s="404"/>
      <c r="DY48" s="404"/>
      <c r="DZ48" s="404"/>
      <c r="EA48" s="404"/>
      <c r="EB48" s="404"/>
      <c r="EC48" s="405"/>
    </row>
    <row r="49" spans="82:133" ht="11.25" customHeight="1" x14ac:dyDescent="0.15">
      <c r="CD49" s="374" t="s">
        <v>342</v>
      </c>
      <c r="CE49" s="375"/>
      <c r="CF49" s="375"/>
      <c r="CG49" s="375"/>
      <c r="CH49" s="375"/>
      <c r="CI49" s="375"/>
      <c r="CJ49" s="375"/>
      <c r="CK49" s="375"/>
      <c r="CL49" s="375"/>
      <c r="CM49" s="375"/>
      <c r="CN49" s="375"/>
      <c r="CO49" s="375"/>
      <c r="CP49" s="375"/>
      <c r="CQ49" s="376"/>
      <c r="CR49" s="377">
        <v>4695105</v>
      </c>
      <c r="CS49" s="378"/>
      <c r="CT49" s="378"/>
      <c r="CU49" s="378"/>
      <c r="CV49" s="378"/>
      <c r="CW49" s="378"/>
      <c r="CX49" s="378"/>
      <c r="CY49" s="379"/>
      <c r="CZ49" s="380">
        <v>100</v>
      </c>
      <c r="DA49" s="381"/>
      <c r="DB49" s="381"/>
      <c r="DC49" s="382"/>
      <c r="DD49" s="383">
        <v>3404376</v>
      </c>
      <c r="DE49" s="378"/>
      <c r="DF49" s="378"/>
      <c r="DG49" s="378"/>
      <c r="DH49" s="378"/>
      <c r="DI49" s="378"/>
      <c r="DJ49" s="378"/>
      <c r="DK49" s="379"/>
      <c r="DL49" s="384"/>
      <c r="DM49" s="385"/>
      <c r="DN49" s="385"/>
      <c r="DO49" s="385"/>
      <c r="DP49" s="385"/>
      <c r="DQ49" s="385"/>
      <c r="DR49" s="385"/>
      <c r="DS49" s="385"/>
      <c r="DT49" s="385"/>
      <c r="DU49" s="385"/>
      <c r="DV49" s="386"/>
      <c r="DW49" s="387"/>
      <c r="DX49" s="388"/>
      <c r="DY49" s="388"/>
      <c r="DZ49" s="388"/>
      <c r="EA49" s="388"/>
      <c r="EB49" s="388"/>
      <c r="EC49" s="389"/>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 zoomScale="40" zoomScaleNormal="40" zoomScaleSheetLayoutView="70" workbookViewId="0">
      <selection activeCell="CH70" sqref="CH70:CL70"/>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4904</v>
      </c>
      <c r="R7" s="1134"/>
      <c r="S7" s="1134"/>
      <c r="T7" s="1134"/>
      <c r="U7" s="1134"/>
      <c r="V7" s="1134">
        <v>4688</v>
      </c>
      <c r="W7" s="1134"/>
      <c r="X7" s="1134"/>
      <c r="Y7" s="1134"/>
      <c r="Z7" s="1134"/>
      <c r="AA7" s="1134">
        <v>216</v>
      </c>
      <c r="AB7" s="1134"/>
      <c r="AC7" s="1134"/>
      <c r="AD7" s="1134"/>
      <c r="AE7" s="1135"/>
      <c r="AF7" s="1136">
        <v>208</v>
      </c>
      <c r="AG7" s="1137"/>
      <c r="AH7" s="1137"/>
      <c r="AI7" s="1137"/>
      <c r="AJ7" s="1138"/>
      <c r="AK7" s="1120">
        <v>154</v>
      </c>
      <c r="AL7" s="1121"/>
      <c r="AM7" s="1121"/>
      <c r="AN7" s="1121"/>
      <c r="AO7" s="1121"/>
      <c r="AP7" s="1121">
        <v>5218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3</v>
      </c>
      <c r="R8" s="1073"/>
      <c r="S8" s="1073"/>
      <c r="T8" s="1073"/>
      <c r="U8" s="1073"/>
      <c r="V8" s="1073">
        <v>3</v>
      </c>
      <c r="W8" s="1073"/>
      <c r="X8" s="1073"/>
      <c r="Y8" s="1073"/>
      <c r="Z8" s="1073"/>
      <c r="AA8" s="1073">
        <v>0</v>
      </c>
      <c r="AB8" s="1073"/>
      <c r="AC8" s="1073"/>
      <c r="AD8" s="1073"/>
      <c r="AE8" s="1074"/>
      <c r="AF8" s="1048">
        <v>0</v>
      </c>
      <c r="AG8" s="1049"/>
      <c r="AH8" s="1049"/>
      <c r="AI8" s="1049"/>
      <c r="AJ8" s="1050"/>
      <c r="AK8" s="1115">
        <v>3</v>
      </c>
      <c r="AL8" s="1116"/>
      <c r="AM8" s="1116"/>
      <c r="AN8" s="1116"/>
      <c r="AO8" s="1116"/>
      <c r="AP8" s="1116" t="s">
        <v>554</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367</v>
      </c>
      <c r="C9" s="1067"/>
      <c r="D9" s="1067"/>
      <c r="E9" s="1067"/>
      <c r="F9" s="1067"/>
      <c r="G9" s="1067"/>
      <c r="H9" s="1067"/>
      <c r="I9" s="1067"/>
      <c r="J9" s="1067"/>
      <c r="K9" s="1067"/>
      <c r="L9" s="1067"/>
      <c r="M9" s="1067"/>
      <c r="N9" s="1067"/>
      <c r="O9" s="1067"/>
      <c r="P9" s="1068"/>
      <c r="Q9" s="1072">
        <v>5</v>
      </c>
      <c r="R9" s="1073"/>
      <c r="S9" s="1073"/>
      <c r="T9" s="1073"/>
      <c r="U9" s="1073"/>
      <c r="V9" s="1073">
        <v>5</v>
      </c>
      <c r="W9" s="1073"/>
      <c r="X9" s="1073"/>
      <c r="Y9" s="1073"/>
      <c r="Z9" s="1073"/>
      <c r="AA9" s="1073">
        <v>1</v>
      </c>
      <c r="AB9" s="1073"/>
      <c r="AC9" s="1073"/>
      <c r="AD9" s="1073"/>
      <c r="AE9" s="1074"/>
      <c r="AF9" s="1048">
        <v>1</v>
      </c>
      <c r="AG9" s="1049"/>
      <c r="AH9" s="1049"/>
      <c r="AI9" s="1049"/>
      <c r="AJ9" s="1050"/>
      <c r="AK9" s="1115">
        <v>4</v>
      </c>
      <c r="AL9" s="1116"/>
      <c r="AM9" s="1116"/>
      <c r="AN9" s="1116"/>
      <c r="AO9" s="1116"/>
      <c r="AP9" s="1116" t="s">
        <v>554</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4912</v>
      </c>
      <c r="R23" s="1098"/>
      <c r="S23" s="1098"/>
      <c r="T23" s="1098"/>
      <c r="U23" s="1098"/>
      <c r="V23" s="1098">
        <v>4695</v>
      </c>
      <c r="W23" s="1098"/>
      <c r="X23" s="1098"/>
      <c r="Y23" s="1098"/>
      <c r="Z23" s="1098"/>
      <c r="AA23" s="1098">
        <v>217</v>
      </c>
      <c r="AB23" s="1098"/>
      <c r="AC23" s="1098"/>
      <c r="AD23" s="1098"/>
      <c r="AE23" s="1099"/>
      <c r="AF23" s="1100">
        <v>209</v>
      </c>
      <c r="AG23" s="1098"/>
      <c r="AH23" s="1098"/>
      <c r="AI23" s="1098"/>
      <c r="AJ23" s="1101"/>
      <c r="AK23" s="1102"/>
      <c r="AL23" s="1103"/>
      <c r="AM23" s="1103"/>
      <c r="AN23" s="1103"/>
      <c r="AO23" s="1103"/>
      <c r="AP23" s="1098">
        <v>5218</v>
      </c>
      <c r="AQ23" s="1098"/>
      <c r="AR23" s="1098"/>
      <c r="AS23" s="1098"/>
      <c r="AT23" s="1098"/>
      <c r="AU23" s="1104"/>
      <c r="AV23" s="1104"/>
      <c r="AW23" s="1104"/>
      <c r="AX23" s="1104"/>
      <c r="AY23" s="1105"/>
      <c r="AZ23" s="1094" t="s">
        <v>371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1006</v>
      </c>
      <c r="R28" s="1083"/>
      <c r="S28" s="1083"/>
      <c r="T28" s="1083"/>
      <c r="U28" s="1083"/>
      <c r="V28" s="1083">
        <v>982</v>
      </c>
      <c r="W28" s="1083"/>
      <c r="X28" s="1083"/>
      <c r="Y28" s="1083"/>
      <c r="Z28" s="1083"/>
      <c r="AA28" s="1083">
        <v>25</v>
      </c>
      <c r="AB28" s="1083"/>
      <c r="AC28" s="1083"/>
      <c r="AD28" s="1083"/>
      <c r="AE28" s="1084"/>
      <c r="AF28" s="1085">
        <v>25</v>
      </c>
      <c r="AG28" s="1083"/>
      <c r="AH28" s="1083"/>
      <c r="AI28" s="1083"/>
      <c r="AJ28" s="1086"/>
      <c r="AK28" s="1087">
        <v>60</v>
      </c>
      <c r="AL28" s="1075"/>
      <c r="AM28" s="1075"/>
      <c r="AN28" s="1075"/>
      <c r="AO28" s="1075"/>
      <c r="AP28" s="1075" t="s">
        <v>556</v>
      </c>
      <c r="AQ28" s="1075"/>
      <c r="AR28" s="1075"/>
      <c r="AS28" s="1075"/>
      <c r="AT28" s="1075"/>
      <c r="AU28" s="1075" t="s">
        <v>556</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791</v>
      </c>
      <c r="R29" s="1073"/>
      <c r="S29" s="1073"/>
      <c r="T29" s="1073"/>
      <c r="U29" s="1073"/>
      <c r="V29" s="1073">
        <v>784</v>
      </c>
      <c r="W29" s="1073"/>
      <c r="X29" s="1073"/>
      <c r="Y29" s="1073"/>
      <c r="Z29" s="1073"/>
      <c r="AA29" s="1073">
        <v>6</v>
      </c>
      <c r="AB29" s="1073"/>
      <c r="AC29" s="1073"/>
      <c r="AD29" s="1073"/>
      <c r="AE29" s="1074"/>
      <c r="AF29" s="1048">
        <v>6</v>
      </c>
      <c r="AG29" s="1049"/>
      <c r="AH29" s="1049"/>
      <c r="AI29" s="1049"/>
      <c r="AJ29" s="1050"/>
      <c r="AK29" s="1009">
        <v>118</v>
      </c>
      <c r="AL29" s="1000"/>
      <c r="AM29" s="1000"/>
      <c r="AN29" s="1000"/>
      <c r="AO29" s="1000"/>
      <c r="AP29" s="1000" t="s">
        <v>556</v>
      </c>
      <c r="AQ29" s="1000"/>
      <c r="AR29" s="1000"/>
      <c r="AS29" s="1000"/>
      <c r="AT29" s="1000"/>
      <c r="AU29" s="1000" t="s">
        <v>556</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96</v>
      </c>
      <c r="R30" s="1073"/>
      <c r="S30" s="1073"/>
      <c r="T30" s="1073"/>
      <c r="U30" s="1073"/>
      <c r="V30" s="1073">
        <v>94</v>
      </c>
      <c r="W30" s="1073"/>
      <c r="X30" s="1073"/>
      <c r="Y30" s="1073"/>
      <c r="Z30" s="1073"/>
      <c r="AA30" s="1073">
        <v>2</v>
      </c>
      <c r="AB30" s="1073"/>
      <c r="AC30" s="1073"/>
      <c r="AD30" s="1073"/>
      <c r="AE30" s="1074"/>
      <c r="AF30" s="1048">
        <v>2</v>
      </c>
      <c r="AG30" s="1049"/>
      <c r="AH30" s="1049"/>
      <c r="AI30" s="1049"/>
      <c r="AJ30" s="1050"/>
      <c r="AK30" s="1009">
        <v>29</v>
      </c>
      <c r="AL30" s="1000"/>
      <c r="AM30" s="1000"/>
      <c r="AN30" s="1000"/>
      <c r="AO30" s="1000"/>
      <c r="AP30" s="1000" t="s">
        <v>556</v>
      </c>
      <c r="AQ30" s="1000"/>
      <c r="AR30" s="1000"/>
      <c r="AS30" s="1000"/>
      <c r="AT30" s="1000"/>
      <c r="AU30" s="1000" t="s">
        <v>556</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438</v>
      </c>
      <c r="R31" s="1073"/>
      <c r="S31" s="1073"/>
      <c r="T31" s="1073"/>
      <c r="U31" s="1073"/>
      <c r="V31" s="1073">
        <v>35</v>
      </c>
      <c r="W31" s="1073"/>
      <c r="X31" s="1073"/>
      <c r="Y31" s="1073"/>
      <c r="Z31" s="1073"/>
      <c r="AA31" s="1073">
        <v>402</v>
      </c>
      <c r="AB31" s="1073"/>
      <c r="AC31" s="1073"/>
      <c r="AD31" s="1073"/>
      <c r="AE31" s="1074"/>
      <c r="AF31" s="1048">
        <v>402</v>
      </c>
      <c r="AG31" s="1049"/>
      <c r="AH31" s="1049"/>
      <c r="AI31" s="1049"/>
      <c r="AJ31" s="1050"/>
      <c r="AK31" s="1009">
        <v>44</v>
      </c>
      <c r="AL31" s="1000"/>
      <c r="AM31" s="1000"/>
      <c r="AN31" s="1000"/>
      <c r="AO31" s="1000"/>
      <c r="AP31" s="1000">
        <v>2905</v>
      </c>
      <c r="AQ31" s="1000"/>
      <c r="AR31" s="1000"/>
      <c r="AS31" s="1000"/>
      <c r="AT31" s="1000"/>
      <c r="AU31" s="1000">
        <v>715</v>
      </c>
      <c r="AV31" s="1000"/>
      <c r="AW31" s="1000"/>
      <c r="AX31" s="1000"/>
      <c r="AY31" s="1000"/>
      <c r="AZ31" s="1071" t="s">
        <v>556</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513</v>
      </c>
      <c r="R32" s="1073"/>
      <c r="S32" s="1073"/>
      <c r="T32" s="1073"/>
      <c r="U32" s="1073"/>
      <c r="V32" s="1073">
        <v>450</v>
      </c>
      <c r="W32" s="1073"/>
      <c r="X32" s="1073"/>
      <c r="Y32" s="1073"/>
      <c r="Z32" s="1073"/>
      <c r="AA32" s="1073">
        <v>61</v>
      </c>
      <c r="AB32" s="1073"/>
      <c r="AC32" s="1073"/>
      <c r="AD32" s="1073"/>
      <c r="AE32" s="1074"/>
      <c r="AF32" s="1048">
        <v>61</v>
      </c>
      <c r="AG32" s="1049"/>
      <c r="AH32" s="1049"/>
      <c r="AI32" s="1049"/>
      <c r="AJ32" s="1050"/>
      <c r="AK32" s="1009">
        <v>130</v>
      </c>
      <c r="AL32" s="1000"/>
      <c r="AM32" s="1000"/>
      <c r="AN32" s="1000"/>
      <c r="AO32" s="1000"/>
      <c r="AP32" s="1000">
        <v>2300</v>
      </c>
      <c r="AQ32" s="1000"/>
      <c r="AR32" s="1000"/>
      <c r="AS32" s="1000"/>
      <c r="AT32" s="1000"/>
      <c r="AU32" s="1000">
        <v>1281</v>
      </c>
      <c r="AV32" s="1000"/>
      <c r="AW32" s="1000"/>
      <c r="AX32" s="1000"/>
      <c r="AY32" s="1000"/>
      <c r="AZ32" s="1071" t="s">
        <v>556</v>
      </c>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389</v>
      </c>
      <c r="C33" s="1067"/>
      <c r="D33" s="1067"/>
      <c r="E33" s="1067"/>
      <c r="F33" s="1067"/>
      <c r="G33" s="1067"/>
      <c r="H33" s="1067"/>
      <c r="I33" s="1067"/>
      <c r="J33" s="1067"/>
      <c r="K33" s="1067"/>
      <c r="L33" s="1067"/>
      <c r="M33" s="1067"/>
      <c r="N33" s="1067"/>
      <c r="O33" s="1067"/>
      <c r="P33" s="1068"/>
      <c r="Q33" s="1072">
        <v>58</v>
      </c>
      <c r="R33" s="1073"/>
      <c r="S33" s="1073"/>
      <c r="T33" s="1073"/>
      <c r="U33" s="1073"/>
      <c r="V33" s="1073">
        <v>51</v>
      </c>
      <c r="W33" s="1073"/>
      <c r="X33" s="1073"/>
      <c r="Y33" s="1073"/>
      <c r="Z33" s="1073"/>
      <c r="AA33" s="1073">
        <v>6</v>
      </c>
      <c r="AB33" s="1073"/>
      <c r="AC33" s="1073"/>
      <c r="AD33" s="1073"/>
      <c r="AE33" s="1074"/>
      <c r="AF33" s="1048">
        <v>6</v>
      </c>
      <c r="AG33" s="1049"/>
      <c r="AH33" s="1049"/>
      <c r="AI33" s="1049"/>
      <c r="AJ33" s="1050"/>
      <c r="AK33" s="1009">
        <v>48</v>
      </c>
      <c r="AL33" s="1000"/>
      <c r="AM33" s="1000"/>
      <c r="AN33" s="1000"/>
      <c r="AO33" s="1000"/>
      <c r="AP33" s="1000">
        <v>436</v>
      </c>
      <c r="AQ33" s="1000"/>
      <c r="AR33" s="1000"/>
      <c r="AS33" s="1000"/>
      <c r="AT33" s="1000"/>
      <c r="AU33" s="1000">
        <v>436</v>
      </c>
      <c r="AV33" s="1000"/>
      <c r="AW33" s="1000"/>
      <c r="AX33" s="1000"/>
      <c r="AY33" s="1000"/>
      <c r="AZ33" s="1071" t="s">
        <v>556</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503</v>
      </c>
      <c r="AG63" s="988"/>
      <c r="AH63" s="988"/>
      <c r="AI63" s="988"/>
      <c r="AJ63" s="1059"/>
      <c r="AK63" s="1060"/>
      <c r="AL63" s="992"/>
      <c r="AM63" s="992"/>
      <c r="AN63" s="992"/>
      <c r="AO63" s="992"/>
      <c r="AP63" s="988">
        <v>5641</v>
      </c>
      <c r="AQ63" s="988"/>
      <c r="AR63" s="988"/>
      <c r="AS63" s="988"/>
      <c r="AT63" s="988"/>
      <c r="AU63" s="988">
        <v>2432</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394</v>
      </c>
      <c r="R66" s="1031"/>
      <c r="S66" s="1031"/>
      <c r="T66" s="1031"/>
      <c r="U66" s="1032"/>
      <c r="V66" s="1030" t="s">
        <v>395</v>
      </c>
      <c r="W66" s="1031"/>
      <c r="X66" s="1031"/>
      <c r="Y66" s="1031"/>
      <c r="Z66" s="1032"/>
      <c r="AA66" s="1030" t="s">
        <v>396</v>
      </c>
      <c r="AB66" s="1031"/>
      <c r="AC66" s="1031"/>
      <c r="AD66" s="1031"/>
      <c r="AE66" s="1032"/>
      <c r="AF66" s="1036" t="s">
        <v>397</v>
      </c>
      <c r="AG66" s="1037"/>
      <c r="AH66" s="1037"/>
      <c r="AI66" s="1037"/>
      <c r="AJ66" s="1038"/>
      <c r="AK66" s="1030" t="s">
        <v>398</v>
      </c>
      <c r="AL66" s="1025"/>
      <c r="AM66" s="1025"/>
      <c r="AN66" s="1025"/>
      <c r="AO66" s="1026"/>
      <c r="AP66" s="1030" t="s">
        <v>399</v>
      </c>
      <c r="AQ66" s="1031"/>
      <c r="AR66" s="1031"/>
      <c r="AS66" s="1031"/>
      <c r="AT66" s="1032"/>
      <c r="AU66" s="1030" t="s">
        <v>400</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543</v>
      </c>
      <c r="C68" s="1015"/>
      <c r="D68" s="1015"/>
      <c r="E68" s="1015"/>
      <c r="F68" s="1015"/>
      <c r="G68" s="1015"/>
      <c r="H68" s="1015"/>
      <c r="I68" s="1015"/>
      <c r="J68" s="1015"/>
      <c r="K68" s="1015"/>
      <c r="L68" s="1015"/>
      <c r="M68" s="1015"/>
      <c r="N68" s="1015"/>
      <c r="O68" s="1015"/>
      <c r="P68" s="1016"/>
      <c r="Q68" s="1017">
        <v>648</v>
      </c>
      <c r="R68" s="1011"/>
      <c r="S68" s="1011"/>
      <c r="T68" s="1011"/>
      <c r="U68" s="1011"/>
      <c r="V68" s="1011">
        <v>632</v>
      </c>
      <c r="W68" s="1011"/>
      <c r="X68" s="1011"/>
      <c r="Y68" s="1011"/>
      <c r="Z68" s="1011"/>
      <c r="AA68" s="1011">
        <v>16</v>
      </c>
      <c r="AB68" s="1011"/>
      <c r="AC68" s="1011"/>
      <c r="AD68" s="1011"/>
      <c r="AE68" s="1011"/>
      <c r="AF68" s="1011">
        <v>16</v>
      </c>
      <c r="AG68" s="1011"/>
      <c r="AH68" s="1011"/>
      <c r="AI68" s="1011"/>
      <c r="AJ68" s="1011"/>
      <c r="AK68" s="1011">
        <v>1</v>
      </c>
      <c r="AL68" s="1011"/>
      <c r="AM68" s="1011"/>
      <c r="AN68" s="1011"/>
      <c r="AO68" s="1011"/>
      <c r="AP68" s="1011">
        <v>281</v>
      </c>
      <c r="AQ68" s="1011"/>
      <c r="AR68" s="1011"/>
      <c r="AS68" s="1011"/>
      <c r="AT68" s="1011"/>
      <c r="AU68" s="1011" t="s">
        <v>554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544</v>
      </c>
      <c r="C69" s="1004"/>
      <c r="D69" s="1004"/>
      <c r="E69" s="1004"/>
      <c r="F69" s="1004"/>
      <c r="G69" s="1004"/>
      <c r="H69" s="1004"/>
      <c r="I69" s="1004"/>
      <c r="J69" s="1004"/>
      <c r="K69" s="1004"/>
      <c r="L69" s="1004"/>
      <c r="M69" s="1004"/>
      <c r="N69" s="1004"/>
      <c r="O69" s="1004"/>
      <c r="P69" s="1005"/>
      <c r="Q69" s="1006">
        <v>375</v>
      </c>
      <c r="R69" s="1000"/>
      <c r="S69" s="1000"/>
      <c r="T69" s="1000"/>
      <c r="U69" s="1000"/>
      <c r="V69" s="1000">
        <v>352</v>
      </c>
      <c r="W69" s="1000"/>
      <c r="X69" s="1000"/>
      <c r="Y69" s="1000"/>
      <c r="Z69" s="1000"/>
      <c r="AA69" s="1000">
        <v>23</v>
      </c>
      <c r="AB69" s="1000"/>
      <c r="AC69" s="1000"/>
      <c r="AD69" s="1000"/>
      <c r="AE69" s="1000"/>
      <c r="AF69" s="1000">
        <v>23</v>
      </c>
      <c r="AG69" s="1000"/>
      <c r="AH69" s="1000"/>
      <c r="AI69" s="1000"/>
      <c r="AJ69" s="1000"/>
      <c r="AK69" s="1000" t="s">
        <v>554</v>
      </c>
      <c r="AL69" s="1000"/>
      <c r="AM69" s="1000"/>
      <c r="AN69" s="1000"/>
      <c r="AO69" s="1000"/>
      <c r="AP69" s="1000">
        <v>11</v>
      </c>
      <c r="AQ69" s="1000"/>
      <c r="AR69" s="1000"/>
      <c r="AS69" s="1000"/>
      <c r="AT69" s="1000"/>
      <c r="AU69" s="1000">
        <v>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545</v>
      </c>
      <c r="C70" s="1004"/>
      <c r="D70" s="1004"/>
      <c r="E70" s="1004"/>
      <c r="F70" s="1004"/>
      <c r="G70" s="1004"/>
      <c r="H70" s="1004"/>
      <c r="I70" s="1004"/>
      <c r="J70" s="1004"/>
      <c r="K70" s="1004"/>
      <c r="L70" s="1004"/>
      <c r="M70" s="1004"/>
      <c r="N70" s="1004"/>
      <c r="O70" s="1004"/>
      <c r="P70" s="1005"/>
      <c r="Q70" s="1006">
        <v>101</v>
      </c>
      <c r="R70" s="1000"/>
      <c r="S70" s="1000"/>
      <c r="T70" s="1000"/>
      <c r="U70" s="1000"/>
      <c r="V70" s="1000">
        <v>87</v>
      </c>
      <c r="W70" s="1000"/>
      <c r="X70" s="1000"/>
      <c r="Y70" s="1000"/>
      <c r="Z70" s="1000"/>
      <c r="AA70" s="1000">
        <v>14</v>
      </c>
      <c r="AB70" s="1000"/>
      <c r="AC70" s="1000"/>
      <c r="AD70" s="1000"/>
      <c r="AE70" s="1000"/>
      <c r="AF70" s="1000">
        <v>14</v>
      </c>
      <c r="AG70" s="1000"/>
      <c r="AH70" s="1000"/>
      <c r="AI70" s="1000"/>
      <c r="AJ70" s="1000"/>
      <c r="AK70" s="1000">
        <v>28</v>
      </c>
      <c r="AL70" s="1000"/>
      <c r="AM70" s="1000"/>
      <c r="AN70" s="1000"/>
      <c r="AO70" s="1000"/>
      <c r="AP70" s="1000">
        <v>6</v>
      </c>
      <c r="AQ70" s="1000"/>
      <c r="AR70" s="1000"/>
      <c r="AS70" s="1000"/>
      <c r="AT70" s="1000"/>
      <c r="AU70" s="1000">
        <v>39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546</v>
      </c>
      <c r="C71" s="1004"/>
      <c r="D71" s="1004"/>
      <c r="E71" s="1004"/>
      <c r="F71" s="1004"/>
      <c r="G71" s="1004"/>
      <c r="H71" s="1004"/>
      <c r="I71" s="1004"/>
      <c r="J71" s="1004"/>
      <c r="K71" s="1004"/>
      <c r="L71" s="1004"/>
      <c r="M71" s="1004"/>
      <c r="N71" s="1004"/>
      <c r="O71" s="1004"/>
      <c r="P71" s="1005"/>
      <c r="Q71" s="1006">
        <v>73</v>
      </c>
      <c r="R71" s="1000"/>
      <c r="S71" s="1000"/>
      <c r="T71" s="1000"/>
      <c r="U71" s="1000"/>
      <c r="V71" s="1000">
        <v>38</v>
      </c>
      <c r="W71" s="1000"/>
      <c r="X71" s="1000"/>
      <c r="Y71" s="1000"/>
      <c r="Z71" s="1000"/>
      <c r="AA71" s="1000">
        <v>36</v>
      </c>
      <c r="AB71" s="1000"/>
      <c r="AC71" s="1000"/>
      <c r="AD71" s="1000"/>
      <c r="AE71" s="1000"/>
      <c r="AF71" s="1000">
        <v>36</v>
      </c>
      <c r="AG71" s="1000"/>
      <c r="AH71" s="1000"/>
      <c r="AI71" s="1000"/>
      <c r="AJ71" s="1000"/>
      <c r="AK71" s="1000" t="s">
        <v>554</v>
      </c>
      <c r="AL71" s="1000"/>
      <c r="AM71" s="1000"/>
      <c r="AN71" s="1000"/>
      <c r="AO71" s="1000"/>
      <c r="AP71" s="1000" t="s">
        <v>554</v>
      </c>
      <c r="AQ71" s="1000"/>
      <c r="AR71" s="1000"/>
      <c r="AS71" s="1000"/>
      <c r="AT71" s="1000"/>
      <c r="AU71" s="1000" t="s">
        <v>554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547</v>
      </c>
      <c r="C72" s="1004"/>
      <c r="D72" s="1004"/>
      <c r="E72" s="1004"/>
      <c r="F72" s="1004"/>
      <c r="G72" s="1004"/>
      <c r="H72" s="1004"/>
      <c r="I72" s="1004"/>
      <c r="J72" s="1004"/>
      <c r="K72" s="1004"/>
      <c r="L72" s="1004"/>
      <c r="M72" s="1004"/>
      <c r="N72" s="1004"/>
      <c r="O72" s="1004"/>
      <c r="P72" s="1005"/>
      <c r="Q72" s="1006">
        <v>49</v>
      </c>
      <c r="R72" s="1000"/>
      <c r="S72" s="1000"/>
      <c r="T72" s="1000"/>
      <c r="U72" s="1000"/>
      <c r="V72" s="1000">
        <v>45</v>
      </c>
      <c r="W72" s="1000"/>
      <c r="X72" s="1000"/>
      <c r="Y72" s="1000"/>
      <c r="Z72" s="1000"/>
      <c r="AA72" s="1000">
        <v>5</v>
      </c>
      <c r="AB72" s="1000"/>
      <c r="AC72" s="1000"/>
      <c r="AD72" s="1000"/>
      <c r="AE72" s="1000"/>
      <c r="AF72" s="1000">
        <v>5</v>
      </c>
      <c r="AG72" s="1000"/>
      <c r="AH72" s="1000"/>
      <c r="AI72" s="1000"/>
      <c r="AJ72" s="1000"/>
      <c r="AK72" s="1000" t="s">
        <v>554</v>
      </c>
      <c r="AL72" s="1000"/>
      <c r="AM72" s="1000"/>
      <c r="AN72" s="1000"/>
      <c r="AO72" s="1000"/>
      <c r="AP72" s="1000" t="s">
        <v>555</v>
      </c>
      <c r="AQ72" s="1000"/>
      <c r="AR72" s="1000"/>
      <c r="AS72" s="1000"/>
      <c r="AT72" s="1000"/>
      <c r="AU72" s="1000" t="s">
        <v>554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548</v>
      </c>
      <c r="C73" s="1004"/>
      <c r="D73" s="1004"/>
      <c r="E73" s="1004"/>
      <c r="F73" s="1004"/>
      <c r="G73" s="1004"/>
      <c r="H73" s="1004"/>
      <c r="I73" s="1004"/>
      <c r="J73" s="1004"/>
      <c r="K73" s="1004"/>
      <c r="L73" s="1004"/>
      <c r="M73" s="1004"/>
      <c r="N73" s="1004"/>
      <c r="O73" s="1004"/>
      <c r="P73" s="1005"/>
      <c r="Q73" s="1006">
        <v>35</v>
      </c>
      <c r="R73" s="1000"/>
      <c r="S73" s="1000"/>
      <c r="T73" s="1000"/>
      <c r="U73" s="1000"/>
      <c r="V73" s="1000">
        <v>32</v>
      </c>
      <c r="W73" s="1000"/>
      <c r="X73" s="1000"/>
      <c r="Y73" s="1000"/>
      <c r="Z73" s="1000"/>
      <c r="AA73" s="1000">
        <v>3</v>
      </c>
      <c r="AB73" s="1000"/>
      <c r="AC73" s="1000"/>
      <c r="AD73" s="1000"/>
      <c r="AE73" s="1000"/>
      <c r="AF73" s="1000">
        <v>3</v>
      </c>
      <c r="AG73" s="1000"/>
      <c r="AH73" s="1000"/>
      <c r="AI73" s="1000"/>
      <c r="AJ73" s="1000"/>
      <c r="AK73" s="1000" t="s">
        <v>554</v>
      </c>
      <c r="AL73" s="1000"/>
      <c r="AM73" s="1000"/>
      <c r="AN73" s="1000"/>
      <c r="AO73" s="1000"/>
      <c r="AP73" s="1000">
        <v>9</v>
      </c>
      <c r="AQ73" s="1000"/>
      <c r="AR73" s="1000"/>
      <c r="AS73" s="1000"/>
      <c r="AT73" s="1000"/>
      <c r="AU73" s="1000" t="s">
        <v>554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549</v>
      </c>
      <c r="C74" s="1004"/>
      <c r="D74" s="1004"/>
      <c r="E74" s="1004"/>
      <c r="F74" s="1004"/>
      <c r="G74" s="1004"/>
      <c r="H74" s="1004"/>
      <c r="I74" s="1004"/>
      <c r="J74" s="1004"/>
      <c r="K74" s="1004"/>
      <c r="L74" s="1004"/>
      <c r="M74" s="1004"/>
      <c r="N74" s="1004"/>
      <c r="O74" s="1004"/>
      <c r="P74" s="1005"/>
      <c r="Q74" s="1006">
        <v>29</v>
      </c>
      <c r="R74" s="1000"/>
      <c r="S74" s="1000"/>
      <c r="T74" s="1000"/>
      <c r="U74" s="1000"/>
      <c r="V74" s="1000">
        <v>28</v>
      </c>
      <c r="W74" s="1000"/>
      <c r="X74" s="1000"/>
      <c r="Y74" s="1000"/>
      <c r="Z74" s="1000"/>
      <c r="AA74" s="1000">
        <v>1</v>
      </c>
      <c r="AB74" s="1000"/>
      <c r="AC74" s="1000"/>
      <c r="AD74" s="1000"/>
      <c r="AE74" s="1000"/>
      <c r="AF74" s="1000">
        <v>1</v>
      </c>
      <c r="AG74" s="1000"/>
      <c r="AH74" s="1000"/>
      <c r="AI74" s="1000"/>
      <c r="AJ74" s="1000"/>
      <c r="AK74" s="1000">
        <v>1</v>
      </c>
      <c r="AL74" s="1000"/>
      <c r="AM74" s="1000"/>
      <c r="AN74" s="1000"/>
      <c r="AO74" s="1000"/>
      <c r="AP74" s="1000" t="s">
        <v>554</v>
      </c>
      <c r="AQ74" s="1000"/>
      <c r="AR74" s="1000"/>
      <c r="AS74" s="1000"/>
      <c r="AT74" s="1000"/>
      <c r="AU74" s="1000" t="s">
        <v>554</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550</v>
      </c>
      <c r="C75" s="1004"/>
      <c r="D75" s="1004"/>
      <c r="E75" s="1004"/>
      <c r="F75" s="1004"/>
      <c r="G75" s="1004"/>
      <c r="H75" s="1004"/>
      <c r="I75" s="1004"/>
      <c r="J75" s="1004"/>
      <c r="K75" s="1004"/>
      <c r="L75" s="1004"/>
      <c r="M75" s="1004"/>
      <c r="N75" s="1004"/>
      <c r="O75" s="1004"/>
      <c r="P75" s="1005"/>
      <c r="Q75" s="1007">
        <v>3853</v>
      </c>
      <c r="R75" s="1008"/>
      <c r="S75" s="1008"/>
      <c r="T75" s="1008"/>
      <c r="U75" s="1009"/>
      <c r="V75" s="1010">
        <v>3819</v>
      </c>
      <c r="W75" s="1008"/>
      <c r="X75" s="1008"/>
      <c r="Y75" s="1008"/>
      <c r="Z75" s="1009"/>
      <c r="AA75" s="1010">
        <v>35</v>
      </c>
      <c r="AB75" s="1008"/>
      <c r="AC75" s="1008"/>
      <c r="AD75" s="1008"/>
      <c r="AE75" s="1009"/>
      <c r="AF75" s="1010">
        <v>35</v>
      </c>
      <c r="AG75" s="1008"/>
      <c r="AH75" s="1008"/>
      <c r="AI75" s="1008"/>
      <c r="AJ75" s="1009"/>
      <c r="AK75" s="1010">
        <v>440</v>
      </c>
      <c r="AL75" s="1008"/>
      <c r="AM75" s="1008"/>
      <c r="AN75" s="1008"/>
      <c r="AO75" s="1009"/>
      <c r="AP75" s="1010" t="s">
        <v>554</v>
      </c>
      <c r="AQ75" s="1008"/>
      <c r="AR75" s="1008"/>
      <c r="AS75" s="1008"/>
      <c r="AT75" s="1009"/>
      <c r="AU75" s="1010" t="s">
        <v>554</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551</v>
      </c>
      <c r="C76" s="1004"/>
      <c r="D76" s="1004"/>
      <c r="E76" s="1004"/>
      <c r="F76" s="1004"/>
      <c r="G76" s="1004"/>
      <c r="H76" s="1004"/>
      <c r="I76" s="1004"/>
      <c r="J76" s="1004"/>
      <c r="K76" s="1004"/>
      <c r="L76" s="1004"/>
      <c r="M76" s="1004"/>
      <c r="N76" s="1004"/>
      <c r="O76" s="1004"/>
      <c r="P76" s="1005"/>
      <c r="Q76" s="1007">
        <v>84</v>
      </c>
      <c r="R76" s="1008"/>
      <c r="S76" s="1008"/>
      <c r="T76" s="1008"/>
      <c r="U76" s="1009"/>
      <c r="V76" s="1010">
        <v>77</v>
      </c>
      <c r="W76" s="1008"/>
      <c r="X76" s="1008"/>
      <c r="Y76" s="1008"/>
      <c r="Z76" s="1009"/>
      <c r="AA76" s="1010">
        <v>7</v>
      </c>
      <c r="AB76" s="1008"/>
      <c r="AC76" s="1008"/>
      <c r="AD76" s="1008"/>
      <c r="AE76" s="1009"/>
      <c r="AF76" s="1010">
        <v>7</v>
      </c>
      <c r="AG76" s="1008"/>
      <c r="AH76" s="1008"/>
      <c r="AI76" s="1008"/>
      <c r="AJ76" s="1009"/>
      <c r="AK76" s="1010" t="s">
        <v>554</v>
      </c>
      <c r="AL76" s="1008"/>
      <c r="AM76" s="1008"/>
      <c r="AN76" s="1008"/>
      <c r="AO76" s="1009"/>
      <c r="AP76" s="1010" t="s">
        <v>554</v>
      </c>
      <c r="AQ76" s="1008"/>
      <c r="AR76" s="1008"/>
      <c r="AS76" s="1008"/>
      <c r="AT76" s="1009"/>
      <c r="AU76" s="1010" t="s">
        <v>554</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552</v>
      </c>
      <c r="C77" s="1004"/>
      <c r="D77" s="1004"/>
      <c r="E77" s="1004"/>
      <c r="F77" s="1004"/>
      <c r="G77" s="1004"/>
      <c r="H77" s="1004"/>
      <c r="I77" s="1004"/>
      <c r="J77" s="1004"/>
      <c r="K77" s="1004"/>
      <c r="L77" s="1004"/>
      <c r="M77" s="1004"/>
      <c r="N77" s="1004"/>
      <c r="O77" s="1004"/>
      <c r="P77" s="1005"/>
      <c r="Q77" s="1007">
        <v>146</v>
      </c>
      <c r="R77" s="1008"/>
      <c r="S77" s="1008"/>
      <c r="T77" s="1008"/>
      <c r="U77" s="1009"/>
      <c r="V77" s="1010">
        <v>138</v>
      </c>
      <c r="W77" s="1008"/>
      <c r="X77" s="1008"/>
      <c r="Y77" s="1008"/>
      <c r="Z77" s="1009"/>
      <c r="AA77" s="1010">
        <v>7</v>
      </c>
      <c r="AB77" s="1008"/>
      <c r="AC77" s="1008"/>
      <c r="AD77" s="1008"/>
      <c r="AE77" s="1009"/>
      <c r="AF77" s="1010">
        <v>7</v>
      </c>
      <c r="AG77" s="1008"/>
      <c r="AH77" s="1008"/>
      <c r="AI77" s="1008"/>
      <c r="AJ77" s="1009"/>
      <c r="AK77" s="1010" t="s">
        <v>554</v>
      </c>
      <c r="AL77" s="1008"/>
      <c r="AM77" s="1008"/>
      <c r="AN77" s="1008"/>
      <c r="AO77" s="1009"/>
      <c r="AP77" s="1010" t="s">
        <v>555</v>
      </c>
      <c r="AQ77" s="1008"/>
      <c r="AR77" s="1008"/>
      <c r="AS77" s="1008"/>
      <c r="AT77" s="1009"/>
      <c r="AU77" s="1010" t="s">
        <v>554</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553</v>
      </c>
      <c r="C78" s="1004"/>
      <c r="D78" s="1004"/>
      <c r="E78" s="1004"/>
      <c r="F78" s="1004"/>
      <c r="G78" s="1004"/>
      <c r="H78" s="1004"/>
      <c r="I78" s="1004"/>
      <c r="J78" s="1004"/>
      <c r="K78" s="1004"/>
      <c r="L78" s="1004"/>
      <c r="M78" s="1004"/>
      <c r="N78" s="1004"/>
      <c r="O78" s="1004"/>
      <c r="P78" s="1005"/>
      <c r="Q78" s="1006">
        <v>155566</v>
      </c>
      <c r="R78" s="1000"/>
      <c r="S78" s="1000"/>
      <c r="T78" s="1000"/>
      <c r="U78" s="1000"/>
      <c r="V78" s="1000">
        <v>148928</v>
      </c>
      <c r="W78" s="1000"/>
      <c r="X78" s="1000"/>
      <c r="Y78" s="1000"/>
      <c r="Z78" s="1000"/>
      <c r="AA78" s="1000">
        <v>6639</v>
      </c>
      <c r="AB78" s="1000"/>
      <c r="AC78" s="1000"/>
      <c r="AD78" s="1000"/>
      <c r="AE78" s="1000"/>
      <c r="AF78" s="1000">
        <v>6639</v>
      </c>
      <c r="AG78" s="1000"/>
      <c r="AH78" s="1000"/>
      <c r="AI78" s="1000"/>
      <c r="AJ78" s="1000"/>
      <c r="AK78" s="1000" t="s">
        <v>554</v>
      </c>
      <c r="AL78" s="1000"/>
      <c r="AM78" s="1000"/>
      <c r="AN78" s="1000"/>
      <c r="AO78" s="1000"/>
      <c r="AP78" s="1000" t="s">
        <v>554</v>
      </c>
      <c r="AQ78" s="1000"/>
      <c r="AR78" s="1000"/>
      <c r="AS78" s="1000"/>
      <c r="AT78" s="1000"/>
      <c r="AU78" s="1000" t="s">
        <v>554</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401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6786</v>
      </c>
      <c r="AG88" s="988"/>
      <c r="AH88" s="988"/>
      <c r="AI88" s="988"/>
      <c r="AJ88" s="988"/>
      <c r="AK88" s="992"/>
      <c r="AL88" s="992"/>
      <c r="AM88" s="992"/>
      <c r="AN88" s="992"/>
      <c r="AO88" s="992"/>
      <c r="AP88" s="988">
        <v>307</v>
      </c>
      <c r="AQ88" s="988"/>
      <c r="AR88" s="988"/>
      <c r="AS88" s="988"/>
      <c r="AT88" s="988"/>
      <c r="AU88" s="988">
        <v>40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402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410</v>
      </c>
      <c r="AB109" s="923"/>
      <c r="AC109" s="923"/>
      <c r="AD109" s="923"/>
      <c r="AE109" s="924"/>
      <c r="AF109" s="925" t="s">
        <v>287</v>
      </c>
      <c r="AG109" s="923"/>
      <c r="AH109" s="923"/>
      <c r="AI109" s="923"/>
      <c r="AJ109" s="924"/>
      <c r="AK109" s="925" t="s">
        <v>286</v>
      </c>
      <c r="AL109" s="923"/>
      <c r="AM109" s="923"/>
      <c r="AN109" s="923"/>
      <c r="AO109" s="924"/>
      <c r="AP109" s="925" t="s">
        <v>411</v>
      </c>
      <c r="AQ109" s="923"/>
      <c r="AR109" s="923"/>
      <c r="AS109" s="923"/>
      <c r="AT109" s="954"/>
      <c r="AU109" s="922" t="s">
        <v>409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410</v>
      </c>
      <c r="BR109" s="923"/>
      <c r="BS109" s="923"/>
      <c r="BT109" s="923"/>
      <c r="BU109" s="924"/>
      <c r="BV109" s="925" t="s">
        <v>287</v>
      </c>
      <c r="BW109" s="923"/>
      <c r="BX109" s="923"/>
      <c r="BY109" s="923"/>
      <c r="BZ109" s="924"/>
      <c r="CA109" s="925" t="s">
        <v>286</v>
      </c>
      <c r="CB109" s="923"/>
      <c r="CC109" s="923"/>
      <c r="CD109" s="923"/>
      <c r="CE109" s="924"/>
      <c r="CF109" s="961" t="s">
        <v>411</v>
      </c>
      <c r="CG109" s="961"/>
      <c r="CH109" s="961"/>
      <c r="CI109" s="961"/>
      <c r="CJ109" s="961"/>
      <c r="CK109" s="925" t="s">
        <v>412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410</v>
      </c>
      <c r="DH109" s="923"/>
      <c r="DI109" s="923"/>
      <c r="DJ109" s="923"/>
      <c r="DK109" s="924"/>
      <c r="DL109" s="925" t="s">
        <v>287</v>
      </c>
      <c r="DM109" s="923"/>
      <c r="DN109" s="923"/>
      <c r="DO109" s="923"/>
      <c r="DP109" s="924"/>
      <c r="DQ109" s="925" t="s">
        <v>286</v>
      </c>
      <c r="DR109" s="923"/>
      <c r="DS109" s="923"/>
      <c r="DT109" s="923"/>
      <c r="DU109" s="924"/>
      <c r="DV109" s="925" t="s">
        <v>411</v>
      </c>
      <c r="DW109" s="923"/>
      <c r="DX109" s="923"/>
      <c r="DY109" s="923"/>
      <c r="DZ109" s="954"/>
    </row>
    <row r="110" spans="1:131" s="199" customFormat="1" ht="26.25" customHeight="1" x14ac:dyDescent="0.15">
      <c r="A110" s="825" t="s">
        <v>413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426852</v>
      </c>
      <c r="AB110" s="916"/>
      <c r="AC110" s="916"/>
      <c r="AD110" s="916"/>
      <c r="AE110" s="917"/>
      <c r="AF110" s="918">
        <v>416599</v>
      </c>
      <c r="AG110" s="916"/>
      <c r="AH110" s="916"/>
      <c r="AI110" s="916"/>
      <c r="AJ110" s="917"/>
      <c r="AK110" s="918">
        <v>412038</v>
      </c>
      <c r="AL110" s="916"/>
      <c r="AM110" s="916"/>
      <c r="AN110" s="916"/>
      <c r="AO110" s="917"/>
      <c r="AP110" s="919">
        <v>16.399999999999999</v>
      </c>
      <c r="AQ110" s="920"/>
      <c r="AR110" s="920"/>
      <c r="AS110" s="920"/>
      <c r="AT110" s="921"/>
      <c r="AU110" s="955" t="s">
        <v>61</v>
      </c>
      <c r="AV110" s="956"/>
      <c r="AW110" s="956"/>
      <c r="AX110" s="956"/>
      <c r="AY110" s="956"/>
      <c r="AZ110" s="881" t="s">
        <v>414</v>
      </c>
      <c r="BA110" s="826"/>
      <c r="BB110" s="826"/>
      <c r="BC110" s="826"/>
      <c r="BD110" s="826"/>
      <c r="BE110" s="826"/>
      <c r="BF110" s="826"/>
      <c r="BG110" s="826"/>
      <c r="BH110" s="826"/>
      <c r="BI110" s="826"/>
      <c r="BJ110" s="826"/>
      <c r="BK110" s="826"/>
      <c r="BL110" s="826"/>
      <c r="BM110" s="826"/>
      <c r="BN110" s="826"/>
      <c r="BO110" s="826"/>
      <c r="BP110" s="827"/>
      <c r="BQ110" s="882">
        <v>5096003</v>
      </c>
      <c r="BR110" s="863"/>
      <c r="BS110" s="863"/>
      <c r="BT110" s="863"/>
      <c r="BU110" s="863"/>
      <c r="BV110" s="863">
        <v>5165326</v>
      </c>
      <c r="BW110" s="863"/>
      <c r="BX110" s="863"/>
      <c r="BY110" s="863"/>
      <c r="BZ110" s="863"/>
      <c r="CA110" s="863">
        <v>5217721</v>
      </c>
      <c r="CB110" s="863"/>
      <c r="CC110" s="863"/>
      <c r="CD110" s="863"/>
      <c r="CE110" s="863"/>
      <c r="CF110" s="887">
        <v>207.3</v>
      </c>
      <c r="CG110" s="888"/>
      <c r="CH110" s="888"/>
      <c r="CI110" s="888"/>
      <c r="CJ110" s="888"/>
      <c r="CK110" s="951" t="s">
        <v>415</v>
      </c>
      <c r="CL110" s="837"/>
      <c r="CM110" s="912" t="s">
        <v>416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418</v>
      </c>
      <c r="BA111" s="768"/>
      <c r="BB111" s="768"/>
      <c r="BC111" s="768"/>
      <c r="BD111" s="768"/>
      <c r="BE111" s="768"/>
      <c r="BF111" s="768"/>
      <c r="BG111" s="768"/>
      <c r="BH111" s="768"/>
      <c r="BI111" s="768"/>
      <c r="BJ111" s="768"/>
      <c r="BK111" s="768"/>
      <c r="BL111" s="768"/>
      <c r="BM111" s="768"/>
      <c r="BN111" s="768"/>
      <c r="BO111" s="768"/>
      <c r="BP111" s="769"/>
      <c r="BQ111" s="834">
        <v>8886</v>
      </c>
      <c r="BR111" s="835"/>
      <c r="BS111" s="835"/>
      <c r="BT111" s="835"/>
      <c r="BU111" s="835"/>
      <c r="BV111" s="835">
        <v>7438</v>
      </c>
      <c r="BW111" s="835"/>
      <c r="BX111" s="835"/>
      <c r="BY111" s="835"/>
      <c r="BZ111" s="835"/>
      <c r="CA111" s="835">
        <v>5990</v>
      </c>
      <c r="CB111" s="835"/>
      <c r="CC111" s="835"/>
      <c r="CD111" s="835"/>
      <c r="CE111" s="835"/>
      <c r="CF111" s="896">
        <v>0.2</v>
      </c>
      <c r="CG111" s="897"/>
      <c r="CH111" s="897"/>
      <c r="CI111" s="897"/>
      <c r="CJ111" s="897"/>
      <c r="CK111" s="952"/>
      <c r="CL111" s="839"/>
      <c r="CM111" s="842" t="s">
        <v>419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420</v>
      </c>
      <c r="B112" s="938"/>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422</v>
      </c>
      <c r="BA112" s="768"/>
      <c r="BB112" s="768"/>
      <c r="BC112" s="768"/>
      <c r="BD112" s="768"/>
      <c r="BE112" s="768"/>
      <c r="BF112" s="768"/>
      <c r="BG112" s="768"/>
      <c r="BH112" s="768"/>
      <c r="BI112" s="768"/>
      <c r="BJ112" s="768"/>
      <c r="BK112" s="768"/>
      <c r="BL112" s="768"/>
      <c r="BM112" s="768"/>
      <c r="BN112" s="768"/>
      <c r="BO112" s="768"/>
      <c r="BP112" s="769"/>
      <c r="BQ112" s="834">
        <v>2404039</v>
      </c>
      <c r="BR112" s="835"/>
      <c r="BS112" s="835"/>
      <c r="BT112" s="835"/>
      <c r="BU112" s="835"/>
      <c r="BV112" s="835">
        <v>2331930</v>
      </c>
      <c r="BW112" s="835"/>
      <c r="BX112" s="835"/>
      <c r="BY112" s="835"/>
      <c r="BZ112" s="835"/>
      <c r="CA112" s="835">
        <v>2431556</v>
      </c>
      <c r="CB112" s="835"/>
      <c r="CC112" s="835"/>
      <c r="CD112" s="835"/>
      <c r="CE112" s="835"/>
      <c r="CF112" s="896">
        <v>96.6</v>
      </c>
      <c r="CG112" s="897"/>
      <c r="CH112" s="897"/>
      <c r="CI112" s="897"/>
      <c r="CJ112" s="897"/>
      <c r="CK112" s="952"/>
      <c r="CL112" s="839"/>
      <c r="CM112" s="842" t="s">
        <v>423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151172</v>
      </c>
      <c r="AB113" s="944"/>
      <c r="AC113" s="944"/>
      <c r="AD113" s="944"/>
      <c r="AE113" s="945"/>
      <c r="AF113" s="946">
        <v>167145</v>
      </c>
      <c r="AG113" s="944"/>
      <c r="AH113" s="944"/>
      <c r="AI113" s="944"/>
      <c r="AJ113" s="945"/>
      <c r="AK113" s="946">
        <v>174937</v>
      </c>
      <c r="AL113" s="944"/>
      <c r="AM113" s="944"/>
      <c r="AN113" s="944"/>
      <c r="AO113" s="945"/>
      <c r="AP113" s="947">
        <v>7</v>
      </c>
      <c r="AQ113" s="948"/>
      <c r="AR113" s="948"/>
      <c r="AS113" s="948"/>
      <c r="AT113" s="949"/>
      <c r="AU113" s="957"/>
      <c r="AV113" s="958"/>
      <c r="AW113" s="958"/>
      <c r="AX113" s="958"/>
      <c r="AY113" s="958"/>
      <c r="AZ113" s="833" t="s">
        <v>425</v>
      </c>
      <c r="BA113" s="768"/>
      <c r="BB113" s="768"/>
      <c r="BC113" s="768"/>
      <c r="BD113" s="768"/>
      <c r="BE113" s="768"/>
      <c r="BF113" s="768"/>
      <c r="BG113" s="768"/>
      <c r="BH113" s="768"/>
      <c r="BI113" s="768"/>
      <c r="BJ113" s="768"/>
      <c r="BK113" s="768"/>
      <c r="BL113" s="768"/>
      <c r="BM113" s="768"/>
      <c r="BN113" s="768"/>
      <c r="BO113" s="768"/>
      <c r="BP113" s="769"/>
      <c r="BQ113" s="834">
        <v>3826</v>
      </c>
      <c r="BR113" s="835"/>
      <c r="BS113" s="835"/>
      <c r="BT113" s="835"/>
      <c r="BU113" s="835"/>
      <c r="BV113" s="835">
        <v>40435</v>
      </c>
      <c r="BW113" s="835"/>
      <c r="BX113" s="835"/>
      <c r="BY113" s="835"/>
      <c r="BZ113" s="835"/>
      <c r="CA113" s="835">
        <v>39550</v>
      </c>
      <c r="CB113" s="835"/>
      <c r="CC113" s="835"/>
      <c r="CD113" s="835"/>
      <c r="CE113" s="835"/>
      <c r="CF113" s="896">
        <v>1.6</v>
      </c>
      <c r="CG113" s="897"/>
      <c r="CH113" s="897"/>
      <c r="CI113" s="897"/>
      <c r="CJ113" s="897"/>
      <c r="CK113" s="952"/>
      <c r="CL113" s="839"/>
      <c r="CM113" s="842" t="s">
        <v>426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833</v>
      </c>
      <c r="AB114" s="798"/>
      <c r="AC114" s="798"/>
      <c r="AD114" s="798"/>
      <c r="AE114" s="799"/>
      <c r="AF114" s="800">
        <v>858</v>
      </c>
      <c r="AG114" s="798"/>
      <c r="AH114" s="798"/>
      <c r="AI114" s="798"/>
      <c r="AJ114" s="799"/>
      <c r="AK114" s="800">
        <v>864</v>
      </c>
      <c r="AL114" s="798"/>
      <c r="AM114" s="798"/>
      <c r="AN114" s="798"/>
      <c r="AO114" s="799"/>
      <c r="AP114" s="845">
        <v>0</v>
      </c>
      <c r="AQ114" s="846"/>
      <c r="AR114" s="846"/>
      <c r="AS114" s="846"/>
      <c r="AT114" s="847"/>
      <c r="AU114" s="957"/>
      <c r="AV114" s="958"/>
      <c r="AW114" s="958"/>
      <c r="AX114" s="958"/>
      <c r="AY114" s="958"/>
      <c r="AZ114" s="833" t="s">
        <v>428</v>
      </c>
      <c r="BA114" s="768"/>
      <c r="BB114" s="768"/>
      <c r="BC114" s="768"/>
      <c r="BD114" s="768"/>
      <c r="BE114" s="768"/>
      <c r="BF114" s="768"/>
      <c r="BG114" s="768"/>
      <c r="BH114" s="768"/>
      <c r="BI114" s="768"/>
      <c r="BJ114" s="768"/>
      <c r="BK114" s="768"/>
      <c r="BL114" s="768"/>
      <c r="BM114" s="768"/>
      <c r="BN114" s="768"/>
      <c r="BO114" s="768"/>
      <c r="BP114" s="769"/>
      <c r="BQ114" s="834">
        <v>802152</v>
      </c>
      <c r="BR114" s="835"/>
      <c r="BS114" s="835"/>
      <c r="BT114" s="835"/>
      <c r="BU114" s="835"/>
      <c r="BV114" s="835">
        <v>824381</v>
      </c>
      <c r="BW114" s="835"/>
      <c r="BX114" s="835"/>
      <c r="BY114" s="835"/>
      <c r="BZ114" s="835"/>
      <c r="CA114" s="835">
        <v>826726</v>
      </c>
      <c r="CB114" s="835"/>
      <c r="CC114" s="835"/>
      <c r="CD114" s="835"/>
      <c r="CE114" s="835"/>
      <c r="CF114" s="896">
        <v>32.799999999999997</v>
      </c>
      <c r="CG114" s="897"/>
      <c r="CH114" s="897"/>
      <c r="CI114" s="897"/>
      <c r="CJ114" s="897"/>
      <c r="CK114" s="952"/>
      <c r="CL114" s="839"/>
      <c r="CM114" s="842" t="s">
        <v>429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1448</v>
      </c>
      <c r="AB115" s="944"/>
      <c r="AC115" s="944"/>
      <c r="AD115" s="944"/>
      <c r="AE115" s="945"/>
      <c r="AF115" s="946">
        <v>1448</v>
      </c>
      <c r="AG115" s="944"/>
      <c r="AH115" s="944"/>
      <c r="AI115" s="944"/>
      <c r="AJ115" s="945"/>
      <c r="AK115" s="946">
        <v>1448</v>
      </c>
      <c r="AL115" s="944"/>
      <c r="AM115" s="944"/>
      <c r="AN115" s="944"/>
      <c r="AO115" s="945"/>
      <c r="AP115" s="947">
        <v>0.1</v>
      </c>
      <c r="AQ115" s="948"/>
      <c r="AR115" s="948"/>
      <c r="AS115" s="948"/>
      <c r="AT115" s="949"/>
      <c r="AU115" s="957"/>
      <c r="AV115" s="958"/>
      <c r="AW115" s="958"/>
      <c r="AX115" s="958"/>
      <c r="AY115" s="958"/>
      <c r="AZ115" s="833" t="s">
        <v>431</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432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433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434</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8886</v>
      </c>
      <c r="DH116" s="798"/>
      <c r="DI116" s="798"/>
      <c r="DJ116" s="798"/>
      <c r="DK116" s="799"/>
      <c r="DL116" s="800">
        <v>7438</v>
      </c>
      <c r="DM116" s="798"/>
      <c r="DN116" s="798"/>
      <c r="DO116" s="798"/>
      <c r="DP116" s="799"/>
      <c r="DQ116" s="800">
        <v>5990</v>
      </c>
      <c r="DR116" s="798"/>
      <c r="DS116" s="798"/>
      <c r="DT116" s="798"/>
      <c r="DU116" s="799"/>
      <c r="DV116" s="845">
        <v>0.2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436</v>
      </c>
      <c r="Z117" s="924"/>
      <c r="AA117" s="929">
        <v>580305</v>
      </c>
      <c r="AB117" s="930"/>
      <c r="AC117" s="930"/>
      <c r="AD117" s="930"/>
      <c r="AE117" s="931"/>
      <c r="AF117" s="932">
        <v>586050</v>
      </c>
      <c r="AG117" s="930"/>
      <c r="AH117" s="930"/>
      <c r="AI117" s="930"/>
      <c r="AJ117" s="931"/>
      <c r="AK117" s="932">
        <v>589287</v>
      </c>
      <c r="AL117" s="930"/>
      <c r="AM117" s="930"/>
      <c r="AN117" s="930"/>
      <c r="AO117" s="931"/>
      <c r="AP117" s="933"/>
      <c r="AQ117" s="934"/>
      <c r="AR117" s="934"/>
      <c r="AS117" s="934"/>
      <c r="AT117" s="935"/>
      <c r="AU117" s="957"/>
      <c r="AV117" s="958"/>
      <c r="AW117" s="958"/>
      <c r="AX117" s="958"/>
      <c r="AY117" s="958"/>
      <c r="AZ117" s="884" t="s">
        <v>437</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412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410</v>
      </c>
      <c r="AB118" s="923"/>
      <c r="AC118" s="923"/>
      <c r="AD118" s="923"/>
      <c r="AE118" s="924"/>
      <c r="AF118" s="925" t="s">
        <v>287</v>
      </c>
      <c r="AG118" s="923"/>
      <c r="AH118" s="923"/>
      <c r="AI118" s="923"/>
      <c r="AJ118" s="924"/>
      <c r="AK118" s="925" t="s">
        <v>286</v>
      </c>
      <c r="AL118" s="923"/>
      <c r="AM118" s="923"/>
      <c r="AN118" s="923"/>
      <c r="AO118" s="924"/>
      <c r="AP118" s="926" t="s">
        <v>411</v>
      </c>
      <c r="AQ118" s="927"/>
      <c r="AR118" s="927"/>
      <c r="AS118" s="927"/>
      <c r="AT118" s="928"/>
      <c r="AU118" s="957"/>
      <c r="AV118" s="958"/>
      <c r="AW118" s="958"/>
      <c r="AX118" s="958"/>
      <c r="AY118" s="958"/>
      <c r="AZ118" s="900" t="s">
        <v>439</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415</v>
      </c>
      <c r="B119" s="837"/>
      <c r="C119" s="912" t="s">
        <v>416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441</v>
      </c>
      <c r="BP119" s="899"/>
      <c r="BQ119" s="903">
        <v>8314906</v>
      </c>
      <c r="BR119" s="866"/>
      <c r="BS119" s="866"/>
      <c r="BT119" s="866"/>
      <c r="BU119" s="866"/>
      <c r="BV119" s="866">
        <v>8369510</v>
      </c>
      <c r="BW119" s="866"/>
      <c r="BX119" s="866"/>
      <c r="BY119" s="866"/>
      <c r="BZ119" s="866"/>
      <c r="CA119" s="866">
        <v>8521543</v>
      </c>
      <c r="CB119" s="866"/>
      <c r="CC119" s="866"/>
      <c r="CD119" s="866"/>
      <c r="CE119" s="866"/>
      <c r="CF119" s="764"/>
      <c r="CG119" s="765"/>
      <c r="CH119" s="765"/>
      <c r="CI119" s="765"/>
      <c r="CJ119" s="855"/>
      <c r="CK119" s="953"/>
      <c r="CL119" s="841"/>
      <c r="CM119" s="859" t="s">
        <v>442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443</v>
      </c>
      <c r="AV120" s="905"/>
      <c r="AW120" s="905"/>
      <c r="AX120" s="905"/>
      <c r="AY120" s="906"/>
      <c r="AZ120" s="881" t="s">
        <v>444</v>
      </c>
      <c r="BA120" s="826"/>
      <c r="BB120" s="826"/>
      <c r="BC120" s="826"/>
      <c r="BD120" s="826"/>
      <c r="BE120" s="826"/>
      <c r="BF120" s="826"/>
      <c r="BG120" s="826"/>
      <c r="BH120" s="826"/>
      <c r="BI120" s="826"/>
      <c r="BJ120" s="826"/>
      <c r="BK120" s="826"/>
      <c r="BL120" s="826"/>
      <c r="BM120" s="826"/>
      <c r="BN120" s="826"/>
      <c r="BO120" s="826"/>
      <c r="BP120" s="827"/>
      <c r="BQ120" s="882">
        <v>2231645</v>
      </c>
      <c r="BR120" s="863"/>
      <c r="BS120" s="863"/>
      <c r="BT120" s="863"/>
      <c r="BU120" s="863"/>
      <c r="BV120" s="863">
        <v>2345348</v>
      </c>
      <c r="BW120" s="863"/>
      <c r="BX120" s="863"/>
      <c r="BY120" s="863"/>
      <c r="BZ120" s="863"/>
      <c r="CA120" s="863">
        <v>2518874</v>
      </c>
      <c r="CB120" s="863"/>
      <c r="CC120" s="863"/>
      <c r="CD120" s="863"/>
      <c r="CE120" s="863"/>
      <c r="CF120" s="887">
        <v>100.1</v>
      </c>
      <c r="CG120" s="888"/>
      <c r="CH120" s="888"/>
      <c r="CI120" s="888"/>
      <c r="CJ120" s="888"/>
      <c r="CK120" s="889" t="s">
        <v>445</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1120291</v>
      </c>
      <c r="DH120" s="863"/>
      <c r="DI120" s="863"/>
      <c r="DJ120" s="863"/>
      <c r="DK120" s="863"/>
      <c r="DL120" s="863">
        <v>1081983</v>
      </c>
      <c r="DM120" s="863"/>
      <c r="DN120" s="863"/>
      <c r="DO120" s="863"/>
      <c r="DP120" s="863"/>
      <c r="DQ120" s="863">
        <v>1280932</v>
      </c>
      <c r="DR120" s="863"/>
      <c r="DS120" s="863"/>
      <c r="DT120" s="863"/>
      <c r="DU120" s="863"/>
      <c r="DV120" s="864">
        <v>50.9</v>
      </c>
      <c r="DW120" s="864"/>
      <c r="DX120" s="864"/>
      <c r="DY120" s="864"/>
      <c r="DZ120" s="865"/>
    </row>
    <row r="121" spans="1:130" s="199" customFormat="1" ht="26.25" customHeight="1" x14ac:dyDescent="0.15">
      <c r="A121" s="838"/>
      <c r="B121" s="839"/>
      <c r="C121" s="884" t="s">
        <v>446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447</v>
      </c>
      <c r="BA121" s="768"/>
      <c r="BB121" s="768"/>
      <c r="BC121" s="768"/>
      <c r="BD121" s="768"/>
      <c r="BE121" s="768"/>
      <c r="BF121" s="768"/>
      <c r="BG121" s="768"/>
      <c r="BH121" s="768"/>
      <c r="BI121" s="768"/>
      <c r="BJ121" s="768"/>
      <c r="BK121" s="768"/>
      <c r="BL121" s="768"/>
      <c r="BM121" s="768"/>
      <c r="BN121" s="768"/>
      <c r="BO121" s="768"/>
      <c r="BP121" s="769"/>
      <c r="BQ121" s="834" t="s">
        <v>112</v>
      </c>
      <c r="BR121" s="835"/>
      <c r="BS121" s="835"/>
      <c r="BT121" s="835"/>
      <c r="BU121" s="835"/>
      <c r="BV121" s="835" t="s">
        <v>112</v>
      </c>
      <c r="BW121" s="835"/>
      <c r="BX121" s="835"/>
      <c r="BY121" s="835"/>
      <c r="BZ121" s="835"/>
      <c r="CA121" s="835" t="s">
        <v>112</v>
      </c>
      <c r="CB121" s="835"/>
      <c r="CC121" s="835"/>
      <c r="CD121" s="835"/>
      <c r="CE121" s="835"/>
      <c r="CF121" s="896" t="s">
        <v>112</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808877</v>
      </c>
      <c r="DH121" s="835"/>
      <c r="DI121" s="835"/>
      <c r="DJ121" s="835"/>
      <c r="DK121" s="835"/>
      <c r="DL121" s="835">
        <v>824791</v>
      </c>
      <c r="DM121" s="835"/>
      <c r="DN121" s="835"/>
      <c r="DO121" s="835"/>
      <c r="DP121" s="835"/>
      <c r="DQ121" s="835">
        <v>714690</v>
      </c>
      <c r="DR121" s="835"/>
      <c r="DS121" s="835"/>
      <c r="DT121" s="835"/>
      <c r="DU121" s="835"/>
      <c r="DV121" s="812">
        <v>28.4</v>
      </c>
      <c r="DW121" s="812"/>
      <c r="DX121" s="812"/>
      <c r="DY121" s="812"/>
      <c r="DZ121" s="813"/>
    </row>
    <row r="122" spans="1:130" s="199" customFormat="1" ht="26.25" customHeight="1" x14ac:dyDescent="0.15">
      <c r="A122" s="838"/>
      <c r="B122" s="839"/>
      <c r="C122" s="842" t="s">
        <v>429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448</v>
      </c>
      <c r="BA122" s="901"/>
      <c r="BB122" s="901"/>
      <c r="BC122" s="901"/>
      <c r="BD122" s="901"/>
      <c r="BE122" s="901"/>
      <c r="BF122" s="901"/>
      <c r="BG122" s="901"/>
      <c r="BH122" s="901"/>
      <c r="BI122" s="901"/>
      <c r="BJ122" s="901"/>
      <c r="BK122" s="901"/>
      <c r="BL122" s="901"/>
      <c r="BM122" s="901"/>
      <c r="BN122" s="901"/>
      <c r="BO122" s="901"/>
      <c r="BP122" s="902"/>
      <c r="BQ122" s="903">
        <v>5396701</v>
      </c>
      <c r="BR122" s="866"/>
      <c r="BS122" s="866"/>
      <c r="BT122" s="866"/>
      <c r="BU122" s="866"/>
      <c r="BV122" s="866">
        <v>5355582</v>
      </c>
      <c r="BW122" s="866"/>
      <c r="BX122" s="866"/>
      <c r="BY122" s="866"/>
      <c r="BZ122" s="866"/>
      <c r="CA122" s="866">
        <v>5242262</v>
      </c>
      <c r="CB122" s="866"/>
      <c r="CC122" s="866"/>
      <c r="CD122" s="866"/>
      <c r="CE122" s="866"/>
      <c r="CF122" s="867">
        <v>208.3</v>
      </c>
      <c r="CG122" s="868"/>
      <c r="CH122" s="868"/>
      <c r="CI122" s="868"/>
      <c r="CJ122" s="868"/>
      <c r="CK122" s="890"/>
      <c r="CL122" s="876"/>
      <c r="CM122" s="876"/>
      <c r="CN122" s="876"/>
      <c r="CO122" s="877"/>
      <c r="CP122" s="856" t="s">
        <v>389</v>
      </c>
      <c r="CQ122" s="857"/>
      <c r="CR122" s="857"/>
      <c r="CS122" s="857"/>
      <c r="CT122" s="857"/>
      <c r="CU122" s="857"/>
      <c r="CV122" s="857"/>
      <c r="CW122" s="857"/>
      <c r="CX122" s="857"/>
      <c r="CY122" s="857"/>
      <c r="CZ122" s="857"/>
      <c r="DA122" s="857"/>
      <c r="DB122" s="857"/>
      <c r="DC122" s="857"/>
      <c r="DD122" s="857"/>
      <c r="DE122" s="857"/>
      <c r="DF122" s="858"/>
      <c r="DG122" s="834">
        <v>474871</v>
      </c>
      <c r="DH122" s="835"/>
      <c r="DI122" s="835"/>
      <c r="DJ122" s="835"/>
      <c r="DK122" s="835"/>
      <c r="DL122" s="835">
        <v>455601</v>
      </c>
      <c r="DM122" s="835"/>
      <c r="DN122" s="835"/>
      <c r="DO122" s="835"/>
      <c r="DP122" s="835"/>
      <c r="DQ122" s="835">
        <v>435934</v>
      </c>
      <c r="DR122" s="835"/>
      <c r="DS122" s="835"/>
      <c r="DT122" s="835"/>
      <c r="DU122" s="835"/>
      <c r="DV122" s="812">
        <v>17.3</v>
      </c>
      <c r="DW122" s="812"/>
      <c r="DX122" s="812"/>
      <c r="DY122" s="812"/>
      <c r="DZ122" s="813"/>
    </row>
    <row r="123" spans="1:130" s="199" customFormat="1" ht="26.25" customHeight="1" x14ac:dyDescent="0.15">
      <c r="A123" s="838"/>
      <c r="B123" s="839"/>
      <c r="C123" s="842" t="s">
        <v>435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449</v>
      </c>
      <c r="BP123" s="899"/>
      <c r="BQ123" s="853">
        <v>7628346</v>
      </c>
      <c r="BR123" s="854"/>
      <c r="BS123" s="854"/>
      <c r="BT123" s="854"/>
      <c r="BU123" s="854"/>
      <c r="BV123" s="854">
        <v>7700930</v>
      </c>
      <c r="BW123" s="854"/>
      <c r="BX123" s="854"/>
      <c r="BY123" s="854"/>
      <c r="BZ123" s="854"/>
      <c r="CA123" s="854">
        <v>7761136</v>
      </c>
      <c r="CB123" s="854"/>
      <c r="CC123" s="854"/>
      <c r="CD123" s="854"/>
      <c r="CE123" s="854"/>
      <c r="CF123" s="764"/>
      <c r="CG123" s="765"/>
      <c r="CH123" s="765"/>
      <c r="CI123" s="765"/>
      <c r="CJ123" s="855"/>
      <c r="CK123" s="890"/>
      <c r="CL123" s="876"/>
      <c r="CM123" s="876"/>
      <c r="CN123" s="876"/>
      <c r="CO123" s="877"/>
      <c r="CP123" s="856" t="s">
        <v>450</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27.2</v>
      </c>
      <c r="BR124" s="852"/>
      <c r="BS124" s="852"/>
      <c r="BT124" s="852"/>
      <c r="BU124" s="852"/>
      <c r="BV124" s="852">
        <v>26.3</v>
      </c>
      <c r="BW124" s="852"/>
      <c r="BX124" s="852"/>
      <c r="BY124" s="852"/>
      <c r="BZ124" s="852"/>
      <c r="CA124" s="852">
        <v>30.2</v>
      </c>
      <c r="CB124" s="852"/>
      <c r="CC124" s="852"/>
      <c r="CD124" s="852"/>
      <c r="CE124" s="852"/>
      <c r="CF124" s="742"/>
      <c r="CG124" s="743"/>
      <c r="CH124" s="743"/>
      <c r="CI124" s="743"/>
      <c r="CJ124" s="883"/>
      <c r="CK124" s="891"/>
      <c r="CL124" s="891"/>
      <c r="CM124" s="891"/>
      <c r="CN124" s="891"/>
      <c r="CO124" s="892"/>
      <c r="CP124" s="856" t="s">
        <v>452</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440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453</v>
      </c>
      <c r="CL125" s="873"/>
      <c r="CM125" s="873"/>
      <c r="CN125" s="873"/>
      <c r="CO125" s="874"/>
      <c r="CP125" s="881" t="s">
        <v>454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442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1448</v>
      </c>
      <c r="AB126" s="798"/>
      <c r="AC126" s="798"/>
      <c r="AD126" s="798"/>
      <c r="AE126" s="799"/>
      <c r="AF126" s="800">
        <v>1448</v>
      </c>
      <c r="AG126" s="798"/>
      <c r="AH126" s="798"/>
      <c r="AI126" s="798"/>
      <c r="AJ126" s="799"/>
      <c r="AK126" s="800">
        <v>1448</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457</v>
      </c>
      <c r="AY127" s="830"/>
      <c r="AZ127" s="830"/>
      <c r="BA127" s="830"/>
      <c r="BB127" s="830"/>
      <c r="BC127" s="830"/>
      <c r="BD127" s="830"/>
      <c r="BE127" s="831"/>
      <c r="BF127" s="829" t="s">
        <v>458</v>
      </c>
      <c r="BG127" s="830"/>
      <c r="BH127" s="830"/>
      <c r="BI127" s="830"/>
      <c r="BJ127" s="830"/>
      <c r="BK127" s="830"/>
      <c r="BL127" s="831"/>
      <c r="BM127" s="829" t="s">
        <v>459</v>
      </c>
      <c r="BN127" s="830"/>
      <c r="BO127" s="830"/>
      <c r="BP127" s="830"/>
      <c r="BQ127" s="830"/>
      <c r="BR127" s="830"/>
      <c r="BS127" s="831"/>
      <c r="BT127" s="829" t="s">
        <v>460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463</v>
      </c>
      <c r="X128" s="816"/>
      <c r="Y128" s="816"/>
      <c r="Z128" s="817"/>
      <c r="AA128" s="818" t="s">
        <v>112</v>
      </c>
      <c r="AB128" s="819"/>
      <c r="AC128" s="819"/>
      <c r="AD128" s="819"/>
      <c r="AE128" s="820"/>
      <c r="AF128" s="821" t="s">
        <v>112</v>
      </c>
      <c r="AG128" s="819"/>
      <c r="AH128" s="819"/>
      <c r="AI128" s="819"/>
      <c r="AJ128" s="820"/>
      <c r="AK128" s="821" t="s">
        <v>112</v>
      </c>
      <c r="AL128" s="819"/>
      <c r="AM128" s="819"/>
      <c r="AN128" s="819"/>
      <c r="AO128" s="820"/>
      <c r="AP128" s="822"/>
      <c r="AQ128" s="823"/>
      <c r="AR128" s="823"/>
      <c r="AS128" s="823"/>
      <c r="AT128" s="824"/>
      <c r="AU128" s="235"/>
      <c r="AV128" s="235"/>
      <c r="AW128" s="235"/>
      <c r="AX128" s="825" t="s">
        <v>464</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466</v>
      </c>
      <c r="X129" s="795"/>
      <c r="Y129" s="795"/>
      <c r="Z129" s="796"/>
      <c r="AA129" s="797">
        <v>2980043</v>
      </c>
      <c r="AB129" s="798"/>
      <c r="AC129" s="798"/>
      <c r="AD129" s="798"/>
      <c r="AE129" s="799"/>
      <c r="AF129" s="800">
        <v>2982445</v>
      </c>
      <c r="AG129" s="798"/>
      <c r="AH129" s="798"/>
      <c r="AI129" s="798"/>
      <c r="AJ129" s="799"/>
      <c r="AK129" s="800">
        <v>2950714</v>
      </c>
      <c r="AL129" s="798"/>
      <c r="AM129" s="798"/>
      <c r="AN129" s="798"/>
      <c r="AO129" s="799"/>
      <c r="AP129" s="801"/>
      <c r="AQ129" s="802"/>
      <c r="AR129" s="802"/>
      <c r="AS129" s="802"/>
      <c r="AT129" s="803"/>
      <c r="AU129" s="237"/>
      <c r="AV129" s="237"/>
      <c r="AW129" s="237"/>
      <c r="AX129" s="767" t="s">
        <v>467</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469</v>
      </c>
      <c r="X130" s="795"/>
      <c r="Y130" s="795"/>
      <c r="Z130" s="796"/>
      <c r="AA130" s="797">
        <v>464327</v>
      </c>
      <c r="AB130" s="798"/>
      <c r="AC130" s="798"/>
      <c r="AD130" s="798"/>
      <c r="AE130" s="799"/>
      <c r="AF130" s="800">
        <v>442975</v>
      </c>
      <c r="AG130" s="798"/>
      <c r="AH130" s="798"/>
      <c r="AI130" s="798"/>
      <c r="AJ130" s="799"/>
      <c r="AK130" s="800">
        <v>433756</v>
      </c>
      <c r="AL130" s="798"/>
      <c r="AM130" s="798"/>
      <c r="AN130" s="798"/>
      <c r="AO130" s="799"/>
      <c r="AP130" s="801"/>
      <c r="AQ130" s="802"/>
      <c r="AR130" s="802"/>
      <c r="AS130" s="802"/>
      <c r="AT130" s="803"/>
      <c r="AU130" s="237"/>
      <c r="AV130" s="237"/>
      <c r="AW130" s="237"/>
      <c r="AX130" s="767" t="s">
        <v>470</v>
      </c>
      <c r="AY130" s="768"/>
      <c r="AZ130" s="768"/>
      <c r="BA130" s="768"/>
      <c r="BB130" s="768"/>
      <c r="BC130" s="768"/>
      <c r="BD130" s="768"/>
      <c r="BE130" s="769"/>
      <c r="BF130" s="770">
        <v>5.4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471</v>
      </c>
      <c r="X131" s="778"/>
      <c r="Y131" s="778"/>
      <c r="Z131" s="779"/>
      <c r="AA131" s="780">
        <v>2515716</v>
      </c>
      <c r="AB131" s="781"/>
      <c r="AC131" s="781"/>
      <c r="AD131" s="781"/>
      <c r="AE131" s="782"/>
      <c r="AF131" s="783">
        <v>2539470</v>
      </c>
      <c r="AG131" s="781"/>
      <c r="AH131" s="781"/>
      <c r="AI131" s="781"/>
      <c r="AJ131" s="782"/>
      <c r="AK131" s="783">
        <v>2516958</v>
      </c>
      <c r="AL131" s="781"/>
      <c r="AM131" s="781"/>
      <c r="AN131" s="781"/>
      <c r="AO131" s="782"/>
      <c r="AP131" s="784"/>
      <c r="AQ131" s="785"/>
      <c r="AR131" s="785"/>
      <c r="AS131" s="785"/>
      <c r="AT131" s="786"/>
      <c r="AU131" s="237"/>
      <c r="AV131" s="237"/>
      <c r="AW131" s="237"/>
      <c r="AX131" s="745" t="s">
        <v>472</v>
      </c>
      <c r="AY131" s="746"/>
      <c r="AZ131" s="746"/>
      <c r="BA131" s="746"/>
      <c r="BB131" s="746"/>
      <c r="BC131" s="746"/>
      <c r="BD131" s="746"/>
      <c r="BE131" s="747"/>
      <c r="BF131" s="748">
        <v>30.2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474</v>
      </c>
      <c r="W132" s="758"/>
      <c r="X132" s="758"/>
      <c r="Y132" s="758"/>
      <c r="Z132" s="759"/>
      <c r="AA132" s="760">
        <v>4.6101388229999998</v>
      </c>
      <c r="AB132" s="761"/>
      <c r="AC132" s="761"/>
      <c r="AD132" s="761"/>
      <c r="AE132" s="762"/>
      <c r="AF132" s="763">
        <v>5.6340496250000003</v>
      </c>
      <c r="AG132" s="761"/>
      <c r="AH132" s="761"/>
      <c r="AI132" s="761"/>
      <c r="AJ132" s="762"/>
      <c r="AK132" s="763">
        <v>6.1793244070000002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475</v>
      </c>
      <c r="W133" s="737"/>
      <c r="X133" s="737"/>
      <c r="Y133" s="737"/>
      <c r="Z133" s="738"/>
      <c r="AA133" s="739">
        <v>3.6</v>
      </c>
      <c r="AB133" s="740"/>
      <c r="AC133" s="740"/>
      <c r="AD133" s="740"/>
      <c r="AE133" s="741"/>
      <c r="AF133" s="739">
        <v>4</v>
      </c>
      <c r="AG133" s="740"/>
      <c r="AH133" s="740"/>
      <c r="AI133" s="740"/>
      <c r="AJ133" s="741"/>
      <c r="AK133" s="739">
        <v>5.4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62" zoomScale="85" zoomScaleNormal="85" zoomScaleSheetLayoutView="85" workbookViewId="0">
      <selection activeCell="AJ74" sqref="AJ7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7"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S19" zoomScaleNormal="100" zoomScaleSheetLayoutView="55" workbookViewId="0">
      <selection activeCell="AH28" sqref="AH28"/>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zoomScale="55" zoomScaleSheetLayoutView="5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476</v>
      </c>
      <c r="B5" s="248"/>
      <c r="C5" s="248"/>
      <c r="D5" s="248"/>
      <c r="E5" s="248"/>
      <c r="F5" s="248"/>
      <c r="G5" s="248"/>
      <c r="H5" s="248"/>
      <c r="I5" s="248"/>
      <c r="J5" s="248"/>
      <c r="K5" s="248"/>
      <c r="L5" s="248"/>
      <c r="M5" s="248"/>
      <c r="N5" s="248"/>
      <c r="O5" s="249"/>
    </row>
    <row r="6" spans="1:16" x14ac:dyDescent="0.15">
      <c r="A6" s="250"/>
      <c r="B6" s="246"/>
      <c r="C6" s="246"/>
      <c r="D6" s="246"/>
      <c r="E6" s="246"/>
      <c r="F6" s="246"/>
      <c r="G6" s="251" t="s">
        <v>477</v>
      </c>
      <c r="H6" s="251"/>
      <c r="I6" s="251"/>
      <c r="J6" s="251"/>
      <c r="K6" s="246"/>
      <c r="L6" s="246"/>
      <c r="M6" s="246"/>
      <c r="N6" s="246"/>
    </row>
    <row r="7" spans="1:16" x14ac:dyDescent="0.15">
      <c r="A7" s="250"/>
      <c r="B7" s="246"/>
      <c r="C7" s="246"/>
      <c r="D7" s="246"/>
      <c r="E7" s="246"/>
      <c r="F7" s="246"/>
      <c r="G7" s="253"/>
      <c r="H7" s="254"/>
      <c r="I7" s="254"/>
      <c r="J7" s="255"/>
      <c r="K7" s="1152" t="s">
        <v>478</v>
      </c>
      <c r="L7" s="256"/>
      <c r="M7" s="257" t="s">
        <v>479</v>
      </c>
      <c r="N7" s="258"/>
    </row>
    <row r="8" spans="1:16" x14ac:dyDescent="0.15">
      <c r="A8" s="250"/>
      <c r="B8" s="246"/>
      <c r="C8" s="246"/>
      <c r="D8" s="246"/>
      <c r="E8" s="246"/>
      <c r="F8" s="246"/>
      <c r="G8" s="259"/>
      <c r="H8" s="260"/>
      <c r="I8" s="260"/>
      <c r="J8" s="261"/>
      <c r="K8" s="1153"/>
      <c r="L8" s="262" t="s">
        <v>480</v>
      </c>
      <c r="M8" s="263" t="s">
        <v>481</v>
      </c>
      <c r="N8" s="264" t="s">
        <v>482</v>
      </c>
    </row>
    <row r="9" spans="1:16" x14ac:dyDescent="0.15">
      <c r="A9" s="250"/>
      <c r="B9" s="246"/>
      <c r="C9" s="246"/>
      <c r="D9" s="246"/>
      <c r="E9" s="246"/>
      <c r="F9" s="246"/>
      <c r="G9" s="1166" t="s">
        <v>483</v>
      </c>
      <c r="H9" s="1167"/>
      <c r="I9" s="1167"/>
      <c r="J9" s="1168"/>
      <c r="K9" s="265">
        <v>787731</v>
      </c>
      <c r="L9" s="266">
        <v>103594</v>
      </c>
      <c r="M9" s="267">
        <v>107954</v>
      </c>
      <c r="N9" s="268">
        <v>-4</v>
      </c>
    </row>
    <row r="10" spans="1:16" x14ac:dyDescent="0.15">
      <c r="A10" s="250"/>
      <c r="B10" s="246"/>
      <c r="C10" s="246"/>
      <c r="D10" s="246"/>
      <c r="E10" s="246"/>
      <c r="F10" s="246"/>
      <c r="G10" s="1166" t="s">
        <v>484</v>
      </c>
      <c r="H10" s="1167"/>
      <c r="I10" s="1167"/>
      <c r="J10" s="1168"/>
      <c r="K10" s="269">
        <v>170762</v>
      </c>
      <c r="L10" s="270">
        <v>22457</v>
      </c>
      <c r="M10" s="271">
        <v>12579</v>
      </c>
      <c r="N10" s="272">
        <v>78.5</v>
      </c>
    </row>
    <row r="11" spans="1:16" ht="13.5" customHeight="1" x14ac:dyDescent="0.15">
      <c r="A11" s="250"/>
      <c r="B11" s="246"/>
      <c r="C11" s="246"/>
      <c r="D11" s="246"/>
      <c r="E11" s="246"/>
      <c r="F11" s="246"/>
      <c r="G11" s="1166" t="s">
        <v>485</v>
      </c>
      <c r="H11" s="1167"/>
      <c r="I11" s="1167"/>
      <c r="J11" s="1168"/>
      <c r="K11" s="269">
        <v>32309</v>
      </c>
      <c r="L11" s="270">
        <v>4249</v>
      </c>
      <c r="M11" s="271">
        <v>13215</v>
      </c>
      <c r="N11" s="272">
        <v>-67.8</v>
      </c>
    </row>
    <row r="12" spans="1:16" ht="13.5" customHeight="1" x14ac:dyDescent="0.15">
      <c r="A12" s="250"/>
      <c r="B12" s="246"/>
      <c r="C12" s="246"/>
      <c r="D12" s="246"/>
      <c r="E12" s="246"/>
      <c r="F12" s="246"/>
      <c r="G12" s="1166" t="s">
        <v>486</v>
      </c>
      <c r="H12" s="1167"/>
      <c r="I12" s="1167"/>
      <c r="J12" s="1168"/>
      <c r="K12" s="269" t="s">
        <v>487</v>
      </c>
      <c r="L12" s="270" t="s">
        <v>487</v>
      </c>
      <c r="M12" s="271">
        <v>1280</v>
      </c>
      <c r="N12" s="272" t="s">
        <v>487</v>
      </c>
    </row>
    <row r="13" spans="1:16" ht="13.5" customHeight="1" x14ac:dyDescent="0.15">
      <c r="A13" s="250"/>
      <c r="B13" s="246"/>
      <c r="C13" s="246"/>
      <c r="D13" s="246"/>
      <c r="E13" s="246"/>
      <c r="F13" s="246"/>
      <c r="G13" s="1166" t="s">
        <v>488</v>
      </c>
      <c r="H13" s="1167"/>
      <c r="I13" s="1167"/>
      <c r="J13" s="1168"/>
      <c r="K13" s="269" t="s">
        <v>487</v>
      </c>
      <c r="L13" s="270" t="s">
        <v>487</v>
      </c>
      <c r="M13" s="271" t="s">
        <v>487</v>
      </c>
      <c r="N13" s="272" t="s">
        <v>487</v>
      </c>
    </row>
    <row r="14" spans="1:16" ht="13.5" customHeight="1" x14ac:dyDescent="0.15">
      <c r="A14" s="250"/>
      <c r="B14" s="246"/>
      <c r="C14" s="246"/>
      <c r="D14" s="246"/>
      <c r="E14" s="246"/>
      <c r="F14" s="246"/>
      <c r="G14" s="1166" t="s">
        <v>489</v>
      </c>
      <c r="H14" s="1167"/>
      <c r="I14" s="1167"/>
      <c r="J14" s="1168"/>
      <c r="K14" s="269">
        <v>36042</v>
      </c>
      <c r="L14" s="270">
        <v>4740</v>
      </c>
      <c r="M14" s="271">
        <v>5658</v>
      </c>
      <c r="N14" s="272">
        <v>-16.2</v>
      </c>
    </row>
    <row r="15" spans="1:16" ht="13.5" customHeight="1" x14ac:dyDescent="0.15">
      <c r="A15" s="250"/>
      <c r="B15" s="246"/>
      <c r="C15" s="246"/>
      <c r="D15" s="246"/>
      <c r="E15" s="246"/>
      <c r="F15" s="246"/>
      <c r="G15" s="1166" t="s">
        <v>490</v>
      </c>
      <c r="H15" s="1167"/>
      <c r="I15" s="1167"/>
      <c r="J15" s="1168"/>
      <c r="K15" s="269">
        <v>5448</v>
      </c>
      <c r="L15" s="270">
        <v>716</v>
      </c>
      <c r="M15" s="271">
        <v>2915</v>
      </c>
      <c r="N15" s="272">
        <v>-75.400000000000006</v>
      </c>
    </row>
    <row r="16" spans="1:16" x14ac:dyDescent="0.15">
      <c r="A16" s="250"/>
      <c r="B16" s="246"/>
      <c r="C16" s="246"/>
      <c r="D16" s="246"/>
      <c r="E16" s="246"/>
      <c r="F16" s="246"/>
      <c r="G16" s="1169" t="s">
        <v>491</v>
      </c>
      <c r="H16" s="1170"/>
      <c r="I16" s="1170"/>
      <c r="J16" s="1171"/>
      <c r="K16" s="270">
        <v>-60742</v>
      </c>
      <c r="L16" s="270">
        <v>-7988</v>
      </c>
      <c r="M16" s="271">
        <v>-10925</v>
      </c>
      <c r="N16" s="272">
        <v>-26.9</v>
      </c>
    </row>
    <row r="17" spans="1:16" x14ac:dyDescent="0.15">
      <c r="A17" s="250"/>
      <c r="B17" s="246"/>
      <c r="C17" s="246"/>
      <c r="D17" s="246"/>
      <c r="E17" s="246"/>
      <c r="F17" s="246"/>
      <c r="G17" s="1169" t="s">
        <v>170</v>
      </c>
      <c r="H17" s="1170"/>
      <c r="I17" s="1170"/>
      <c r="J17" s="1171"/>
      <c r="K17" s="270">
        <v>971550</v>
      </c>
      <c r="L17" s="270">
        <v>127768</v>
      </c>
      <c r="M17" s="271">
        <v>132676</v>
      </c>
      <c r="N17" s="272">
        <v>-3.7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492</v>
      </c>
      <c r="H19" s="246"/>
      <c r="I19" s="246"/>
      <c r="J19" s="246"/>
      <c r="K19" s="246"/>
      <c r="L19" s="246"/>
      <c r="M19" s="246"/>
      <c r="N19" s="246"/>
    </row>
    <row r="20" spans="1:16" x14ac:dyDescent="0.15">
      <c r="A20" s="250"/>
      <c r="B20" s="246"/>
      <c r="C20" s="246"/>
      <c r="D20" s="246"/>
      <c r="E20" s="246"/>
      <c r="F20" s="246"/>
      <c r="G20" s="274"/>
      <c r="H20" s="275"/>
      <c r="I20" s="275"/>
      <c r="J20" s="276"/>
      <c r="K20" s="277" t="s">
        <v>493</v>
      </c>
      <c r="L20" s="278" t="s">
        <v>494</v>
      </c>
      <c r="M20" s="279" t="s">
        <v>495</v>
      </c>
      <c r="N20" s="280"/>
    </row>
    <row r="21" spans="1:16" s="286" customFormat="1" x14ac:dyDescent="0.15">
      <c r="A21" s="281"/>
      <c r="B21" s="251"/>
      <c r="C21" s="251"/>
      <c r="D21" s="251"/>
      <c r="E21" s="251"/>
      <c r="F21" s="251"/>
      <c r="G21" s="1163" t="s">
        <v>496</v>
      </c>
      <c r="H21" s="1164"/>
      <c r="I21" s="1164"/>
      <c r="J21" s="1165"/>
      <c r="K21" s="282">
        <v>13.68</v>
      </c>
      <c r="L21" s="283">
        <v>12.61</v>
      </c>
      <c r="M21" s="284">
        <v>1.07</v>
      </c>
      <c r="N21" s="251"/>
      <c r="O21" s="285"/>
      <c r="P21" s="281"/>
    </row>
    <row r="22" spans="1:16" s="286" customFormat="1" x14ac:dyDescent="0.15">
      <c r="A22" s="281"/>
      <c r="B22" s="251"/>
      <c r="C22" s="251"/>
      <c r="D22" s="251"/>
      <c r="E22" s="251"/>
      <c r="F22" s="251"/>
      <c r="G22" s="1163" t="s">
        <v>497</v>
      </c>
      <c r="H22" s="1164"/>
      <c r="I22" s="1164"/>
      <c r="J22" s="1165"/>
      <c r="K22" s="287">
        <v>96.3</v>
      </c>
      <c r="L22" s="288">
        <v>96.2</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500</v>
      </c>
      <c r="H29" s="251"/>
      <c r="I29" s="251"/>
      <c r="J29" s="251"/>
      <c r="K29" s="246"/>
      <c r="L29" s="246"/>
      <c r="M29" s="246"/>
      <c r="N29" s="246"/>
      <c r="O29" s="295"/>
    </row>
    <row r="30" spans="1:16" x14ac:dyDescent="0.15">
      <c r="A30" s="250"/>
      <c r="B30" s="246"/>
      <c r="C30" s="246"/>
      <c r="D30" s="246"/>
      <c r="E30" s="246"/>
      <c r="F30" s="246"/>
      <c r="G30" s="253"/>
      <c r="H30" s="254"/>
      <c r="I30" s="254"/>
      <c r="J30" s="255"/>
      <c r="K30" s="1152" t="s">
        <v>478</v>
      </c>
      <c r="L30" s="256"/>
      <c r="M30" s="257" t="s">
        <v>479</v>
      </c>
      <c r="N30" s="258"/>
    </row>
    <row r="31" spans="1:16" x14ac:dyDescent="0.15">
      <c r="A31" s="250"/>
      <c r="B31" s="246"/>
      <c r="C31" s="246"/>
      <c r="D31" s="246"/>
      <c r="E31" s="246"/>
      <c r="F31" s="246"/>
      <c r="G31" s="259"/>
      <c r="H31" s="260"/>
      <c r="I31" s="260"/>
      <c r="J31" s="261"/>
      <c r="K31" s="1153"/>
      <c r="L31" s="262" t="s">
        <v>480</v>
      </c>
      <c r="M31" s="263" t="s">
        <v>481</v>
      </c>
      <c r="N31" s="264" t="s">
        <v>482</v>
      </c>
    </row>
    <row r="32" spans="1:16" ht="27.2" customHeight="1" x14ac:dyDescent="0.15">
      <c r="A32" s="250"/>
      <c r="B32" s="246"/>
      <c r="C32" s="246"/>
      <c r="D32" s="246"/>
      <c r="E32" s="246"/>
      <c r="F32" s="246"/>
      <c r="G32" s="1154" t="s">
        <v>501</v>
      </c>
      <c r="H32" s="1155"/>
      <c r="I32" s="1155"/>
      <c r="J32" s="1156"/>
      <c r="K32" s="296">
        <v>412038</v>
      </c>
      <c r="L32" s="296">
        <v>54187</v>
      </c>
      <c r="M32" s="297">
        <v>67314</v>
      </c>
      <c r="N32" s="298">
        <v>-19.5</v>
      </c>
    </row>
    <row r="33" spans="1:16" ht="13.5" customHeight="1" x14ac:dyDescent="0.15">
      <c r="A33" s="250"/>
      <c r="B33" s="246"/>
      <c r="C33" s="246"/>
      <c r="D33" s="246"/>
      <c r="E33" s="246"/>
      <c r="F33" s="246"/>
      <c r="G33" s="1154" t="s">
        <v>502</v>
      </c>
      <c r="H33" s="1155"/>
      <c r="I33" s="1155"/>
      <c r="J33" s="1156"/>
      <c r="K33" s="296" t="s">
        <v>487</v>
      </c>
      <c r="L33" s="296" t="s">
        <v>487</v>
      </c>
      <c r="M33" s="297" t="s">
        <v>487</v>
      </c>
      <c r="N33" s="298" t="s">
        <v>487</v>
      </c>
    </row>
    <row r="34" spans="1:16" ht="27.2" customHeight="1" x14ac:dyDescent="0.15">
      <c r="A34" s="250"/>
      <c r="B34" s="246"/>
      <c r="C34" s="246"/>
      <c r="D34" s="246"/>
      <c r="E34" s="246"/>
      <c r="F34" s="246"/>
      <c r="G34" s="1154" t="s">
        <v>503</v>
      </c>
      <c r="H34" s="1155"/>
      <c r="I34" s="1155"/>
      <c r="J34" s="1156"/>
      <c r="K34" s="296" t="s">
        <v>487</v>
      </c>
      <c r="L34" s="296" t="s">
        <v>487</v>
      </c>
      <c r="M34" s="297" t="s">
        <v>487</v>
      </c>
      <c r="N34" s="298" t="s">
        <v>487</v>
      </c>
    </row>
    <row r="35" spans="1:16" ht="27.2" customHeight="1" x14ac:dyDescent="0.15">
      <c r="A35" s="250"/>
      <c r="B35" s="246"/>
      <c r="C35" s="246"/>
      <c r="D35" s="246"/>
      <c r="E35" s="246"/>
      <c r="F35" s="246"/>
      <c r="G35" s="1154" t="s">
        <v>504</v>
      </c>
      <c r="H35" s="1155"/>
      <c r="I35" s="1155"/>
      <c r="J35" s="1156"/>
      <c r="K35" s="296">
        <v>174937</v>
      </c>
      <c r="L35" s="296">
        <v>23006</v>
      </c>
      <c r="M35" s="297">
        <v>23478</v>
      </c>
      <c r="N35" s="298">
        <v>-2</v>
      </c>
    </row>
    <row r="36" spans="1:16" ht="27.2" customHeight="1" x14ac:dyDescent="0.15">
      <c r="A36" s="250"/>
      <c r="B36" s="246"/>
      <c r="C36" s="246"/>
      <c r="D36" s="246"/>
      <c r="E36" s="246"/>
      <c r="F36" s="246"/>
      <c r="G36" s="1154" t="s">
        <v>505</v>
      </c>
      <c r="H36" s="1155"/>
      <c r="I36" s="1155"/>
      <c r="J36" s="1156"/>
      <c r="K36" s="296">
        <v>864</v>
      </c>
      <c r="L36" s="296">
        <v>114</v>
      </c>
      <c r="M36" s="297">
        <v>4589</v>
      </c>
      <c r="N36" s="298">
        <v>-97.5</v>
      </c>
    </row>
    <row r="37" spans="1:16" ht="13.5" customHeight="1" x14ac:dyDescent="0.15">
      <c r="A37" s="250"/>
      <c r="B37" s="246"/>
      <c r="C37" s="246"/>
      <c r="D37" s="246"/>
      <c r="E37" s="246"/>
      <c r="F37" s="246"/>
      <c r="G37" s="1154" t="s">
        <v>506</v>
      </c>
      <c r="H37" s="1155"/>
      <c r="I37" s="1155"/>
      <c r="J37" s="1156"/>
      <c r="K37" s="296">
        <v>1448</v>
      </c>
      <c r="L37" s="296">
        <v>190</v>
      </c>
      <c r="M37" s="297">
        <v>859</v>
      </c>
      <c r="N37" s="298">
        <v>-77.900000000000006</v>
      </c>
    </row>
    <row r="38" spans="1:16" ht="27.2" customHeight="1" x14ac:dyDescent="0.15">
      <c r="A38" s="250"/>
      <c r="B38" s="246"/>
      <c r="C38" s="246"/>
      <c r="D38" s="246"/>
      <c r="E38" s="246"/>
      <c r="F38" s="246"/>
      <c r="G38" s="1157" t="s">
        <v>507</v>
      </c>
      <c r="H38" s="1158"/>
      <c r="I38" s="1158"/>
      <c r="J38" s="1159"/>
      <c r="K38" s="299" t="s">
        <v>487</v>
      </c>
      <c r="L38" s="299" t="s">
        <v>487</v>
      </c>
      <c r="M38" s="300">
        <v>2</v>
      </c>
      <c r="N38" s="301" t="s">
        <v>487</v>
      </c>
      <c r="O38" s="295"/>
    </row>
    <row r="39" spans="1:16" x14ac:dyDescent="0.15">
      <c r="A39" s="250"/>
      <c r="B39" s="246"/>
      <c r="C39" s="246"/>
      <c r="D39" s="246"/>
      <c r="E39" s="246"/>
      <c r="F39" s="246"/>
      <c r="G39" s="1157" t="s">
        <v>508</v>
      </c>
      <c r="H39" s="1158"/>
      <c r="I39" s="1158"/>
      <c r="J39" s="1159"/>
      <c r="K39" s="302" t="s">
        <v>487</v>
      </c>
      <c r="L39" s="302" t="s">
        <v>487</v>
      </c>
      <c r="M39" s="303">
        <v>-2412</v>
      </c>
      <c r="N39" s="304" t="s">
        <v>487</v>
      </c>
      <c r="O39" s="295"/>
    </row>
    <row r="40" spans="1:16" ht="27.2" customHeight="1" x14ac:dyDescent="0.15">
      <c r="A40" s="250"/>
      <c r="B40" s="246"/>
      <c r="C40" s="246"/>
      <c r="D40" s="246"/>
      <c r="E40" s="246"/>
      <c r="F40" s="246"/>
      <c r="G40" s="1154" t="s">
        <v>509</v>
      </c>
      <c r="H40" s="1155"/>
      <c r="I40" s="1155"/>
      <c r="J40" s="1156"/>
      <c r="K40" s="302">
        <v>-433756</v>
      </c>
      <c r="L40" s="302">
        <v>-57043</v>
      </c>
      <c r="M40" s="303">
        <v>-68535</v>
      </c>
      <c r="N40" s="304">
        <v>-16.8</v>
      </c>
      <c r="O40" s="295"/>
    </row>
    <row r="41" spans="1:16" x14ac:dyDescent="0.15">
      <c r="A41" s="250"/>
      <c r="B41" s="246"/>
      <c r="C41" s="246"/>
      <c r="D41" s="246"/>
      <c r="E41" s="246"/>
      <c r="F41" s="246"/>
      <c r="G41" s="1160" t="s">
        <v>281</v>
      </c>
      <c r="H41" s="1161"/>
      <c r="I41" s="1161"/>
      <c r="J41" s="1162"/>
      <c r="K41" s="296">
        <v>155531</v>
      </c>
      <c r="L41" s="302">
        <v>20454</v>
      </c>
      <c r="M41" s="303">
        <v>25295</v>
      </c>
      <c r="N41" s="304">
        <v>-19.100000000000001</v>
      </c>
      <c r="O41" s="295"/>
    </row>
    <row r="42" spans="1:16" x14ac:dyDescent="0.15">
      <c r="A42" s="250"/>
      <c r="B42" s="246"/>
      <c r="C42" s="246"/>
      <c r="D42" s="246"/>
      <c r="E42" s="246"/>
      <c r="F42" s="246"/>
      <c r="G42" s="305" t="s">
        <v>510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512</v>
      </c>
      <c r="H48" s="310"/>
      <c r="I48" s="310"/>
      <c r="J48" s="310"/>
      <c r="K48" s="310"/>
      <c r="L48" s="310"/>
      <c r="M48" s="311"/>
      <c r="N48" s="310"/>
    </row>
    <row r="49" spans="1:14" ht="13.5" customHeight="1" x14ac:dyDescent="0.15">
      <c r="A49" s="250"/>
      <c r="B49" s="246"/>
      <c r="C49" s="246"/>
      <c r="D49" s="246"/>
      <c r="E49" s="246"/>
      <c r="F49" s="246"/>
      <c r="G49" s="312"/>
      <c r="H49" s="313"/>
      <c r="I49" s="1147" t="s">
        <v>478</v>
      </c>
      <c r="J49" s="1149" t="s">
        <v>513</v>
      </c>
      <c r="K49" s="1150"/>
      <c r="L49" s="1150"/>
      <c r="M49" s="1150"/>
      <c r="N49" s="1151"/>
    </row>
    <row r="50" spans="1:14" x14ac:dyDescent="0.15">
      <c r="A50" s="250"/>
      <c r="B50" s="246"/>
      <c r="C50" s="246"/>
      <c r="D50" s="246"/>
      <c r="E50" s="246"/>
      <c r="F50" s="246"/>
      <c r="G50" s="314"/>
      <c r="H50" s="315"/>
      <c r="I50" s="1148"/>
      <c r="J50" s="316" t="s">
        <v>514</v>
      </c>
      <c r="K50" s="317" t="s">
        <v>515</v>
      </c>
      <c r="L50" s="318" t="s">
        <v>516</v>
      </c>
      <c r="M50" s="319" t="s">
        <v>517</v>
      </c>
      <c r="N50" s="320" t="s">
        <v>518</v>
      </c>
    </row>
    <row r="51" spans="1:14" x14ac:dyDescent="0.15">
      <c r="A51" s="250"/>
      <c r="B51" s="246"/>
      <c r="C51" s="246"/>
      <c r="D51" s="246"/>
      <c r="E51" s="246"/>
      <c r="F51" s="246"/>
      <c r="G51" s="312" t="s">
        <v>519</v>
      </c>
      <c r="H51" s="313"/>
      <c r="I51" s="321">
        <v>872757</v>
      </c>
      <c r="J51" s="322">
        <v>112208</v>
      </c>
      <c r="K51" s="323">
        <v>22.9</v>
      </c>
      <c r="L51" s="324">
        <v>94828</v>
      </c>
      <c r="M51" s="325">
        <v>3.1</v>
      </c>
      <c r="N51" s="326">
        <v>19.8</v>
      </c>
    </row>
    <row r="52" spans="1:14" x14ac:dyDescent="0.15">
      <c r="A52" s="250"/>
      <c r="B52" s="246"/>
      <c r="C52" s="246"/>
      <c r="D52" s="246"/>
      <c r="E52" s="246"/>
      <c r="F52" s="246"/>
      <c r="G52" s="327"/>
      <c r="H52" s="328" t="s">
        <v>520</v>
      </c>
      <c r="I52" s="329">
        <v>622731</v>
      </c>
      <c r="J52" s="330">
        <v>80063</v>
      </c>
      <c r="K52" s="331">
        <v>12.7</v>
      </c>
      <c r="L52" s="332">
        <v>55133</v>
      </c>
      <c r="M52" s="333">
        <v>4.9000000000000004</v>
      </c>
      <c r="N52" s="334">
        <v>7.8</v>
      </c>
    </row>
    <row r="53" spans="1:14" x14ac:dyDescent="0.15">
      <c r="A53" s="250"/>
      <c r="B53" s="246"/>
      <c r="C53" s="246"/>
      <c r="D53" s="246"/>
      <c r="E53" s="246"/>
      <c r="F53" s="246"/>
      <c r="G53" s="312" t="s">
        <v>521</v>
      </c>
      <c r="H53" s="313"/>
      <c r="I53" s="321">
        <v>1397057</v>
      </c>
      <c r="J53" s="322">
        <v>179547</v>
      </c>
      <c r="K53" s="323">
        <v>60</v>
      </c>
      <c r="L53" s="324">
        <v>119674</v>
      </c>
      <c r="M53" s="325">
        <v>26.2</v>
      </c>
      <c r="N53" s="326">
        <v>33.799999999999997</v>
      </c>
    </row>
    <row r="54" spans="1:14" x14ac:dyDescent="0.15">
      <c r="A54" s="250"/>
      <c r="B54" s="246"/>
      <c r="C54" s="246"/>
      <c r="D54" s="246"/>
      <c r="E54" s="246"/>
      <c r="F54" s="246"/>
      <c r="G54" s="327"/>
      <c r="H54" s="328" t="s">
        <v>520</v>
      </c>
      <c r="I54" s="329">
        <v>355415</v>
      </c>
      <c r="J54" s="330">
        <v>45677</v>
      </c>
      <c r="K54" s="331">
        <v>-42.9</v>
      </c>
      <c r="L54" s="332">
        <v>57803</v>
      </c>
      <c r="M54" s="333">
        <v>4.8</v>
      </c>
      <c r="N54" s="334">
        <v>-47.7</v>
      </c>
    </row>
    <row r="55" spans="1:14" x14ac:dyDescent="0.15">
      <c r="A55" s="250"/>
      <c r="B55" s="246"/>
      <c r="C55" s="246"/>
      <c r="D55" s="246"/>
      <c r="E55" s="246"/>
      <c r="F55" s="246"/>
      <c r="G55" s="312" t="s">
        <v>522</v>
      </c>
      <c r="H55" s="313"/>
      <c r="I55" s="321">
        <v>1001156</v>
      </c>
      <c r="J55" s="322">
        <v>129801</v>
      </c>
      <c r="K55" s="323">
        <v>-27.7</v>
      </c>
      <c r="L55" s="324">
        <v>119685</v>
      </c>
      <c r="M55" s="325">
        <v>0</v>
      </c>
      <c r="N55" s="326">
        <v>-27.7</v>
      </c>
    </row>
    <row r="56" spans="1:14" x14ac:dyDescent="0.15">
      <c r="A56" s="250"/>
      <c r="B56" s="246"/>
      <c r="C56" s="246"/>
      <c r="D56" s="246"/>
      <c r="E56" s="246"/>
      <c r="F56" s="246"/>
      <c r="G56" s="327"/>
      <c r="H56" s="328" t="s">
        <v>520</v>
      </c>
      <c r="I56" s="329">
        <v>561846</v>
      </c>
      <c r="J56" s="330">
        <v>72844</v>
      </c>
      <c r="K56" s="331">
        <v>59.5</v>
      </c>
      <c r="L56" s="332">
        <v>68464</v>
      </c>
      <c r="M56" s="333">
        <v>18.399999999999999</v>
      </c>
      <c r="N56" s="334">
        <v>41.1</v>
      </c>
    </row>
    <row r="57" spans="1:14" x14ac:dyDescent="0.15">
      <c r="A57" s="250"/>
      <c r="B57" s="246"/>
      <c r="C57" s="246"/>
      <c r="D57" s="246"/>
      <c r="E57" s="246"/>
      <c r="F57" s="246"/>
      <c r="G57" s="312" t="s">
        <v>523</v>
      </c>
      <c r="H57" s="313"/>
      <c r="I57" s="321">
        <v>664168</v>
      </c>
      <c r="J57" s="322">
        <v>86446</v>
      </c>
      <c r="K57" s="323">
        <v>-33.4</v>
      </c>
      <c r="L57" s="324">
        <v>128611</v>
      </c>
      <c r="M57" s="325">
        <v>7.5</v>
      </c>
      <c r="N57" s="326">
        <v>-40.9</v>
      </c>
    </row>
    <row r="58" spans="1:14" x14ac:dyDescent="0.15">
      <c r="A58" s="250"/>
      <c r="B58" s="246"/>
      <c r="C58" s="246"/>
      <c r="D58" s="246"/>
      <c r="E58" s="246"/>
      <c r="F58" s="246"/>
      <c r="G58" s="327"/>
      <c r="H58" s="328" t="s">
        <v>520</v>
      </c>
      <c r="I58" s="329">
        <v>503346</v>
      </c>
      <c r="J58" s="330">
        <v>65514</v>
      </c>
      <c r="K58" s="331">
        <v>-10.1</v>
      </c>
      <c r="L58" s="332">
        <v>61552</v>
      </c>
      <c r="M58" s="333">
        <v>-10.1</v>
      </c>
      <c r="N58" s="334">
        <v>0</v>
      </c>
    </row>
    <row r="59" spans="1:14" x14ac:dyDescent="0.15">
      <c r="A59" s="250"/>
      <c r="B59" s="246"/>
      <c r="C59" s="246"/>
      <c r="D59" s="246"/>
      <c r="E59" s="246"/>
      <c r="F59" s="246"/>
      <c r="G59" s="312" t="s">
        <v>524</v>
      </c>
      <c r="H59" s="313"/>
      <c r="I59" s="321">
        <v>763681</v>
      </c>
      <c r="J59" s="322">
        <v>100431</v>
      </c>
      <c r="K59" s="323">
        <v>16.2</v>
      </c>
      <c r="L59" s="324">
        <v>138651</v>
      </c>
      <c r="M59" s="325">
        <v>7.8</v>
      </c>
      <c r="N59" s="326">
        <v>8.4</v>
      </c>
    </row>
    <row r="60" spans="1:14" x14ac:dyDescent="0.15">
      <c r="A60" s="250"/>
      <c r="B60" s="246"/>
      <c r="C60" s="246"/>
      <c r="D60" s="246"/>
      <c r="E60" s="246"/>
      <c r="F60" s="246"/>
      <c r="G60" s="327"/>
      <c r="H60" s="328" t="s">
        <v>520</v>
      </c>
      <c r="I60" s="335">
        <v>370996</v>
      </c>
      <c r="J60" s="330">
        <v>48790</v>
      </c>
      <c r="K60" s="331">
        <v>-25.5</v>
      </c>
      <c r="L60" s="332">
        <v>71211</v>
      </c>
      <c r="M60" s="333">
        <v>15.7</v>
      </c>
      <c r="N60" s="334">
        <v>-41.2</v>
      </c>
    </row>
    <row r="61" spans="1:14" x14ac:dyDescent="0.15">
      <c r="A61" s="250"/>
      <c r="B61" s="246"/>
      <c r="C61" s="246"/>
      <c r="D61" s="246"/>
      <c r="E61" s="246"/>
      <c r="F61" s="246"/>
      <c r="G61" s="312" t="s">
        <v>525</v>
      </c>
      <c r="H61" s="336"/>
      <c r="I61" s="337">
        <v>939764</v>
      </c>
      <c r="J61" s="338">
        <v>121687</v>
      </c>
      <c r="K61" s="339">
        <v>7.6</v>
      </c>
      <c r="L61" s="340">
        <v>120290</v>
      </c>
      <c r="M61" s="341">
        <v>8.9</v>
      </c>
      <c r="N61" s="326">
        <v>-1.3</v>
      </c>
    </row>
    <row r="62" spans="1:14" x14ac:dyDescent="0.15">
      <c r="A62" s="250"/>
      <c r="B62" s="246"/>
      <c r="C62" s="246"/>
      <c r="D62" s="246"/>
      <c r="E62" s="246"/>
      <c r="F62" s="246"/>
      <c r="G62" s="327"/>
      <c r="H62" s="328" t="s">
        <v>520</v>
      </c>
      <c r="I62" s="329">
        <v>482867</v>
      </c>
      <c r="J62" s="330">
        <v>62578</v>
      </c>
      <c r="K62" s="331">
        <v>-1.3</v>
      </c>
      <c r="L62" s="332">
        <v>62833</v>
      </c>
      <c r="M62" s="333">
        <v>6.7</v>
      </c>
      <c r="N62" s="334">
        <v>-8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7"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 zoomScaleNormal="100" zoomScaleSheetLayoutView="55" workbookViewId="0">
      <selection activeCell="I45" sqref="I4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9"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2" t="s">
        <v>3</v>
      </c>
      <c r="D47" s="1172"/>
      <c r="E47" s="1173"/>
      <c r="F47" s="11">
        <v>27.88</v>
      </c>
      <c r="G47" s="12">
        <v>29.85</v>
      </c>
      <c r="H47" s="12">
        <v>29.33</v>
      </c>
      <c r="I47" s="12">
        <v>29.39</v>
      </c>
      <c r="J47" s="13">
        <v>33.130000000000003</v>
      </c>
    </row>
    <row r="48" spans="2:10" ht="57.75" customHeight="1" x14ac:dyDescent="0.15">
      <c r="B48" s="14"/>
      <c r="C48" s="1174" t="s">
        <v>4</v>
      </c>
      <c r="D48" s="1174"/>
      <c r="E48" s="1175"/>
      <c r="F48" s="15">
        <v>4.74</v>
      </c>
      <c r="G48" s="16">
        <v>6.81</v>
      </c>
      <c r="H48" s="16">
        <v>8.7200000000000006</v>
      </c>
      <c r="I48" s="16">
        <v>7.88</v>
      </c>
      <c r="J48" s="17">
        <v>7.08</v>
      </c>
    </row>
    <row r="49" spans="2:10" ht="57.75" customHeight="1" thickBot="1" x14ac:dyDescent="0.2">
      <c r="B49" s="18"/>
      <c r="C49" s="1176" t="s">
        <v>5</v>
      </c>
      <c r="D49" s="1176"/>
      <c r="E49" s="1177"/>
      <c r="F49" s="19">
        <v>1</v>
      </c>
      <c r="G49" s="20">
        <v>3.73</v>
      </c>
      <c r="H49" s="20">
        <v>2.08</v>
      </c>
      <c r="I49" s="20" t="s">
        <v>532</v>
      </c>
      <c r="J49" s="21">
        <v>2.54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4" t="s">
        <v>533</v>
      </c>
      <c r="D34" s="1184"/>
      <c r="E34" s="1185"/>
      <c r="F34" s="32">
        <v>11.55</v>
      </c>
      <c r="G34" s="33">
        <v>11.08</v>
      </c>
      <c r="H34" s="33">
        <v>11.34</v>
      </c>
      <c r="I34" s="33">
        <v>12.42</v>
      </c>
      <c r="J34" s="34">
        <v>13.63</v>
      </c>
      <c r="K34" s="22"/>
      <c r="L34" s="22"/>
      <c r="M34" s="22"/>
      <c r="N34" s="22"/>
      <c r="O34" s="22"/>
      <c r="P34" s="22"/>
    </row>
    <row r="35" spans="1:16" ht="39" customHeight="1" x14ac:dyDescent="0.15">
      <c r="A35" s="22"/>
      <c r="B35" s="35"/>
      <c r="C35" s="1178" t="s">
        <v>534</v>
      </c>
      <c r="D35" s="1179"/>
      <c r="E35" s="1180"/>
      <c r="F35" s="36">
        <v>4.7</v>
      </c>
      <c r="G35" s="37">
        <v>6.78</v>
      </c>
      <c r="H35" s="37">
        <v>8.6999999999999993</v>
      </c>
      <c r="I35" s="37">
        <v>7.86</v>
      </c>
      <c r="J35" s="38">
        <v>7.06</v>
      </c>
      <c r="K35" s="22"/>
      <c r="L35" s="22"/>
      <c r="M35" s="22"/>
      <c r="N35" s="22"/>
      <c r="O35" s="22"/>
      <c r="P35" s="22"/>
    </row>
    <row r="36" spans="1:16" ht="39" customHeight="1" x14ac:dyDescent="0.15">
      <c r="A36" s="22"/>
      <c r="B36" s="35"/>
      <c r="C36" s="1178" t="s">
        <v>535</v>
      </c>
      <c r="D36" s="1179"/>
      <c r="E36" s="1180"/>
      <c r="F36" s="36">
        <v>2.36</v>
      </c>
      <c r="G36" s="37">
        <v>0.68</v>
      </c>
      <c r="H36" s="37">
        <v>0.75</v>
      </c>
      <c r="I36" s="37">
        <v>1.1399999999999999</v>
      </c>
      <c r="J36" s="38">
        <v>2.0699999999999998</v>
      </c>
      <c r="K36" s="22"/>
      <c r="L36" s="22"/>
      <c r="M36" s="22"/>
      <c r="N36" s="22"/>
      <c r="O36" s="22"/>
      <c r="P36" s="22"/>
    </row>
    <row r="37" spans="1:16" ht="39" customHeight="1" x14ac:dyDescent="0.15">
      <c r="A37" s="22"/>
      <c r="B37" s="35"/>
      <c r="C37" s="1178" t="s">
        <v>536</v>
      </c>
      <c r="D37" s="1179"/>
      <c r="E37" s="1180"/>
      <c r="F37" s="36">
        <v>0.19</v>
      </c>
      <c r="G37" s="37">
        <v>0.23</v>
      </c>
      <c r="H37" s="37">
        <v>0.08</v>
      </c>
      <c r="I37" s="37">
        <v>0.05</v>
      </c>
      <c r="J37" s="38">
        <v>0.83</v>
      </c>
      <c r="K37" s="22"/>
      <c r="L37" s="22"/>
      <c r="M37" s="22"/>
      <c r="N37" s="22"/>
      <c r="O37" s="22"/>
      <c r="P37" s="22"/>
    </row>
    <row r="38" spans="1:16" ht="39" customHeight="1" x14ac:dyDescent="0.15">
      <c r="A38" s="22"/>
      <c r="B38" s="35"/>
      <c r="C38" s="1178" t="s">
        <v>537</v>
      </c>
      <c r="D38" s="1179"/>
      <c r="E38" s="1180"/>
      <c r="F38" s="36">
        <v>0.24</v>
      </c>
      <c r="G38" s="37">
        <v>0.3</v>
      </c>
      <c r="H38" s="37">
        <v>0.25</v>
      </c>
      <c r="I38" s="37">
        <v>0.48</v>
      </c>
      <c r="J38" s="38">
        <v>0.21</v>
      </c>
      <c r="K38" s="22"/>
      <c r="L38" s="22"/>
      <c r="M38" s="22"/>
      <c r="N38" s="22"/>
      <c r="O38" s="22"/>
      <c r="P38" s="22"/>
    </row>
    <row r="39" spans="1:16" ht="39" customHeight="1" x14ac:dyDescent="0.15">
      <c r="A39" s="22"/>
      <c r="B39" s="35"/>
      <c r="C39" s="1178" t="s">
        <v>538</v>
      </c>
      <c r="D39" s="1179"/>
      <c r="E39" s="1180"/>
      <c r="F39" s="36">
        <v>0.51</v>
      </c>
      <c r="G39" s="37">
        <v>0.05</v>
      </c>
      <c r="H39" s="37">
        <v>0.09</v>
      </c>
      <c r="I39" s="37">
        <v>0.02</v>
      </c>
      <c r="J39" s="38">
        <v>0.21</v>
      </c>
      <c r="K39" s="22"/>
      <c r="L39" s="22"/>
      <c r="M39" s="22"/>
      <c r="N39" s="22"/>
      <c r="O39" s="22"/>
      <c r="P39" s="22"/>
    </row>
    <row r="40" spans="1:16" ht="39" customHeight="1" x14ac:dyDescent="0.15">
      <c r="A40" s="22"/>
      <c r="B40" s="35"/>
      <c r="C40" s="1178" t="s">
        <v>539</v>
      </c>
      <c r="D40" s="1179"/>
      <c r="E40" s="1180"/>
      <c r="F40" s="36">
        <v>0.06</v>
      </c>
      <c r="G40" s="37">
        <v>0.05</v>
      </c>
      <c r="H40" s="37">
        <v>0.09</v>
      </c>
      <c r="I40" s="37">
        <v>0.06</v>
      </c>
      <c r="J40" s="38">
        <v>7.0000000000000007E-2</v>
      </c>
      <c r="K40" s="22"/>
      <c r="L40" s="22"/>
      <c r="M40" s="22"/>
      <c r="N40" s="22"/>
      <c r="O40" s="22"/>
      <c r="P40" s="22"/>
    </row>
    <row r="41" spans="1:16" ht="39" customHeight="1" x14ac:dyDescent="0.15">
      <c r="A41" s="22"/>
      <c r="B41" s="35"/>
      <c r="C41" s="1178" t="s">
        <v>540</v>
      </c>
      <c r="D41" s="1179"/>
      <c r="E41" s="1180"/>
      <c r="F41" s="36">
        <v>0.02</v>
      </c>
      <c r="G41" s="37">
        <v>0.01</v>
      </c>
      <c r="H41" s="37">
        <v>0.01</v>
      </c>
      <c r="I41" s="37">
        <v>0.01</v>
      </c>
      <c r="J41" s="38">
        <v>0.01</v>
      </c>
      <c r="K41" s="22"/>
      <c r="L41" s="22"/>
      <c r="M41" s="22"/>
      <c r="N41" s="22"/>
      <c r="O41" s="22"/>
      <c r="P41" s="22"/>
    </row>
    <row r="42" spans="1:16" ht="39" customHeight="1" x14ac:dyDescent="0.15">
      <c r="A42" s="22"/>
      <c r="B42" s="39"/>
      <c r="C42" s="1178" t="s">
        <v>541</v>
      </c>
      <c r="D42" s="1179"/>
      <c r="E42" s="1180"/>
      <c r="F42" s="36" t="s">
        <v>487</v>
      </c>
      <c r="G42" s="37" t="s">
        <v>487</v>
      </c>
      <c r="H42" s="37" t="s">
        <v>487</v>
      </c>
      <c r="I42" s="37" t="s">
        <v>487</v>
      </c>
      <c r="J42" s="38" t="s">
        <v>487</v>
      </c>
      <c r="K42" s="22"/>
      <c r="L42" s="22"/>
      <c r="M42" s="22"/>
      <c r="N42" s="22"/>
      <c r="O42" s="22"/>
      <c r="P42" s="22"/>
    </row>
    <row r="43" spans="1:16" ht="39" customHeight="1" thickBot="1" x14ac:dyDescent="0.2">
      <c r="A43" s="22"/>
      <c r="B43" s="40"/>
      <c r="C43" s="1181" t="s">
        <v>542</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55" zoomScaleNormal="55" zoomScaleSheetLayoutView="55" workbookViewId="0"/>
  </sheetViews>
  <sheetFormatPr defaultColWidth="0" defaultRowHeight="12.75"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396</v>
      </c>
      <c r="L45" s="60">
        <v>381</v>
      </c>
      <c r="M45" s="60">
        <v>427</v>
      </c>
      <c r="N45" s="60">
        <v>417</v>
      </c>
      <c r="O45" s="61">
        <v>412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x14ac:dyDescent="0.15">
      <c r="A48" s="48"/>
      <c r="B48" s="1196"/>
      <c r="C48" s="1197"/>
      <c r="D48" s="62"/>
      <c r="E48" s="1188" t="s">
        <v>15</v>
      </c>
      <c r="F48" s="1188"/>
      <c r="G48" s="1188"/>
      <c r="H48" s="1188"/>
      <c r="I48" s="1188"/>
      <c r="J48" s="1189"/>
      <c r="K48" s="63">
        <v>153</v>
      </c>
      <c r="L48" s="64">
        <v>99</v>
      </c>
      <c r="M48" s="64">
        <v>151</v>
      </c>
      <c r="N48" s="64">
        <v>167</v>
      </c>
      <c r="O48" s="65">
        <v>175</v>
      </c>
      <c r="P48" s="48"/>
      <c r="Q48" s="48"/>
      <c r="R48" s="48"/>
      <c r="S48" s="48"/>
      <c r="T48" s="48"/>
      <c r="U48" s="48"/>
    </row>
    <row r="49" spans="1:21" ht="30.75" customHeight="1" x14ac:dyDescent="0.15">
      <c r="A49" s="48"/>
      <c r="B49" s="1196"/>
      <c r="C49" s="1197"/>
      <c r="D49" s="62"/>
      <c r="E49" s="1188" t="s">
        <v>16</v>
      </c>
      <c r="F49" s="1188"/>
      <c r="G49" s="1188"/>
      <c r="H49" s="1188"/>
      <c r="I49" s="1188"/>
      <c r="J49" s="1189"/>
      <c r="K49" s="63">
        <v>16</v>
      </c>
      <c r="L49" s="64">
        <v>1</v>
      </c>
      <c r="M49" s="64">
        <v>1</v>
      </c>
      <c r="N49" s="64">
        <v>1</v>
      </c>
      <c r="O49" s="65">
        <v>1</v>
      </c>
      <c r="P49" s="48"/>
      <c r="Q49" s="48"/>
      <c r="R49" s="48"/>
      <c r="S49" s="48"/>
      <c r="T49" s="48"/>
      <c r="U49" s="48"/>
    </row>
    <row r="50" spans="1:21" ht="30.75" customHeight="1" x14ac:dyDescent="0.15">
      <c r="A50" s="48"/>
      <c r="B50" s="1196"/>
      <c r="C50" s="1197"/>
      <c r="D50" s="62"/>
      <c r="E50" s="1188" t="s">
        <v>17</v>
      </c>
      <c r="F50" s="1188"/>
      <c r="G50" s="1188"/>
      <c r="H50" s="1188"/>
      <c r="I50" s="1188"/>
      <c r="J50" s="1189"/>
      <c r="K50" s="63">
        <v>8</v>
      </c>
      <c r="L50" s="64">
        <v>8</v>
      </c>
      <c r="M50" s="64">
        <v>1</v>
      </c>
      <c r="N50" s="64">
        <v>1</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487</v>
      </c>
      <c r="L51" s="64">
        <v>0</v>
      </c>
      <c r="M51" s="64" t="s">
        <v>487</v>
      </c>
      <c r="N51" s="64" t="s">
        <v>487</v>
      </c>
      <c r="O51" s="65" t="s">
        <v>487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467</v>
      </c>
      <c r="L52" s="64">
        <v>440</v>
      </c>
      <c r="M52" s="64">
        <v>464</v>
      </c>
      <c r="N52" s="64">
        <v>442</v>
      </c>
      <c r="O52" s="65">
        <v>435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106</v>
      </c>
      <c r="L53" s="69">
        <v>49</v>
      </c>
      <c r="M53" s="69">
        <v>116</v>
      </c>
      <c r="N53" s="69">
        <v>144</v>
      </c>
      <c r="O53" s="70">
        <v>154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14" t="s">
        <v>24</v>
      </c>
      <c r="C41" s="1215"/>
      <c r="D41" s="81"/>
      <c r="E41" s="1216" t="s">
        <v>25</v>
      </c>
      <c r="F41" s="1216"/>
      <c r="G41" s="1216"/>
      <c r="H41" s="1217"/>
      <c r="I41" s="82">
        <v>4578</v>
      </c>
      <c r="J41" s="83">
        <v>4915</v>
      </c>
      <c r="K41" s="83">
        <v>5096</v>
      </c>
      <c r="L41" s="83">
        <v>5165</v>
      </c>
      <c r="M41" s="84">
        <v>5218</v>
      </c>
    </row>
    <row r="42" spans="2:13" ht="27.75" customHeight="1" x14ac:dyDescent="0.15">
      <c r="B42" s="1204"/>
      <c r="C42" s="1205"/>
      <c r="D42" s="85"/>
      <c r="E42" s="1208" t="s">
        <v>26</v>
      </c>
      <c r="F42" s="1208"/>
      <c r="G42" s="1208"/>
      <c r="H42" s="1209"/>
      <c r="I42" s="86">
        <v>19</v>
      </c>
      <c r="J42" s="87">
        <v>10</v>
      </c>
      <c r="K42" s="87">
        <v>9</v>
      </c>
      <c r="L42" s="87">
        <v>7</v>
      </c>
      <c r="M42" s="88">
        <v>6</v>
      </c>
    </row>
    <row r="43" spans="2:13" ht="27.75" customHeight="1" x14ac:dyDescent="0.15">
      <c r="B43" s="1204"/>
      <c r="C43" s="1205"/>
      <c r="D43" s="85"/>
      <c r="E43" s="1208" t="s">
        <v>27</v>
      </c>
      <c r="F43" s="1208"/>
      <c r="G43" s="1208"/>
      <c r="H43" s="1209"/>
      <c r="I43" s="86">
        <v>2582</v>
      </c>
      <c r="J43" s="87">
        <v>2355</v>
      </c>
      <c r="K43" s="87">
        <v>2404</v>
      </c>
      <c r="L43" s="87">
        <v>2332</v>
      </c>
      <c r="M43" s="88">
        <v>2432</v>
      </c>
    </row>
    <row r="44" spans="2:13" ht="27.75" customHeight="1" x14ac:dyDescent="0.15">
      <c r="B44" s="1204"/>
      <c r="C44" s="1205"/>
      <c r="D44" s="85"/>
      <c r="E44" s="1208" t="s">
        <v>28</v>
      </c>
      <c r="F44" s="1208"/>
      <c r="G44" s="1208"/>
      <c r="H44" s="1209"/>
      <c r="I44" s="86">
        <v>4</v>
      </c>
      <c r="J44" s="87">
        <v>3</v>
      </c>
      <c r="K44" s="87">
        <v>4</v>
      </c>
      <c r="L44" s="87">
        <v>40</v>
      </c>
      <c r="M44" s="88">
        <v>40</v>
      </c>
    </row>
    <row r="45" spans="2:13" ht="27.75" customHeight="1" x14ac:dyDescent="0.15">
      <c r="B45" s="1204"/>
      <c r="C45" s="1205"/>
      <c r="D45" s="85"/>
      <c r="E45" s="1208" t="s">
        <v>29</v>
      </c>
      <c r="F45" s="1208"/>
      <c r="G45" s="1208"/>
      <c r="H45" s="1209"/>
      <c r="I45" s="86">
        <v>852</v>
      </c>
      <c r="J45" s="87">
        <v>778</v>
      </c>
      <c r="K45" s="87">
        <v>802</v>
      </c>
      <c r="L45" s="87">
        <v>824</v>
      </c>
      <c r="M45" s="88">
        <v>827</v>
      </c>
    </row>
    <row r="46" spans="2:13" ht="27.75" customHeight="1" x14ac:dyDescent="0.15">
      <c r="B46" s="1204"/>
      <c r="C46" s="1205"/>
      <c r="D46" s="89"/>
      <c r="E46" s="1208" t="s">
        <v>30</v>
      </c>
      <c r="F46" s="1208"/>
      <c r="G46" s="1208"/>
      <c r="H46" s="1209"/>
      <c r="I46" s="86" t="s">
        <v>487</v>
      </c>
      <c r="J46" s="87" t="s">
        <v>487</v>
      </c>
      <c r="K46" s="87" t="s">
        <v>487</v>
      </c>
      <c r="L46" s="87" t="s">
        <v>487</v>
      </c>
      <c r="M46" s="88" t="s">
        <v>487</v>
      </c>
    </row>
    <row r="47" spans="2:13" ht="27.75" customHeight="1" x14ac:dyDescent="0.15">
      <c r="B47" s="1204"/>
      <c r="C47" s="1205"/>
      <c r="D47" s="90"/>
      <c r="E47" s="1218" t="s">
        <v>31</v>
      </c>
      <c r="F47" s="1219"/>
      <c r="G47" s="1219"/>
      <c r="H47" s="1220"/>
      <c r="I47" s="86" t="s">
        <v>487</v>
      </c>
      <c r="J47" s="87" t="s">
        <v>487</v>
      </c>
      <c r="K47" s="87" t="s">
        <v>487</v>
      </c>
      <c r="L47" s="87" t="s">
        <v>487</v>
      </c>
      <c r="M47" s="88" t="s">
        <v>487</v>
      </c>
    </row>
    <row r="48" spans="2:13" ht="27.75" customHeight="1" x14ac:dyDescent="0.15">
      <c r="B48" s="1204"/>
      <c r="C48" s="1205"/>
      <c r="D48" s="85"/>
      <c r="E48" s="1208" t="s">
        <v>32</v>
      </c>
      <c r="F48" s="1208"/>
      <c r="G48" s="1208"/>
      <c r="H48" s="1209"/>
      <c r="I48" s="86" t="s">
        <v>487</v>
      </c>
      <c r="J48" s="87" t="s">
        <v>487</v>
      </c>
      <c r="K48" s="87" t="s">
        <v>487</v>
      </c>
      <c r="L48" s="87" t="s">
        <v>487</v>
      </c>
      <c r="M48" s="88" t="s">
        <v>487</v>
      </c>
    </row>
    <row r="49" spans="2:13" ht="27.75" customHeight="1" x14ac:dyDescent="0.15">
      <c r="B49" s="1206"/>
      <c r="C49" s="1207"/>
      <c r="D49" s="85"/>
      <c r="E49" s="1208" t="s">
        <v>33</v>
      </c>
      <c r="F49" s="1208"/>
      <c r="G49" s="1208"/>
      <c r="H49" s="1209"/>
      <c r="I49" s="86" t="s">
        <v>487</v>
      </c>
      <c r="J49" s="87" t="s">
        <v>487</v>
      </c>
      <c r="K49" s="87" t="s">
        <v>487</v>
      </c>
      <c r="L49" s="87" t="s">
        <v>487</v>
      </c>
      <c r="M49" s="88" t="s">
        <v>487</v>
      </c>
    </row>
    <row r="50" spans="2:13" ht="27.75" customHeight="1" x14ac:dyDescent="0.15">
      <c r="B50" s="1202" t="s">
        <v>34</v>
      </c>
      <c r="C50" s="1203"/>
      <c r="D50" s="91"/>
      <c r="E50" s="1208" t="s">
        <v>35</v>
      </c>
      <c r="F50" s="1208"/>
      <c r="G50" s="1208"/>
      <c r="H50" s="1209"/>
      <c r="I50" s="86">
        <v>2005</v>
      </c>
      <c r="J50" s="87">
        <v>2139</v>
      </c>
      <c r="K50" s="87">
        <v>2232</v>
      </c>
      <c r="L50" s="87">
        <v>2345</v>
      </c>
      <c r="M50" s="88">
        <v>2519</v>
      </c>
    </row>
    <row r="51" spans="2:13" ht="27.75" customHeight="1" x14ac:dyDescent="0.15">
      <c r="B51" s="1204"/>
      <c r="C51" s="1205"/>
      <c r="D51" s="85"/>
      <c r="E51" s="1208" t="s">
        <v>36</v>
      </c>
      <c r="F51" s="1208"/>
      <c r="G51" s="1208"/>
      <c r="H51" s="1209"/>
      <c r="I51" s="86" t="s">
        <v>487</v>
      </c>
      <c r="J51" s="87" t="s">
        <v>487</v>
      </c>
      <c r="K51" s="87" t="s">
        <v>487</v>
      </c>
      <c r="L51" s="87" t="s">
        <v>487</v>
      </c>
      <c r="M51" s="88" t="s">
        <v>487</v>
      </c>
    </row>
    <row r="52" spans="2:13" ht="27.75" customHeight="1" x14ac:dyDescent="0.15">
      <c r="B52" s="1206"/>
      <c r="C52" s="1207"/>
      <c r="D52" s="85"/>
      <c r="E52" s="1208" t="s">
        <v>37</v>
      </c>
      <c r="F52" s="1208"/>
      <c r="G52" s="1208"/>
      <c r="H52" s="1209"/>
      <c r="I52" s="86">
        <v>5476</v>
      </c>
      <c r="J52" s="87">
        <v>5491</v>
      </c>
      <c r="K52" s="87">
        <v>5397</v>
      </c>
      <c r="L52" s="87">
        <v>5356</v>
      </c>
      <c r="M52" s="88">
        <v>5242</v>
      </c>
    </row>
    <row r="53" spans="2:13" ht="27.75" customHeight="1" thickBot="1" x14ac:dyDescent="0.2">
      <c r="B53" s="1210" t="s">
        <v>21</v>
      </c>
      <c r="C53" s="1211"/>
      <c r="D53" s="92"/>
      <c r="E53" s="1212" t="s">
        <v>38</v>
      </c>
      <c r="F53" s="1212"/>
      <c r="G53" s="1212"/>
      <c r="H53" s="1213"/>
      <c r="I53" s="93">
        <v>554</v>
      </c>
      <c r="J53" s="94">
        <v>432</v>
      </c>
      <c r="K53" s="94">
        <v>687</v>
      </c>
      <c r="L53" s="94">
        <v>669</v>
      </c>
      <c r="M53" s="95">
        <v>760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559</v>
      </c>
      <c r="I42" s="354"/>
      <c r="J42" s="354"/>
      <c r="K42" s="354"/>
      <c r="L42" s="246"/>
      <c r="M42" s="246"/>
      <c r="N42" s="246"/>
      <c r="O42" s="246"/>
    </row>
    <row r="43" spans="2:17" x14ac:dyDescent="0.15">
      <c r="B43" s="250"/>
      <c r="C43" s="246"/>
      <c r="D43" s="246"/>
      <c r="E43" s="246"/>
      <c r="F43" s="246"/>
      <c r="G43" s="1221" t="s">
        <v>569</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560</v>
      </c>
    </row>
    <row r="50" spans="1:17" x14ac:dyDescent="0.15">
      <c r="B50" s="250"/>
      <c r="C50" s="246"/>
      <c r="D50" s="246"/>
      <c r="E50" s="246"/>
      <c r="F50" s="246"/>
      <c r="G50" s="1230"/>
      <c r="H50" s="1231"/>
      <c r="I50" s="1231"/>
      <c r="J50" s="1232"/>
      <c r="K50" s="356" t="s">
        <v>527</v>
      </c>
      <c r="L50" s="356" t="s">
        <v>528</v>
      </c>
      <c r="M50" s="356" t="s">
        <v>529</v>
      </c>
      <c r="N50" s="356" t="s">
        <v>530</v>
      </c>
      <c r="O50" s="356" t="s">
        <v>531</v>
      </c>
    </row>
    <row r="51" spans="1:17" x14ac:dyDescent="0.15">
      <c r="B51" s="250"/>
      <c r="C51" s="246"/>
      <c r="D51" s="246"/>
      <c r="E51" s="246"/>
      <c r="F51" s="246"/>
      <c r="G51" s="1233" t="s">
        <v>561</v>
      </c>
      <c r="H51" s="1234"/>
      <c r="I51" s="1239" t="s">
        <v>562</v>
      </c>
      <c r="J51" s="1239"/>
      <c r="K51" s="1241"/>
      <c r="L51" s="1241"/>
      <c r="M51" s="1241"/>
      <c r="N51" s="1242">
        <v>26.3</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563</v>
      </c>
      <c r="J53" s="1243"/>
      <c r="K53" s="1244"/>
      <c r="L53" s="1244"/>
      <c r="M53" s="1244"/>
      <c r="N53" s="1246">
        <v>47.9</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564</v>
      </c>
      <c r="H55" s="1248"/>
      <c r="I55" s="1243" t="s">
        <v>562</v>
      </c>
      <c r="J55" s="1243"/>
      <c r="K55" s="1241"/>
      <c r="L55" s="1241"/>
      <c r="M55" s="1241"/>
      <c r="N55" s="1242">
        <v>0.8</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565</v>
      </c>
      <c r="J57" s="1253"/>
      <c r="K57" s="1244"/>
      <c r="L57" s="1244"/>
      <c r="M57" s="1244"/>
      <c r="N57" s="1246">
        <v>56.2</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566</v>
      </c>
      <c r="C63" s="246"/>
      <c r="D63" s="246"/>
      <c r="E63" s="246"/>
      <c r="F63" s="246"/>
      <c r="G63" s="246"/>
      <c r="H63" s="246"/>
      <c r="I63" s="246"/>
      <c r="J63" s="246"/>
      <c r="K63" s="246"/>
      <c r="L63" s="246"/>
      <c r="M63" s="246"/>
      <c r="N63" s="246"/>
      <c r="O63" s="246"/>
    </row>
    <row r="64" spans="1:17" x14ac:dyDescent="0.15">
      <c r="B64" s="250"/>
      <c r="C64" s="246"/>
      <c r="D64" s="246"/>
      <c r="E64" s="246"/>
      <c r="F64" s="246"/>
      <c r="G64" s="353" t="s">
        <v>559</v>
      </c>
      <c r="I64" s="354"/>
      <c r="J64" s="354"/>
      <c r="K64" s="354"/>
      <c r="L64" s="246"/>
      <c r="M64" s="246"/>
      <c r="N64" s="246"/>
      <c r="O64" s="246"/>
    </row>
    <row r="65" spans="2:30" x14ac:dyDescent="0.15">
      <c r="B65" s="250"/>
      <c r="C65" s="246"/>
      <c r="D65" s="246"/>
      <c r="E65" s="246"/>
      <c r="F65" s="246"/>
      <c r="G65" s="1221" t="s">
        <v>570</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567</v>
      </c>
      <c r="I71" s="370"/>
      <c r="J71" s="366"/>
      <c r="K71" s="366"/>
      <c r="L71" s="367"/>
      <c r="M71" s="366"/>
      <c r="N71" s="367"/>
      <c r="O71" s="368"/>
    </row>
    <row r="72" spans="2:30" x14ac:dyDescent="0.15">
      <c r="B72" s="250"/>
      <c r="C72" s="246"/>
      <c r="D72" s="246"/>
      <c r="E72" s="246"/>
      <c r="F72" s="246"/>
      <c r="G72" s="1230"/>
      <c r="H72" s="1231"/>
      <c r="I72" s="1231"/>
      <c r="J72" s="1232"/>
      <c r="K72" s="356" t="s">
        <v>527</v>
      </c>
      <c r="L72" s="356" t="s">
        <v>528</v>
      </c>
      <c r="M72" s="356" t="s">
        <v>529</v>
      </c>
      <c r="N72" s="356" t="s">
        <v>530</v>
      </c>
      <c r="O72" s="356" t="s">
        <v>531</v>
      </c>
    </row>
    <row r="73" spans="2:30" x14ac:dyDescent="0.15">
      <c r="B73" s="250"/>
      <c r="C73" s="246"/>
      <c r="D73" s="246"/>
      <c r="E73" s="246"/>
      <c r="F73" s="246"/>
      <c r="G73" s="1233" t="s">
        <v>561</v>
      </c>
      <c r="H73" s="1234"/>
      <c r="I73" s="1239" t="s">
        <v>562</v>
      </c>
      <c r="J73" s="1239"/>
      <c r="K73" s="1254">
        <v>22.2</v>
      </c>
      <c r="L73" s="1254">
        <v>17.3</v>
      </c>
      <c r="M73" s="1242">
        <v>27.2</v>
      </c>
      <c r="N73" s="1242">
        <v>26.3</v>
      </c>
      <c r="O73" s="1242">
        <v>30.2</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568</v>
      </c>
      <c r="J75" s="1243"/>
      <c r="K75" s="1246">
        <v>5.8</v>
      </c>
      <c r="L75" s="1246">
        <v>4.2</v>
      </c>
      <c r="M75" s="1246">
        <v>3.6</v>
      </c>
      <c r="N75" s="1246">
        <v>4</v>
      </c>
      <c r="O75" s="1246">
        <v>5.4</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564</v>
      </c>
      <c r="H77" s="1248"/>
      <c r="I77" s="1243" t="s">
        <v>562</v>
      </c>
      <c r="J77" s="1243"/>
      <c r="K77" s="1254">
        <v>28.4</v>
      </c>
      <c r="L77" s="1254">
        <v>20.5</v>
      </c>
      <c r="M77" s="1242">
        <v>17.899999999999999</v>
      </c>
      <c r="N77" s="1242">
        <v>0.8</v>
      </c>
      <c r="O77" s="1242">
        <v>0</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568</v>
      </c>
      <c r="J79" s="1253"/>
      <c r="K79" s="1256">
        <v>11.4</v>
      </c>
      <c r="L79" s="1256">
        <v>10.5</v>
      </c>
      <c r="M79" s="1256">
        <v>9.5</v>
      </c>
      <c r="N79" s="1256">
        <v>8.1</v>
      </c>
      <c r="O79" s="1256">
        <v>7.3</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526</v>
      </c>
      <c r="G2" s="113"/>
      <c r="H2" s="114"/>
    </row>
    <row r="3" spans="1:8" x14ac:dyDescent="0.15">
      <c r="A3" s="110" t="s">
        <v>519</v>
      </c>
      <c r="B3" s="115"/>
      <c r="C3" s="116"/>
      <c r="D3" s="117">
        <v>112208</v>
      </c>
      <c r="E3" s="118"/>
      <c r="F3" s="119">
        <v>94828</v>
      </c>
      <c r="G3" s="120"/>
      <c r="H3" s="121"/>
    </row>
    <row r="4" spans="1:8" x14ac:dyDescent="0.15">
      <c r="A4" s="122"/>
      <c r="B4" s="123"/>
      <c r="C4" s="124"/>
      <c r="D4" s="125">
        <v>80063</v>
      </c>
      <c r="E4" s="126"/>
      <c r="F4" s="127">
        <v>55133</v>
      </c>
      <c r="G4" s="128"/>
      <c r="H4" s="129"/>
    </row>
    <row r="5" spans="1:8" x14ac:dyDescent="0.15">
      <c r="A5" s="110" t="s">
        <v>521</v>
      </c>
      <c r="B5" s="115"/>
      <c r="C5" s="116"/>
      <c r="D5" s="117">
        <v>179547</v>
      </c>
      <c r="E5" s="118"/>
      <c r="F5" s="119">
        <v>119674</v>
      </c>
      <c r="G5" s="120"/>
      <c r="H5" s="121"/>
    </row>
    <row r="6" spans="1:8" x14ac:dyDescent="0.15">
      <c r="A6" s="122"/>
      <c r="B6" s="123"/>
      <c r="C6" s="124"/>
      <c r="D6" s="125">
        <v>45677</v>
      </c>
      <c r="E6" s="126"/>
      <c r="F6" s="127">
        <v>57803</v>
      </c>
      <c r="G6" s="128"/>
      <c r="H6" s="129"/>
    </row>
    <row r="7" spans="1:8" x14ac:dyDescent="0.15">
      <c r="A7" s="110" t="s">
        <v>522</v>
      </c>
      <c r="B7" s="115"/>
      <c r="C7" s="116"/>
      <c r="D7" s="117">
        <v>129801</v>
      </c>
      <c r="E7" s="118"/>
      <c r="F7" s="119">
        <v>119685</v>
      </c>
      <c r="G7" s="120"/>
      <c r="H7" s="121"/>
    </row>
    <row r="8" spans="1:8" x14ac:dyDescent="0.15">
      <c r="A8" s="122"/>
      <c r="B8" s="123"/>
      <c r="C8" s="124"/>
      <c r="D8" s="125">
        <v>72844</v>
      </c>
      <c r="E8" s="126"/>
      <c r="F8" s="127">
        <v>68464</v>
      </c>
      <c r="G8" s="128"/>
      <c r="H8" s="129"/>
    </row>
    <row r="9" spans="1:8" x14ac:dyDescent="0.15">
      <c r="A9" s="110" t="s">
        <v>523</v>
      </c>
      <c r="B9" s="115"/>
      <c r="C9" s="116"/>
      <c r="D9" s="117">
        <v>86446</v>
      </c>
      <c r="E9" s="118"/>
      <c r="F9" s="119">
        <v>128611</v>
      </c>
      <c r="G9" s="120"/>
      <c r="H9" s="121"/>
    </row>
    <row r="10" spans="1:8" x14ac:dyDescent="0.15">
      <c r="A10" s="122"/>
      <c r="B10" s="123"/>
      <c r="C10" s="124"/>
      <c r="D10" s="125">
        <v>65514</v>
      </c>
      <c r="E10" s="126"/>
      <c r="F10" s="127">
        <v>61552</v>
      </c>
      <c r="G10" s="128"/>
      <c r="H10" s="129"/>
    </row>
    <row r="11" spans="1:8" x14ac:dyDescent="0.15">
      <c r="A11" s="110" t="s">
        <v>524</v>
      </c>
      <c r="B11" s="115"/>
      <c r="C11" s="116"/>
      <c r="D11" s="117">
        <v>100431</v>
      </c>
      <c r="E11" s="118"/>
      <c r="F11" s="119">
        <v>138651</v>
      </c>
      <c r="G11" s="120"/>
      <c r="H11" s="121"/>
    </row>
    <row r="12" spans="1:8" x14ac:dyDescent="0.15">
      <c r="A12" s="122"/>
      <c r="B12" s="123"/>
      <c r="C12" s="130"/>
      <c r="D12" s="125">
        <v>48790</v>
      </c>
      <c r="E12" s="126"/>
      <c r="F12" s="127">
        <v>71211</v>
      </c>
      <c r="G12" s="128"/>
      <c r="H12" s="129"/>
    </row>
    <row r="13" spans="1:8" x14ac:dyDescent="0.15">
      <c r="A13" s="110"/>
      <c r="B13" s="115"/>
      <c r="C13" s="131"/>
      <c r="D13" s="132">
        <v>121687</v>
      </c>
      <c r="E13" s="133"/>
      <c r="F13" s="134">
        <v>120290</v>
      </c>
      <c r="G13" s="135"/>
      <c r="H13" s="121"/>
    </row>
    <row r="14" spans="1:8" x14ac:dyDescent="0.15">
      <c r="A14" s="122"/>
      <c r="B14" s="123"/>
      <c r="C14" s="124"/>
      <c r="D14" s="125">
        <v>62578</v>
      </c>
      <c r="E14" s="126"/>
      <c r="F14" s="127">
        <v>62833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4.74</v>
      </c>
      <c r="C19" s="136">
        <f>ROUND(VALUE(SUBSTITUTE(実質収支比率等に係る経年分析!G$48,"▲","-")),2)</f>
        <v>6.81</v>
      </c>
      <c r="D19" s="136">
        <f>ROUND(VALUE(SUBSTITUTE(実質収支比率等に係る経年分析!H$48,"▲","-")),2)</f>
        <v>8.7200000000000006</v>
      </c>
      <c r="E19" s="136">
        <f>ROUND(VALUE(SUBSTITUTE(実質収支比率等に係る経年分析!I$48,"▲","-")),2)</f>
        <v>7.88</v>
      </c>
      <c r="F19" s="136">
        <f>ROUND(VALUE(SUBSTITUTE(実質収支比率等に係る経年分析!J$48,"▲","-")),2)</f>
        <v>7.08</v>
      </c>
    </row>
    <row r="20" spans="1:11" x14ac:dyDescent="0.15">
      <c r="A20" s="136" t="s">
        <v>43</v>
      </c>
      <c r="B20" s="136">
        <f>ROUND(VALUE(SUBSTITUTE(実質収支比率等に係る経年分析!F$47,"▲","-")),2)</f>
        <v>27.88</v>
      </c>
      <c r="C20" s="136">
        <f>ROUND(VALUE(SUBSTITUTE(実質収支比率等に係る経年分析!G$47,"▲","-")),2)</f>
        <v>29.85</v>
      </c>
      <c r="D20" s="136">
        <f>ROUND(VALUE(SUBSTITUTE(実質収支比率等に係る経年分析!H$47,"▲","-")),2)</f>
        <v>29.33</v>
      </c>
      <c r="E20" s="136">
        <f>ROUND(VALUE(SUBSTITUTE(実質収支比率等に係る経年分析!I$47,"▲","-")),2)</f>
        <v>29.39</v>
      </c>
      <c r="F20" s="136">
        <f>ROUND(VALUE(SUBSTITUTE(実質収支比率等に係る経年分析!J$47,"▲","-")),2)</f>
        <v>33.130000000000003</v>
      </c>
    </row>
    <row r="21" spans="1:11" x14ac:dyDescent="0.15">
      <c r="A21" s="136" t="s">
        <v>44</v>
      </c>
      <c r="B21" s="136">
        <f>IF(ISNUMBER(VALUE(SUBSTITUTE(実質収支比率等に係る経年分析!F$49,"▲","-"))),ROUND(VALUE(SUBSTITUTE(実質収支比率等に係る経年分析!F$49,"▲","-")),2),NA())</f>
        <v>1</v>
      </c>
      <c r="C21" s="136">
        <f>IF(ISNUMBER(VALUE(SUBSTITUTE(実質収支比率等に係る経年分析!G$49,"▲","-"))),ROUND(VALUE(SUBSTITUTE(実質収支比率等に係る経年分析!G$49,"▲","-")),2),NA())</f>
        <v>3.73</v>
      </c>
      <c r="D21" s="136">
        <f>IF(ISNUMBER(VALUE(SUBSTITUTE(実質収支比率等に係る経年分析!H$49,"▲","-"))),ROUND(VALUE(SUBSTITUTE(実質収支比率等に係る経年分析!H$49,"▲","-")),2),NA())</f>
        <v>2.08</v>
      </c>
      <c r="E21" s="136">
        <f>IF(ISNUMBER(VALUE(SUBSTITUTE(実質収支比率等に係る経年分析!I$49,"▲","-"))),ROUND(VALUE(SUBSTITUTE(実質収支比率等に係る経年分析!I$49,"▲","-")),2),NA())</f>
        <v>-0.28000000000000003</v>
      </c>
      <c r="F21" s="136">
        <f>IF(ISNUMBER(VALUE(SUBSTITUTE(実質収支比率等に係る経年分析!J$49,"▲","-"))),ROUND(VALUE(SUBSTITUTE(実質収支比率等に係る経年分析!J$49,"▲","-")),2),NA())</f>
        <v>2.54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びわ湖東部中核工業団地公共緑地維持管理特別会計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0.21</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0.21</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0.83</v>
      </c>
    </row>
    <row r="34" spans="1:16" x14ac:dyDescent="0.15">
      <c r="A34" s="137" t="str">
        <f>IF(連結実質赤字比率に係る赤字・黒字の構成分析!C$36="",NA(),連結実質赤字比率に係る赤字・黒字の構成分析!C$36)</f>
        <v>下水道事業特別会計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2.36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1.1399999999999999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2.0699999999999998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6.78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8.6999999999999993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7.86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7.06</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11.55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11.08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11.34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12.42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13.63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467</v>
      </c>
      <c r="E42" s="138"/>
      <c r="F42" s="138"/>
      <c r="G42" s="138">
        <f>'実質公債費比率（分子）の構造'!L$52</f>
        <v>440</v>
      </c>
      <c r="H42" s="138"/>
      <c r="I42" s="138"/>
      <c r="J42" s="138">
        <f>'実質公債費比率（分子）の構造'!M$52</f>
        <v>464</v>
      </c>
      <c r="K42" s="138"/>
      <c r="L42" s="138"/>
      <c r="M42" s="138">
        <f>'実質公債費比率（分子）の構造'!N$52</f>
        <v>442</v>
      </c>
      <c r="N42" s="138"/>
      <c r="O42" s="138"/>
      <c r="P42" s="138">
        <f>'実質公債費比率（分子）の構造'!O$52</f>
        <v>435</v>
      </c>
    </row>
    <row r="43" spans="1:16" x14ac:dyDescent="0.15">
      <c r="A43" s="138" t="s">
        <v>52</v>
      </c>
      <c r="B43" s="138" t="str">
        <f>'実質公債費比率（分子）の構造'!K$51</f>
        <v>-</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8</v>
      </c>
      <c r="C44" s="138"/>
      <c r="D44" s="138"/>
      <c r="E44" s="138">
        <f>'実質公債費比率（分子）の構造'!L$50</f>
        <v>8</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x14ac:dyDescent="0.15">
      <c r="A45" s="138" t="s">
        <v>54</v>
      </c>
      <c r="B45" s="138">
        <f>'実質公債費比率（分子）の構造'!K$49</f>
        <v>16</v>
      </c>
      <c r="C45" s="138"/>
      <c r="D45" s="138"/>
      <c r="E45" s="138">
        <f>'実質公債費比率（分子）の構造'!L$49</f>
        <v>1</v>
      </c>
      <c r="F45" s="138"/>
      <c r="G45" s="138"/>
      <c r="H45" s="138">
        <f>'実質公債費比率（分子）の構造'!M$49</f>
        <v>1</v>
      </c>
      <c r="I45" s="138"/>
      <c r="J45" s="138"/>
      <c r="K45" s="138">
        <f>'実質公債費比率（分子）の構造'!N$49</f>
        <v>1</v>
      </c>
      <c r="L45" s="138"/>
      <c r="M45" s="138"/>
      <c r="N45" s="138">
        <f>'実質公債費比率（分子）の構造'!O$49</f>
        <v>1</v>
      </c>
      <c r="O45" s="138"/>
      <c r="P45" s="138"/>
    </row>
    <row r="46" spans="1:16" x14ac:dyDescent="0.15">
      <c r="A46" s="138" t="s">
        <v>55</v>
      </c>
      <c r="B46" s="138">
        <f>'実質公債費比率（分子）の構造'!K$48</f>
        <v>153</v>
      </c>
      <c r="C46" s="138"/>
      <c r="D46" s="138"/>
      <c r="E46" s="138">
        <f>'実質公債費比率（分子）の構造'!L$48</f>
        <v>99</v>
      </c>
      <c r="F46" s="138"/>
      <c r="G46" s="138"/>
      <c r="H46" s="138">
        <f>'実質公債費比率（分子）の構造'!M$48</f>
        <v>151</v>
      </c>
      <c r="I46" s="138"/>
      <c r="J46" s="138"/>
      <c r="K46" s="138">
        <f>'実質公債費比率（分子）の構造'!N$48</f>
        <v>167</v>
      </c>
      <c r="L46" s="138"/>
      <c r="M46" s="138"/>
      <c r="N46" s="138">
        <f>'実質公債費比率（分子）の構造'!O$48</f>
        <v>175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396</v>
      </c>
      <c r="C49" s="138"/>
      <c r="D49" s="138"/>
      <c r="E49" s="138">
        <f>'実質公債費比率（分子）の構造'!L$45</f>
        <v>381</v>
      </c>
      <c r="F49" s="138"/>
      <c r="G49" s="138"/>
      <c r="H49" s="138">
        <f>'実質公債費比率（分子）の構造'!M$45</f>
        <v>427</v>
      </c>
      <c r="I49" s="138"/>
      <c r="J49" s="138"/>
      <c r="K49" s="138">
        <f>'実質公債費比率（分子）の構造'!N$45</f>
        <v>417</v>
      </c>
      <c r="L49" s="138"/>
      <c r="M49" s="138"/>
      <c r="N49" s="138">
        <f>'実質公債費比率（分子）の構造'!O$45</f>
        <v>412</v>
      </c>
      <c r="O49" s="138"/>
      <c r="P49" s="138"/>
    </row>
    <row r="50" spans="1:16" x14ac:dyDescent="0.15">
      <c r="A50" s="138" t="s">
        <v>59</v>
      </c>
      <c r="B50" s="138" t="e">
        <f>NA()</f>
        <v>#N/A</v>
      </c>
      <c r="C50" s="138">
        <f>IF(ISNUMBER('実質公債費比率（分子）の構造'!K$53),'実質公債費比率（分子）の構造'!K$53,NA())</f>
        <v>106</v>
      </c>
      <c r="D50" s="138" t="e">
        <f>NA()</f>
        <v>#N/A</v>
      </c>
      <c r="E50" s="138" t="e">
        <f>NA()</f>
        <v>#N/A</v>
      </c>
      <c r="F50" s="138">
        <f>IF(ISNUMBER('実質公債費比率（分子）の構造'!L$53),'実質公債費比率（分子）の構造'!L$53,NA())</f>
        <v>49</v>
      </c>
      <c r="G50" s="138" t="e">
        <f>NA()</f>
        <v>#N/A</v>
      </c>
      <c r="H50" s="138" t="e">
        <f>NA()</f>
        <v>#N/A</v>
      </c>
      <c r="I50" s="138">
        <f>IF(ISNUMBER('実質公債費比率（分子）の構造'!M$53),'実質公債費比率（分子）の構造'!M$53,NA())</f>
        <v>116</v>
      </c>
      <c r="J50" s="138" t="e">
        <f>NA()</f>
        <v>#N/A</v>
      </c>
      <c r="K50" s="138" t="e">
        <f>NA()</f>
        <v>#N/A</v>
      </c>
      <c r="L50" s="138">
        <f>IF(ISNUMBER('実質公債費比率（分子）の構造'!N$53),'実質公債費比率（分子）の構造'!N$53,NA())</f>
        <v>144</v>
      </c>
      <c r="M50" s="138" t="e">
        <f>NA()</f>
        <v>#N/A</v>
      </c>
      <c r="N50" s="138" t="e">
        <f>NA()</f>
        <v>#N/A</v>
      </c>
      <c r="O50" s="138">
        <f>IF(ISNUMBER('実質公債費比率（分子）の構造'!O$53),'実質公債費比率（分子）の構造'!O$53,NA())</f>
        <v>154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5476</v>
      </c>
      <c r="E56" s="137"/>
      <c r="F56" s="137"/>
      <c r="G56" s="137">
        <f>'将来負担比率（分子）の構造'!J$52</f>
        <v>5491</v>
      </c>
      <c r="H56" s="137"/>
      <c r="I56" s="137"/>
      <c r="J56" s="137">
        <f>'将来負担比率（分子）の構造'!K$52</f>
        <v>5397</v>
      </c>
      <c r="K56" s="137"/>
      <c r="L56" s="137"/>
      <c r="M56" s="137">
        <f>'将来負担比率（分子）の構造'!L$52</f>
        <v>5356</v>
      </c>
      <c r="N56" s="137"/>
      <c r="O56" s="137"/>
      <c r="P56" s="137">
        <f>'将来負担比率（分子）の構造'!M$52</f>
        <v>5242</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2005</v>
      </c>
      <c r="E58" s="137"/>
      <c r="F58" s="137"/>
      <c r="G58" s="137">
        <f>'将来負担比率（分子）の構造'!J$50</f>
        <v>2139</v>
      </c>
      <c r="H58" s="137"/>
      <c r="I58" s="137"/>
      <c r="J58" s="137">
        <f>'将来負担比率（分子）の構造'!K$50</f>
        <v>2232</v>
      </c>
      <c r="K58" s="137"/>
      <c r="L58" s="137"/>
      <c r="M58" s="137">
        <f>'将来負担比率（分子）の構造'!L$50</f>
        <v>2345</v>
      </c>
      <c r="N58" s="137"/>
      <c r="O58" s="137"/>
      <c r="P58" s="137">
        <f>'将来負担比率（分子）の構造'!M$50</f>
        <v>2519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852</v>
      </c>
      <c r="C62" s="137"/>
      <c r="D62" s="137"/>
      <c r="E62" s="137">
        <f>'将来負担比率（分子）の構造'!J$45</f>
        <v>778</v>
      </c>
      <c r="F62" s="137"/>
      <c r="G62" s="137"/>
      <c r="H62" s="137">
        <f>'将来負担比率（分子）の構造'!K$45</f>
        <v>802</v>
      </c>
      <c r="I62" s="137"/>
      <c r="J62" s="137"/>
      <c r="K62" s="137">
        <f>'将来負担比率（分子）の構造'!L$45</f>
        <v>824</v>
      </c>
      <c r="L62" s="137"/>
      <c r="M62" s="137"/>
      <c r="N62" s="137">
        <f>'将来負担比率（分子）の構造'!M$45</f>
        <v>827</v>
      </c>
      <c r="O62" s="137"/>
      <c r="P62" s="137"/>
    </row>
    <row r="63" spans="1:16" x14ac:dyDescent="0.15">
      <c r="A63" s="137" t="s">
        <v>28</v>
      </c>
      <c r="B63" s="137">
        <f>'将来負担比率（分子）の構造'!I$44</f>
        <v>4</v>
      </c>
      <c r="C63" s="137"/>
      <c r="D63" s="137"/>
      <c r="E63" s="137">
        <f>'将来負担比率（分子）の構造'!J$44</f>
        <v>3</v>
      </c>
      <c r="F63" s="137"/>
      <c r="G63" s="137"/>
      <c r="H63" s="137">
        <f>'将来負担比率（分子）の構造'!K$44</f>
        <v>4</v>
      </c>
      <c r="I63" s="137"/>
      <c r="J63" s="137"/>
      <c r="K63" s="137">
        <f>'将来負担比率（分子）の構造'!L$44</f>
        <v>40</v>
      </c>
      <c r="L63" s="137"/>
      <c r="M63" s="137"/>
      <c r="N63" s="137">
        <f>'将来負担比率（分子）の構造'!M$44</f>
        <v>40</v>
      </c>
      <c r="O63" s="137"/>
      <c r="P63" s="137"/>
    </row>
    <row r="64" spans="1:16" x14ac:dyDescent="0.15">
      <c r="A64" s="137" t="s">
        <v>27</v>
      </c>
      <c r="B64" s="137">
        <f>'将来負担比率（分子）の構造'!I$43</f>
        <v>2582</v>
      </c>
      <c r="C64" s="137"/>
      <c r="D64" s="137"/>
      <c r="E64" s="137">
        <f>'将来負担比率（分子）の構造'!J$43</f>
        <v>2355</v>
      </c>
      <c r="F64" s="137"/>
      <c r="G64" s="137"/>
      <c r="H64" s="137">
        <f>'将来負担比率（分子）の構造'!K$43</f>
        <v>2404</v>
      </c>
      <c r="I64" s="137"/>
      <c r="J64" s="137"/>
      <c r="K64" s="137">
        <f>'将来負担比率（分子）の構造'!L$43</f>
        <v>2332</v>
      </c>
      <c r="L64" s="137"/>
      <c r="M64" s="137"/>
      <c r="N64" s="137">
        <f>'将来負担比率（分子）の構造'!M$43</f>
        <v>2432</v>
      </c>
      <c r="O64" s="137"/>
      <c r="P64" s="137"/>
    </row>
    <row r="65" spans="1:16" x14ac:dyDescent="0.15">
      <c r="A65" s="137" t="s">
        <v>26</v>
      </c>
      <c r="B65" s="137">
        <f>'将来負担比率（分子）の構造'!I$42</f>
        <v>19</v>
      </c>
      <c r="C65" s="137"/>
      <c r="D65" s="137"/>
      <c r="E65" s="137">
        <f>'将来負担比率（分子）の構造'!J$42</f>
        <v>10</v>
      </c>
      <c r="F65" s="137"/>
      <c r="G65" s="137"/>
      <c r="H65" s="137">
        <f>'将来負担比率（分子）の構造'!K$42</f>
        <v>9</v>
      </c>
      <c r="I65" s="137"/>
      <c r="J65" s="137"/>
      <c r="K65" s="137">
        <f>'将来負担比率（分子）の構造'!L$42</f>
        <v>7</v>
      </c>
      <c r="L65" s="137"/>
      <c r="M65" s="137"/>
      <c r="N65" s="137">
        <f>'将来負担比率（分子）の構造'!M$42</f>
        <v>6</v>
      </c>
      <c r="O65" s="137"/>
      <c r="P65" s="137"/>
    </row>
    <row r="66" spans="1:16" x14ac:dyDescent="0.15">
      <c r="A66" s="137" t="s">
        <v>25</v>
      </c>
      <c r="B66" s="137">
        <f>'将来負担比率（分子）の構造'!I$41</f>
        <v>4578</v>
      </c>
      <c r="C66" s="137"/>
      <c r="D66" s="137"/>
      <c r="E66" s="137">
        <f>'将来負担比率（分子）の構造'!J$41</f>
        <v>4915</v>
      </c>
      <c r="F66" s="137"/>
      <c r="G66" s="137"/>
      <c r="H66" s="137">
        <f>'将来負担比率（分子）の構造'!K$41</f>
        <v>5096</v>
      </c>
      <c r="I66" s="137"/>
      <c r="J66" s="137"/>
      <c r="K66" s="137">
        <f>'将来負担比率（分子）の構造'!L$41</f>
        <v>5165</v>
      </c>
      <c r="L66" s="137"/>
      <c r="M66" s="137"/>
      <c r="N66" s="137">
        <f>'将来負担比率（分子）の構造'!M$41</f>
        <v>5218</v>
      </c>
      <c r="O66" s="137"/>
      <c r="P66" s="137"/>
    </row>
    <row r="67" spans="1:16" x14ac:dyDescent="0.15">
      <c r="A67" s="137" t="s">
        <v>63</v>
      </c>
      <c r="B67" s="137" t="e">
        <f>NA()</f>
        <v>#N/A</v>
      </c>
      <c r="C67" s="137">
        <f>IF(ISNUMBER('将来負担比率（分子）の構造'!I$53), IF('将来負担比率（分子）の構造'!I$53 &lt; 0, 0, '将来負担比率（分子）の構造'!I$53), NA())</f>
        <v>554</v>
      </c>
      <c r="D67" s="137" t="e">
        <f>NA()</f>
        <v>#N/A</v>
      </c>
      <c r="E67" s="137" t="e">
        <f>NA()</f>
        <v>#N/A</v>
      </c>
      <c r="F67" s="137">
        <f>IF(ISNUMBER('将来負担比率（分子）の構造'!J$53), IF('将来負担比率（分子）の構造'!J$53 &lt; 0, 0, '将来負担比率（分子）の構造'!J$53), NA())</f>
        <v>432</v>
      </c>
      <c r="G67" s="137" t="e">
        <f>NA()</f>
        <v>#N/A</v>
      </c>
      <c r="H67" s="137" t="e">
        <f>NA()</f>
        <v>#N/A</v>
      </c>
      <c r="I67" s="137">
        <f>IF(ISNUMBER('将来負担比率（分子）の構造'!K$53), IF('将来負担比率（分子）の構造'!K$53 &lt; 0, 0, '将来負担比率（分子）の構造'!K$53), NA())</f>
        <v>687</v>
      </c>
      <c r="J67" s="137" t="e">
        <f>NA()</f>
        <v>#N/A</v>
      </c>
      <c r="K67" s="137" t="e">
        <f>NA()</f>
        <v>#N/A</v>
      </c>
      <c r="L67" s="137">
        <f>IF(ISNUMBER('将来負担比率（分子）の構造'!L$53), IF('将来負担比率（分子）の構造'!L$53 &lt; 0, 0, '将来負担比率（分子）の構造'!L$53), NA())</f>
        <v>669</v>
      </c>
      <c r="M67" s="137" t="e">
        <f>NA()</f>
        <v>#N/A</v>
      </c>
      <c r="N67" s="137" t="e">
        <f>NA()</f>
        <v>#N/A</v>
      </c>
      <c r="O67" s="137">
        <f>IF(ISNUMBER('将来負担比率（分子）の構造'!M$53), IF('将来負担比率（分子）の構造'!M$53 &lt; 0, 0, '将来負担比率（分子）の構造'!M$53), NA())</f>
        <v>760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2018-11-19T05:20:37Z</cp:lastPrinted>
  <dcterms:created xsi:type="dcterms:W3CDTF">2018-01-24T05:25:55Z</dcterms:created>
  <dcterms:modified xsi:type="dcterms:W3CDTF">2018-11-30T06:36:13Z</dcterms:modified>
  <cp:category/>
</cp:coreProperties>
</file>