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8285" windowHeight="69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BE36" i="9"/>
  <c r="AM36"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7" i="9" l="1"/>
  <c r="U34" i="9" l="1"/>
  <c r="U35" i="9" s="1"/>
  <c r="U36" i="9" s="1"/>
  <c r="AM34" i="9"/>
  <c r="AM35" i="9" s="1"/>
  <c r="BE34" i="9"/>
  <c r="BE35" i="9" s="1"/>
  <c r="BW34" i="9" l="1"/>
  <c r="BW35" i="9" s="1"/>
  <c r="BW36" i="9" s="1"/>
  <c r="BW37" i="9" s="1"/>
  <c r="BW38" i="9" s="1"/>
  <c r="BW39" i="9" s="1"/>
  <c r="CO34" i="9" l="1"/>
  <c r="CO35" i="9" s="1"/>
  <c r="CO36" i="9" s="1"/>
</calcChain>
</file>

<file path=xl/sharedStrings.xml><?xml version="1.0" encoding="utf-8"?>
<sst xmlns="http://schemas.openxmlformats.org/spreadsheetml/2006/main" count="1069" uniqueCount="560">
  <si>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</si>
  <si>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</si>
  <si>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</si>
  <si>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</si>
  <si>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</si>
  <si>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</si>
  <si>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</si>
  <si>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</si>
  <si>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</si>
  <si>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</si>
  <si>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</si>
  <si>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</si>
  <si>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</si>
  <si>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</si>
  <si>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</si>
  <si>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</si>
  <si>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</si>
  <si>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</si>
  <si>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</si>
  <si>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</si>
  <si>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</si>
  <si>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</si>
  <si>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</si>
  <si>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</si>
  <si>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</si>
  <si>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</si>
  <si>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</si>
  <si>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</si>
  <si>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</si>
  <si>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</si>
  <si>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</si>
  <si>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</si>
  <si>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</si>
  <si>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</si>
  <si>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</si>
  <si>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</si>
  <si>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</si>
  <si>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</si>
  <si>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</si>
  <si>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</si>
  <si>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</si>
  <si>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</si>
  <si>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</si>
  <si>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</si>
  <si>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</si>
  <si>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</si>
  <si>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</si>
  <si>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</si>
  <si>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</si>
  <si>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</si>
  <si>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</si>
  <si>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</si>
  <si>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</si>
  <si>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</si>
  <si>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</si>
  <si>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</si>
  <si>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</si>
  <si>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</si>
  <si>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</si>
  <si>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</si>
  <si>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</si>
  <si>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</si>
  <si>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</si>
  <si>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</si>
  <si>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</si>
  <si>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</si>
  <si>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</si>
  <si>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</si>
  <si>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</si>
  <si>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</si>
  <si>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</si>
  <si>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</si>
  <si>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</si>
  <si>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</si>
  <si>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</si>
  <si>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</si>
  <si>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</si>
  <si>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</si>
  <si>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</si>
  <si>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</si>
  <si>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</si>
  <si>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</si>
  <si>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栗東市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</si>
  <si>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</si>
  <si>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</si>
  <si>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</si>
  <si>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</si>
  <si>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</si>
  <si>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</si>
  <si>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</si>
  <si>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</si>
  <si>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</si>
  <si>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</si>
  <si>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</si>
  <si>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</si>
  <si>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</si>
  <si>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</si>
  <si>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</si>
  <si>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</si>
  <si>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</si>
  <si>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</si>
  <si>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</si>
  <si>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</si>
  <si>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</si>
  <si>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</si>
  <si>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</si>
  <si>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</si>
  <si>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</si>
  <si>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</si>
  <si>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</si>
  <si>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</si>
  <si>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</si>
  <si>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</si>
  <si>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</si>
  <si>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</si>
  <si>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</si>
  <si>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</si>
  <si>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</si>
  <si>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</si>
  <si>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</si>
  <si>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</si>
  <si>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</si>
  <si>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</si>
  <si>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</si>
  <si>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</si>
  <si>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</si>
  <si>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</si>
  <si>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</si>
  <si>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</si>
  <si>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</si>
  <si>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</si>
  <si>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</si>
  <si>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</si>
  <si>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</si>
  <si>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</si>
  <si>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</si>
  <si>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</si>
  <si>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</si>
  <si>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</si>
  <si>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</si>
  <si>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</si>
  <si>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</si>
  <si>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</si>
  <si>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</si>
  <si>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</si>
  <si>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</si>
  <si>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</si>
  <si>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</si>
  <si>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</si>
  <si>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</si>
  <si>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</si>
  <si>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</si>
  <si>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</si>
  <si>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</si>
  <si>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</si>
  <si>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</si>
  <si>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</si>
  <si>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</si>
  <si>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</si>
  <si>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</si>
  <si>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</si>
  <si>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</si>
  <si>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</si>
  <si>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</si>
  <si>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</si>
  <si>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</si>
  <si>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</si>
  <si>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</si>
  <si>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</si>
  <si>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</si>
  <si>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</si>
  <si>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</si>
  <si>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</si>
  <si>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</si>
  <si>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</si>
  <si>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</si>
  <si>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</si>
  <si>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</si>
  <si>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</si>
  <si>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</si>
  <si>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</si>
  <si>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</si>
  <si>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</si>
  <si>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</si>
  <si>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</si>
  <si>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</si>
  <si>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</si>
  <si>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</si>
  <si>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</si>
  <si>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</si>
  <si>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</si>
  <si>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</si>
  <si>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</si>
  <si>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</si>
  <si>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</si>
  <si>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滋賀県栗東市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</si>
  <si>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</si>
  <si>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</si>
  <si>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</si>
  <si>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</si>
  <si>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</si>
  <si>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</si>
  <si>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</si>
  <si>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</si>
  <si>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</si>
  <si>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</si>
  <si>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</si>
  <si>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</si>
  <si>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</si>
  <si>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</si>
  <si>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</si>
  <si>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</si>
  <si>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</si>
  <si>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</si>
  <si>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</si>
  <si>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</si>
  <si>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</si>
  <si>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</si>
  <si>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</si>
  <si>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</si>
  <si>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</si>
  <si>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</si>
  <si>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</si>
  <si>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</si>
  <si>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</si>
  <si>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</si>
  <si>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</si>
  <si>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</si>
  <si>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</si>
  <si>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</si>
  <si>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</si>
  <si>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</si>
  <si>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</si>
  <si>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</si>
  <si>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</si>
  <si>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</si>
  <si>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</si>
  <si>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</si>
  <si>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</si>
  <si>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</si>
  <si>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</si>
  <si>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</si>
  <si>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</si>
  <si>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</si>
  <si>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</si>
  <si>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</si>
  <si>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</si>
  <si>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</si>
  <si>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</si>
  <si>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</si>
  <si>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</si>
  <si>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</si>
  <si>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</si>
  <si>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</si>
  <si>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</si>
  <si>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</si>
  <si>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</si>
  <si>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</si>
  <si>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</si>
  <si>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</si>
  <si>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</si>
  <si>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</si>
  <si>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</si>
  <si>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</si>
  <si>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</si>
  <si>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</si>
  <si>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</si>
  <si>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</si>
  <si>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</si>
  <si>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</si>
  <si>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</si>
  <si>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</si>
  <si>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</si>
  <si>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</si>
  <si>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</si>
  <si>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</si>
  <si>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</si>
  <si>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</si>
  <si>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</si>
  <si>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</si>
  <si>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</si>
  <si>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</si>
  <si>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</si>
  <si>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</si>
  <si>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</si>
  <si>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</si>
  <si>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</si>
  <si>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</si>
  <si>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</si>
  <si>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</si>
  <si>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</si>
  <si>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</si>
  <si>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</si>
  <si>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</si>
  <si>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</si>
  <si>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</si>
  <si>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</si>
  <si>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</si>
  <si>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</si>
  <si>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</si>
  <si>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</si>
  <si>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</si>
  <si>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</si>
  <si>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</si>
  <si>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</si>
  <si>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</si>
  <si>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</si>
  <si>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</si>
  <si>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</si>
  <si>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</si>
  <si>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</si>
  <si>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</si>
  <si>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</si>
  <si>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</si>
  <si>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</si>
  <si>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</si>
  <si>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</si>
  <si>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</si>
  <si>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</si>
  <si>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</si>
  <si>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</si>
  <si>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</si>
  <si>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</si>
  <si>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</si>
  <si>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</si>
  <si>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</si>
  <si>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</si>
  <si>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</si>
  <si>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</si>
  <si>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</si>
  <si>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</si>
  <si>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</si>
  <si>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</si>
  <si>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</si>
  <si>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</si>
  <si>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</si>
  <si>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</si>
  <si>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</si>
  <si>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</si>
  <si>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</si>
  <si>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</si>
  <si>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</si>
  <si>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</si>
  <si>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</si>
  <si>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滋賀県栗東市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</si>
  <si>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</si>
  <si>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</si>
  <si>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</si>
  <si>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</si>
  <si>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</si>
  <si>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</si>
  <si>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</si>
  <si>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</si>
  <si>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</si>
  <si>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</si>
  <si>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</si>
  <si>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</si>
  <si>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</si>
  <si>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</si>
  <si>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</si>
  <si>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</si>
  <si>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</si>
  <si>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</si>
  <si>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</si>
  <si>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</si>
  <si>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</si>
  <si>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栗東墓地公園特別会計</t>
    <phoneticPr fontId="5"/>
  </si>
  <si>
    <t>大津湖南都市計画事業栗東新都心土地区画整理事業特別会計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</si>
  <si>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</si>
  <si>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</si>
  <si>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</si>
  <si>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</si>
  <si>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</si>
  <si>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</si>
  <si>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</si>
  <si>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</si>
  <si>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</si>
  <si>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</si>
  <si>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</si>
  <si>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</si>
  <si>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</si>
  <si>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</si>
  <si>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</si>
  <si>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</si>
  <si>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</si>
  <si>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</si>
  <si>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</si>
  <si>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農業集落排水事業特別会計</t>
    <phoneticPr fontId="5"/>
  </si>
  <si>
    <t>法非適用企業</t>
    <phoneticPr fontId="5"/>
  </si>
  <si>
    <t>大津湖南都市計画事業栗東駅前土地区画整理事業特別会計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</si>
  <si>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</si>
  <si>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</si>
  <si>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</si>
  <si>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</si>
  <si>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</si>
  <si>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</si>
  <si>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</si>
  <si>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</si>
  <si>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</si>
  <si>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</si>
  <si>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</si>
  <si>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</si>
  <si>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</si>
  <si>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</si>
  <si>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</si>
  <si>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</si>
  <si>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</si>
  <si>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</si>
  <si>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</si>
  <si>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</si>
  <si>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</si>
  <si>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</si>
  <si>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</si>
  <si>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</si>
  <si>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</si>
  <si>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</si>
  <si>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</si>
  <si>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</si>
  <si>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</si>
  <si>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</si>
  <si>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</si>
  <si>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</si>
  <si>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</si>
  <si>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</si>
  <si>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</si>
  <si>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</si>
  <si>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</si>
  <si>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</si>
  <si>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</si>
  <si>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</si>
  <si>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</si>
  <si>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</si>
  <si>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</si>
  <si>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</si>
  <si>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</si>
  <si>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</si>
  <si>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</si>
  <si>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</si>
  <si>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</si>
  <si>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</si>
  <si>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</si>
  <si>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</si>
  <si>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</si>
  <si>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</si>
  <si>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</si>
  <si>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</si>
  <si>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</si>
  <si>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</si>
  <si>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</si>
  <si>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</si>
  <si>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</si>
  <si>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</si>
  <si>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</si>
  <si>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</si>
  <si>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</si>
  <si>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</si>
  <si>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</si>
  <si>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</si>
  <si>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</si>
  <si>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</si>
  <si>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</si>
  <si>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</si>
  <si>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</si>
  <si>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</si>
  <si>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</si>
  <si>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</si>
  <si>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</si>
  <si>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</si>
  <si>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</si>
  <si>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</si>
  <si>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</si>
  <si>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</si>
  <si>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</si>
  <si>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</si>
  <si>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</si>
  <si>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</si>
  <si>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</si>
  <si>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</si>
  <si>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</si>
  <si>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</si>
  <si>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</si>
  <si>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</si>
  <si>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</si>
  <si>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</si>
  <si>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</si>
  <si>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</si>
  <si>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</si>
  <si>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</si>
  <si>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</si>
  <si>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</si>
  <si>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</si>
  <si>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</si>
  <si>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</si>
  <si>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</si>
  <si>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</si>
  <si>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</si>
  <si>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</si>
  <si>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</si>
  <si>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</si>
  <si>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</si>
  <si>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</si>
  <si>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</si>
  <si>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</si>
  <si>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</si>
  <si>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</si>
  <si>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</si>
  <si>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</si>
  <si>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</si>
  <si>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</si>
  <si>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</si>
  <si>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</si>
  <si>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</si>
  <si>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</si>
  <si>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</si>
  <si>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</si>
  <si>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</si>
  <si>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</si>
  <si>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</si>
  <si>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</si>
  <si>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</si>
  <si>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</si>
  <si>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</si>
  <si>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</si>
  <si>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</si>
  <si>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</si>
  <si>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</si>
  <si>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0.40</t>
  </si>
  <si>
    <t>水道事業会計</t>
  </si>
  <si>
    <t>一般会計</t>
  </si>
  <si>
    <t>国民健康保険特別会計</t>
  </si>
  <si>
    <t>公共下水道事業会計</t>
  </si>
  <si>
    <t>介護保険特別会計</t>
  </si>
  <si>
    <t>後期高齢者医療特別会計</t>
  </si>
  <si>
    <t>栗東墓地公園特別会計</t>
  </si>
  <si>
    <t>農業集落排水事業特別会計</t>
  </si>
  <si>
    <t>その他会計（赤字）</t>
  </si>
  <si>
    <t>その他会計（黒字）</t>
  </si>
  <si>
    <t>-</t>
    <phoneticPr fontId="2"/>
  </si>
  <si>
    <t>滋賀県市町村職員退職手当組合</t>
    <rPh sb="0" eb="3">
      <t>シガケン</t>
    </rPh>
    <rPh sb="3" eb="5">
      <t>シチョウ</t>
    </rPh>
    <rPh sb="5" eb="6">
      <t>ソン</t>
    </rPh>
    <rPh sb="6" eb="8">
      <t>ショクイン</t>
    </rPh>
    <rPh sb="8" eb="10">
      <t>タイショク</t>
    </rPh>
    <rPh sb="10" eb="12">
      <t>テアテ</t>
    </rPh>
    <rPh sb="12" eb="14">
      <t>クミアイ</t>
    </rPh>
    <phoneticPr fontId="2"/>
  </si>
  <si>
    <t>滋賀県市町村交通災害共済組合</t>
    <rPh sb="0" eb="3">
      <t>シガケン</t>
    </rPh>
    <rPh sb="3" eb="5">
      <t>シチョウ</t>
    </rPh>
    <rPh sb="5" eb="6">
      <t>ソン</t>
    </rPh>
    <rPh sb="6" eb="8">
      <t>コウツウ</t>
    </rPh>
    <rPh sb="8" eb="10">
      <t>サイガイ</t>
    </rPh>
    <rPh sb="10" eb="12">
      <t>キョウサイ</t>
    </rPh>
    <rPh sb="12" eb="14">
      <t>クミアイ</t>
    </rPh>
    <phoneticPr fontId="2"/>
  </si>
  <si>
    <t>湖南広域行政組合</t>
  </si>
  <si>
    <t>滋賀県市町村職員研修センター</t>
    <rPh sb="0" eb="3">
      <t>シガケン</t>
    </rPh>
    <rPh sb="3" eb="5">
      <t>シチョウ</t>
    </rPh>
    <rPh sb="5" eb="6">
      <t>ソン</t>
    </rPh>
    <rPh sb="6" eb="8">
      <t>ショクイン</t>
    </rPh>
    <rPh sb="8" eb="10">
      <t>ケンシュウ</t>
    </rPh>
    <phoneticPr fontId="2"/>
  </si>
  <si>
    <t>滋賀県後期高齢者医療広域連合（一般）</t>
    <rPh sb="0" eb="3">
      <t>シガケン</t>
    </rPh>
    <rPh sb="3" eb="5">
      <t>コウキ</t>
    </rPh>
    <rPh sb="5" eb="8">
      <t>コウレイシャ</t>
    </rPh>
    <rPh sb="8" eb="10">
      <t>イリョウ</t>
    </rPh>
    <rPh sb="10" eb="12">
      <t>コウイキ</t>
    </rPh>
    <rPh sb="12" eb="14">
      <t>レンゴウ</t>
    </rPh>
    <rPh sb="15" eb="17">
      <t>イッパン</t>
    </rPh>
    <phoneticPr fontId="2"/>
  </si>
  <si>
    <t>滋賀県後期高齢者医療広域連合（特別）</t>
  </si>
  <si>
    <t>栗東市体育協会</t>
    <rPh sb="0" eb="3">
      <t>リットウシ</t>
    </rPh>
    <rPh sb="3" eb="5">
      <t>タイイク</t>
    </rPh>
    <rPh sb="5" eb="7">
      <t>キョウカイ</t>
    </rPh>
    <phoneticPr fontId="2"/>
  </si>
  <si>
    <t>栗東都市整備</t>
    <rPh sb="0" eb="2">
      <t>リットウ</t>
    </rPh>
    <rPh sb="2" eb="4">
      <t>トシ</t>
    </rPh>
    <rPh sb="4" eb="6">
      <t>セイビ</t>
    </rPh>
    <phoneticPr fontId="2"/>
  </si>
  <si>
    <t>アグリの郷栗東</t>
    <rPh sb="4" eb="5">
      <t>サト</t>
    </rPh>
    <rPh sb="5" eb="7">
      <t>リットウ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</si>
  <si>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</si>
  <si>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</si>
  <si>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</si>
  <si>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</si>
  <si>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</si>
  <si>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</si>
  <si>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</si>
  <si>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</si>
  <si>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</si>
  <si>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</si>
  <si>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</si>
  <si>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上記したように、有形固定資産減価償却率については全国平均とほぼ同じ水準であるが、将来負担比率については、類似団体よりもかなり高い。これは人口の急増に対応するために施設を比較的短期間で整備し地方債が増加したことと、新幹線新駅建設に伴う区画整理用地の土地開発公社による先行取得が主な要因である。現在では「(新)集中改革プラン」により、普通建設事業を平準化させ、地方債発行額の抑制に努めており、将来負担比率は減少を続けている。
　また、新駅建設中止後の跡地の問題については、後継プランに基づき必要なインフラ整備を進め、企業誘致を積極的に行ってきた。今後もプライマリーバランスの黒字を維持することなどにより、引き続き数値の低減に努める。</t>
    <phoneticPr fontId="5"/>
  </si>
  <si>
    <t>　両比率ともに類似団体平均値と比較すると高くなっているが、これは人口の急増に対応するための施設を比較的短期間の間に整備したことが主な要因である。現在では「（新）集中改革プラン」に基づき普通建設事業を平準化させ地方債の発行額を抑制してきたことにより、将来負担比率は減少傾向にあり、平成24年度の246.0から平成28年度の174.0へ72.0ポイント減少した。また、地方債発行額を抑制してきたことから公債費も低減させることができたために実質公債費比率も減少傾向にあり、同じく19.2から16.7へ2.5ポイント減少した。しかし、いずれの比率も依然として高い数値であることから、今後も引き続き「（新）集中改革プラン」によりプライマリーバランスの黒字を維持しつつ地方債現在高と公債費の低減に努め、両比率の改善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</si>
</sst>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54227</c:v>
                </c:pt>
                <c:pt idx="4">
                  <c:v>57295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26818</c:v>
                </c:pt>
                <c:pt idx="1">
                  <c:v>30594</c:v>
                </c:pt>
                <c:pt idx="2">
                  <c:v>22001</c:v>
                </c:pt>
                <c:pt idx="3">
                  <c:v>36039</c:v>
                </c:pt>
                <c:pt idx="4">
                  <c:v>50478</c:v>
                </c:pt>
              </c:numCache>
            </c:numRef>
          </c:val>
          <c:smooth val="0"/>
        </c:ser>
        <c:dLbls>
          <c:showLegendKey val="0"/>
          <c:showVal val="0"/>
          <c:showCatName val="0"/>
          <c:showSerName val="0"/>
          <c:showPercent val="0"/>
          <c:showBubbleSize val="0"/>
        </c:dLbls>
        <c:marker val="1"/>
        <c:smooth val="0"/>
        <c:axId val="99910400"/>
        <c:axId val="99912320"/>
      </c:lineChart>
      <c:catAx>
        <c:axId val="99910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912320"/>
        <c:crosses val="autoZero"/>
        <c:auto val="1"/>
        <c:lblAlgn val="ctr"/>
        <c:lblOffset val="100"/>
        <c:tickLblSkip val="1"/>
        <c:tickMarkSkip val="1"/>
        <c:noMultiLvlLbl val="0"/>
      </c:catAx>
      <c:valAx>
        <c:axId val="9991232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910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3.48</c:v>
                </c:pt>
                <c:pt idx="1">
                  <c:v>3.47</c:v>
                </c:pt>
                <c:pt idx="2">
                  <c:v>3.43</c:v>
                </c:pt>
                <c:pt idx="3">
                  <c:v>3.53</c:v>
                </c:pt>
                <c:pt idx="4">
                  <c:v>3.45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6.48</c:v>
                </c:pt>
                <c:pt idx="1">
                  <c:v>7.29</c:v>
                </c:pt>
                <c:pt idx="2">
                  <c:v>8.35</c:v>
                </c:pt>
                <c:pt idx="3">
                  <c:v>8.4</c:v>
                </c:pt>
                <c:pt idx="4">
                  <c:v>8.09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0007296"/>
        <c:axId val="120009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3.43</c:v>
                </c:pt>
                <c:pt idx="1">
                  <c:v>1.02</c:v>
                </c:pt>
                <c:pt idx="2">
                  <c:v>0.88</c:v>
                </c:pt>
                <c:pt idx="3">
                  <c:v>0.39</c:v>
                </c:pt>
                <c:pt idx="4">
                  <c:v>-0.4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0007296"/>
        <c:axId val="120009472"/>
      </c:lineChart>
      <c:catAx>
        <c:axId val="120007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009472"/>
        <c:crosses val="autoZero"/>
        <c:auto val="1"/>
        <c:lblAlgn val="ctr"/>
        <c:lblOffset val="100"/>
        <c:tickLblSkip val="1"/>
        <c:tickMarkSkip val="1"/>
        <c:noMultiLvlLbl val="0"/>
      </c:catAx>
      <c:valAx>
        <c:axId val="120009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007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2.77</c:v>
                </c:pt>
                <c:pt idx="2">
                  <c:v>#N/A</c:v>
                </c:pt>
                <c:pt idx="3">
                  <c:v>2.08</c:v>
                </c:pt>
                <c:pt idx="4">
                  <c:v>#N/A</c:v>
                </c:pt>
                <c:pt idx="5">
                  <c:v>0.02</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栗東墓地公園特別会計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0.03</c:v>
                </c:pt>
                <c:pt idx="2">
                  <c:v>#N/A</c:v>
                </c:pt>
                <c:pt idx="3">
                  <c:v>0.03</c:v>
                </c:pt>
                <c:pt idx="4">
                  <c:v>#N/A</c:v>
                </c:pt>
                <c:pt idx="5">
                  <c:v>0.03</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0.09</c:v>
                </c:pt>
                <c:pt idx="2">
                  <c:v>#N/A</c:v>
                </c:pt>
                <c:pt idx="3">
                  <c:v>0.09</c:v>
                </c:pt>
                <c:pt idx="4">
                  <c:v>#N/A</c:v>
                </c:pt>
                <c:pt idx="5">
                  <c:v>0.11</c:v>
                </c:pt>
                <c:pt idx="6">
                  <c:v>#N/A</c:v>
                </c:pt>
                <c:pt idx="7">
                  <c:v>0.12</c:v>
                </c:pt>
                <c:pt idx="8">
                  <c:v>#N/A</c:v>
                </c:pt>
                <c:pt idx="9">
                  <c:v>0.12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0.08</c:v>
                </c:pt>
                <c:pt idx="2">
                  <c:v>#N/A</c:v>
                </c:pt>
                <c:pt idx="3">
                  <c:v>0.27</c:v>
                </c:pt>
                <c:pt idx="4">
                  <c:v>#N/A</c:v>
                </c:pt>
                <c:pt idx="5">
                  <c:v>0.35</c:v>
                </c:pt>
                <c:pt idx="6">
                  <c:v>#N/A</c:v>
                </c:pt>
                <c:pt idx="7">
                  <c:v>0.5</c:v>
                </c:pt>
                <c:pt idx="8">
                  <c:v>#N/A</c:v>
                </c:pt>
                <c:pt idx="9">
                  <c:v>0.69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0</c:v>
                </c:pt>
                <c:pt idx="1">
                  <c:v>0</c:v>
                </c:pt>
                <c:pt idx="2">
                  <c:v>0</c:v>
                </c:pt>
                <c:pt idx="3">
                  <c:v>0</c:v>
                </c:pt>
                <c:pt idx="4">
                  <c:v>#N/A</c:v>
                </c:pt>
                <c:pt idx="5">
                  <c:v>1.97</c:v>
                </c:pt>
                <c:pt idx="6">
                  <c:v>#N/A</c:v>
                </c:pt>
                <c:pt idx="7">
                  <c:v>2.44</c:v>
                </c:pt>
                <c:pt idx="8">
                  <c:v>#N/A</c:v>
                </c:pt>
                <c:pt idx="9">
                  <c:v>2.56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1.21</c:v>
                </c:pt>
                <c:pt idx="2">
                  <c:v>#N/A</c:v>
                </c:pt>
                <c:pt idx="3">
                  <c:v>1.9</c:v>
                </c:pt>
                <c:pt idx="4">
                  <c:v>#N/A</c:v>
                </c:pt>
                <c:pt idx="5">
                  <c:v>1.85</c:v>
                </c:pt>
                <c:pt idx="6">
                  <c:v>#N/A</c:v>
                </c:pt>
                <c:pt idx="7">
                  <c:v>1.69</c:v>
                </c:pt>
                <c:pt idx="8">
                  <c:v>#N/A</c:v>
                </c:pt>
                <c:pt idx="9">
                  <c:v>2.97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3.41</c:v>
                </c:pt>
                <c:pt idx="2">
                  <c:v>#N/A</c:v>
                </c:pt>
                <c:pt idx="3">
                  <c:v>3.39</c:v>
                </c:pt>
                <c:pt idx="4">
                  <c:v>#N/A</c:v>
                </c:pt>
                <c:pt idx="5">
                  <c:v>3.34</c:v>
                </c:pt>
                <c:pt idx="6">
                  <c:v>#N/A</c:v>
                </c:pt>
                <c:pt idx="7">
                  <c:v>3.42</c:v>
                </c:pt>
                <c:pt idx="8">
                  <c:v>#N/A</c:v>
                </c:pt>
                <c:pt idx="9">
                  <c:v>3.33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12.52</c:v>
                </c:pt>
                <c:pt idx="2">
                  <c:v>#N/A</c:v>
                </c:pt>
                <c:pt idx="3">
                  <c:v>12.72</c:v>
                </c:pt>
                <c:pt idx="4">
                  <c:v>#N/A</c:v>
                </c:pt>
                <c:pt idx="5">
                  <c:v>14.09</c:v>
                </c:pt>
                <c:pt idx="6">
                  <c:v>#N/A</c:v>
                </c:pt>
                <c:pt idx="7">
                  <c:v>13.19</c:v>
                </c:pt>
                <c:pt idx="8">
                  <c:v>#N/A</c:v>
                </c:pt>
                <c:pt idx="9">
                  <c:v>13.19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0115584"/>
        <c:axId val="120117120"/>
      </c:barChart>
      <c:catAx>
        <c:axId val="120115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117120"/>
        <c:crosses val="autoZero"/>
        <c:auto val="1"/>
        <c:lblAlgn val="ctr"/>
        <c:lblOffset val="100"/>
        <c:tickLblSkip val="1"/>
        <c:tickMarkSkip val="1"/>
        <c:noMultiLvlLbl val="0"/>
      </c:catAx>
      <c:valAx>
        <c:axId val="120117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115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2424</c:v>
                </c:pt>
                <c:pt idx="5">
                  <c:v>2491</c:v>
                </c:pt>
                <c:pt idx="8">
                  <c:v>2497</c:v>
                </c:pt>
                <c:pt idx="11">
                  <c:v>2413</c:v>
                </c:pt>
                <c:pt idx="14">
                  <c:v>2538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9</c:v>
                </c:pt>
                <c:pt idx="3">
                  <c:v>9</c:v>
                </c:pt>
                <c:pt idx="6">
                  <c:v>9</c:v>
                </c:pt>
                <c:pt idx="9">
                  <c:v>153</c:v>
                </c:pt>
                <c:pt idx="12">
                  <c:v>134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122</c:v>
                </c:pt>
                <c:pt idx="3">
                  <c:v>125</c:v>
                </c:pt>
                <c:pt idx="6">
                  <c:v>127</c:v>
                </c:pt>
                <c:pt idx="9">
                  <c:v>105</c:v>
                </c:pt>
                <c:pt idx="12">
                  <c:v>63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455</c:v>
                </c:pt>
                <c:pt idx="3">
                  <c:v>362</c:v>
                </c:pt>
                <c:pt idx="6">
                  <c:v>354</c:v>
                </c:pt>
                <c:pt idx="9">
                  <c:v>367</c:v>
                </c:pt>
                <c:pt idx="12">
                  <c:v>294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3886</c:v>
                </c:pt>
                <c:pt idx="3">
                  <c:v>4112</c:v>
                </c:pt>
                <c:pt idx="6">
                  <c:v>4019</c:v>
                </c:pt>
                <c:pt idx="9">
                  <c:v>3870</c:v>
                </c:pt>
                <c:pt idx="12">
                  <c:v>3993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231104"/>
        <c:axId val="32455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2048</c:v>
                </c:pt>
                <c:pt idx="2">
                  <c:v>#N/A</c:v>
                </c:pt>
                <c:pt idx="3">
                  <c:v>#N/A</c:v>
                </c:pt>
                <c:pt idx="4">
                  <c:v>2117</c:v>
                </c:pt>
                <c:pt idx="5">
                  <c:v>#N/A</c:v>
                </c:pt>
                <c:pt idx="6">
                  <c:v>#N/A</c:v>
                </c:pt>
                <c:pt idx="7">
                  <c:v>2012</c:v>
                </c:pt>
                <c:pt idx="8">
                  <c:v>#N/A</c:v>
                </c:pt>
                <c:pt idx="9">
                  <c:v>#N/A</c:v>
                </c:pt>
                <c:pt idx="10">
                  <c:v>2082</c:v>
                </c:pt>
                <c:pt idx="11">
                  <c:v>#N/A</c:v>
                </c:pt>
                <c:pt idx="12">
                  <c:v>#N/A</c:v>
                </c:pt>
                <c:pt idx="13">
                  <c:v>1946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231104"/>
        <c:axId val="3245568"/>
      </c:lineChart>
      <c:catAx>
        <c:axId val="3231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45568"/>
        <c:crosses val="autoZero"/>
        <c:auto val="1"/>
        <c:lblAlgn val="ctr"/>
        <c:lblOffset val="100"/>
        <c:tickLblSkip val="1"/>
        <c:tickMarkSkip val="1"/>
        <c:noMultiLvlLbl val="0"/>
      </c:catAx>
      <c:valAx>
        <c:axId val="3245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31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22135</c:v>
                </c:pt>
                <c:pt idx="5">
                  <c:v>21562</c:v>
                </c:pt>
                <c:pt idx="8">
                  <c:v>20755</c:v>
                </c:pt>
                <c:pt idx="11">
                  <c:v>20319</c:v>
                </c:pt>
                <c:pt idx="14">
                  <c:v>20054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10340</c:v>
                </c:pt>
                <c:pt idx="5">
                  <c:v>9309</c:v>
                </c:pt>
                <c:pt idx="8">
                  <c:v>8458</c:v>
                </c:pt>
                <c:pt idx="11">
                  <c:v>8538</c:v>
                </c:pt>
                <c:pt idx="14">
                  <c:v>8842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3383</c:v>
                </c:pt>
                <c:pt idx="5">
                  <c:v>3536</c:v>
                </c:pt>
                <c:pt idx="8">
                  <c:v>4055</c:v>
                </c:pt>
                <c:pt idx="11">
                  <c:v>4455</c:v>
                </c:pt>
                <c:pt idx="14">
                  <c:v>4471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1408</c:v>
                </c:pt>
                <c:pt idx="3">
                  <c:v>1342</c:v>
                </c:pt>
                <c:pt idx="6">
                  <c:v>1082</c:v>
                </c:pt>
                <c:pt idx="9">
                  <c:v>987</c:v>
                </c:pt>
                <c:pt idx="12">
                  <c:v>930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645</c:v>
                </c:pt>
                <c:pt idx="3">
                  <c:v>703</c:v>
                </c:pt>
                <c:pt idx="6">
                  <c:v>696</c:v>
                </c:pt>
                <c:pt idx="9">
                  <c:v>604</c:v>
                </c:pt>
                <c:pt idx="12">
                  <c:v>690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7514</c:v>
                </c:pt>
                <c:pt idx="3">
                  <c:v>6287</c:v>
                </c:pt>
                <c:pt idx="6">
                  <c:v>6230</c:v>
                </c:pt>
                <c:pt idx="9">
                  <c:v>5973</c:v>
                </c:pt>
                <c:pt idx="12">
                  <c:v>5448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18009</c:v>
                </c:pt>
                <c:pt idx="3">
                  <c:v>1437</c:v>
                </c:pt>
                <c:pt idx="6">
                  <c:v>1329</c:v>
                </c:pt>
                <c:pt idx="9">
                  <c:v>1289</c:v>
                </c:pt>
                <c:pt idx="12">
                  <c:v>1153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37021</c:v>
                </c:pt>
                <c:pt idx="3">
                  <c:v>50842</c:v>
                </c:pt>
                <c:pt idx="6">
                  <c:v>48324</c:v>
                </c:pt>
                <c:pt idx="9">
                  <c:v>47042</c:v>
                </c:pt>
                <c:pt idx="12">
                  <c:v>46232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86591744"/>
        <c:axId val="86598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28741</c:v>
                </c:pt>
                <c:pt idx="2">
                  <c:v>#N/A</c:v>
                </c:pt>
                <c:pt idx="3">
                  <c:v>#N/A</c:v>
                </c:pt>
                <c:pt idx="4">
                  <c:v>26204</c:v>
                </c:pt>
                <c:pt idx="5">
                  <c:v>#N/A</c:v>
                </c:pt>
                <c:pt idx="6">
                  <c:v>#N/A</c:v>
                </c:pt>
                <c:pt idx="7">
                  <c:v>24392</c:v>
                </c:pt>
                <c:pt idx="8">
                  <c:v>#N/A</c:v>
                </c:pt>
                <c:pt idx="9">
                  <c:v>#N/A</c:v>
                </c:pt>
                <c:pt idx="10">
                  <c:v>22583</c:v>
                </c:pt>
                <c:pt idx="11">
                  <c:v>#N/A</c:v>
                </c:pt>
                <c:pt idx="12">
                  <c:v>#N/A</c:v>
                </c:pt>
                <c:pt idx="13">
                  <c:v>21087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86591744"/>
        <c:axId val="86598016"/>
      </c:lineChart>
      <c:catAx>
        <c:axId val="86591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6598016"/>
        <c:crosses val="autoZero"/>
        <c:auto val="1"/>
        <c:lblAlgn val="ctr"/>
        <c:lblOffset val="100"/>
        <c:tickLblSkip val="1"/>
        <c:tickMarkSkip val="1"/>
        <c:noMultiLvlLbl val="0"/>
      </c:catAx>
      <c:valAx>
        <c:axId val="86598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591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{EA7468D6-B9AC-4561-8DD4-4D821CED7012}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{4194E694-C6DF-4094-A7F7-68CEE3FF99C8}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{E54956F5-E2BC-4716-A1A4-6998074D55BA}</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{9779D0DA-5396-4A32-930A-48CA1AA2483D}</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{4C1B7166-6418-413B-8FE6-2F7C5688EF00}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57.5</c:v>
                </c:pt>
              </c:numCache>
            </c:numRef>
          </c:xVal>
          <c:yVal>
            <c:numRef>
              <c:f>公会計指標分析・財政指標組合せ分析表!$K$51:$O$51</c:f>
              <c:numCache>
                <c:formatCode>#,##0.0;"▲ "#,##0.0</c:formatCode>
                <c:ptCount val="5"/>
                <c:pt idx="3">
                  <c:v>186.1</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{D16968E4-8FCF-4331-970D-1168C3C9C670}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{708FD724-1539-464A-9007-B32BEB3825C0}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{30525B34-573A-444C-BCD7-071D375030F3}</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{D23C1075-DD9B-455C-A99F-44A9A7D27BA2}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{3AC9F7D8-8904-466B-897B-82554431FA90}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55.2</c:v>
                </c:pt>
              </c:numCache>
            </c:numRef>
          </c:xVal>
          <c:yVal>
            <c:numRef>
              <c:f>公会計指標分析・財政指標組合せ分析表!$K$55:$O$55</c:f>
              <c:numCache>
                <c:formatCode>#,##0.0;"▲ "#,##0.0</c:formatCode>
                <c:ptCount val="5"/>
                <c:pt idx="3">
                  <c:v>37.299999999999997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3597568"/>
        <c:axId val="123599488"/>
      </c:scatterChart>
      <c:valAx>
        <c:axId val="123597568"/>
        <c:scaling>
          <c:orientation val="minMax"/>
          <c:max val="57.7"/>
          <c:min val="5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599488"/>
        <c:crosses val="autoZero"/>
        <c:crossBetween val="midCat"/>
      </c:valAx>
      <c:valAx>
        <c:axId val="123599488"/>
        <c:scaling>
          <c:orientation val="minMax"/>
          <c:max val="22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5975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{26767789-E708-4733-8938-8DDE81A4EDDE}</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{62442817-DFEB-46DD-8378-9E1BDC73C0C5}</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{FDC0F9AE-4E24-4AEA-A8FF-7162C3A9B1DA}</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{A750A050-737D-4618-A576-B7BDF9522662}</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{6A90725B-EDCF-4DFB-ABEE-FF37B4209B07}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19.2</c:v>
                </c:pt>
                <c:pt idx="1">
                  <c:v>18</c:v>
                </c:pt>
                <c:pt idx="2">
                  <c:v>17.399999999999999</c:v>
                </c:pt>
                <c:pt idx="3">
                  <c:v>17.3</c:v>
                </c:pt>
                <c:pt idx="4">
                  <c:v>16.7</c:v>
                </c:pt>
              </c:numCache>
            </c:numRef>
          </c:xVal>
          <c:yVal>
            <c:numRef>
              <c:f>公会計指標分析・財政指標組合せ分析表!$K$73:$O$73</c:f>
              <c:numCache>
                <c:formatCode>#,##0.0;"▲ "#,##0.0</c:formatCode>
                <c:ptCount val="5"/>
                <c:pt idx="0">
                  <c:v>246</c:v>
                </c:pt>
                <c:pt idx="1">
                  <c:v>219.4</c:v>
                </c:pt>
                <c:pt idx="2">
                  <c:v>206.9</c:v>
                </c:pt>
                <c:pt idx="3">
                  <c:v>186.1</c:v>
                </c:pt>
                <c:pt idx="4">
                  <c:v>174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{2EA34397-4260-481D-98B1-932150040E3F}</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{C33A6B93-5561-43B0-9CC8-69E612C8B055}</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{3C73ED8F-512F-48A4-A038-4F2CE4F4871A}</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6710255609293708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{6BE56098-0179-4A33-88F2-6B9251778BB9}</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6700668914333726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{A3898C90-C0D1-4830-81FD-E0F802548D6A}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7.8</c:v>
                </c:pt>
                <c:pt idx="4">
                  <c:v>7.5</c:v>
                </c:pt>
              </c:numCache>
            </c:numRef>
          </c:xVal>
          <c:yVal>
            <c:numRef>
              <c:f>公会計指標分析・財政指標組合せ分析表!$K$77:$O$77</c:f>
              <c:numCache>
                <c:formatCode>#,##0.0;"▲ "#,##0.0</c:formatCode>
                <c:ptCount val="5"/>
                <c:pt idx="0">
                  <c:v>58.2</c:v>
                </c:pt>
                <c:pt idx="1">
                  <c:v>50.3</c:v>
                </c:pt>
                <c:pt idx="2">
                  <c:v>45.9</c:v>
                </c:pt>
                <c:pt idx="3">
                  <c:v>37.299999999999997</c:v>
                </c:pt>
                <c:pt idx="4">
                  <c:v>33.1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3663104"/>
        <c:axId val="123665024"/>
      </c:scatterChart>
      <c:valAx>
        <c:axId val="123663104"/>
        <c:scaling>
          <c:orientation val="minMax"/>
          <c:max val="21"/>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665024"/>
        <c:crosses val="autoZero"/>
        <c:crossBetween val="midCat"/>
      </c:valAx>
      <c:valAx>
        <c:axId val="123665024"/>
        <c:scaling>
          <c:orientation val="minMax"/>
          <c:max val="29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6631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滋賀県栗東市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68,272
67,256
52.69
24,957,112
24,325,038
476,913
13,826,611
46,171,039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174.0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平成２２年度に昭和５７年以来２８年ぶりの交付団体となってから、財政力指数は１を下回っている。不況の影響を受け、市税が大きく減少したことが主な要因である。</a:t>
          </a:r>
        </a:p>
        <a:p>
          <a:r>
            <a:rPr kumimoji="1" lang="ja-JP" altLang="en-US" sz="1300">
              <a:latin typeface="ＭＳ Ｐゴシック"/>
            </a:rPr>
            <a:t>　平成２４年度以降安定した数値を示しつつあるが、依然として厳しい財政状況にあるため、「</a:t>
          </a:r>
          <a:r>
            <a:rPr kumimoji="1" lang="en-US" altLang="ja-JP" sz="1300">
              <a:latin typeface="ＭＳ Ｐゴシック"/>
            </a:rPr>
            <a:t>(</a:t>
          </a:r>
          <a:r>
            <a:rPr kumimoji="1" lang="ja-JP" altLang="en-US" sz="1300">
              <a:latin typeface="ＭＳ Ｐゴシック"/>
            </a:rPr>
            <a:t>新</a:t>
          </a:r>
          <a:r>
            <a:rPr kumimoji="1" lang="en-US" altLang="ja-JP" sz="1300">
              <a:latin typeface="ＭＳ Ｐゴシック"/>
            </a:rPr>
            <a:t>)</a:t>
          </a:r>
          <a:r>
            <a:rPr kumimoji="1" lang="ja-JP" altLang="en-US" sz="1300">
              <a:latin typeface="ＭＳ Ｐゴシック"/>
            </a:rPr>
            <a:t>集中改革プラン」の効果を持続し、安定した歳入の確保と歳出の抑制に引き続き努める。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160565</xdr:rowOff>
    </xdr:from>
    <xdr:to>
      <xdr:col>7</xdr:col>
      <xdr:colOff>152400</xdr:colOff>
      <xdr:row>39</xdr:row>
      <xdr:rowOff>160565</xdr:rowOff>
    </xdr:to>
    <xdr:cxnSp macro="">
      <xdr:nvCxnSpPr>
        <xdr:cNvPr id="70" name="直線コネクタ 69"/>
        <xdr:cNvCxnSpPr/>
      </xdr:nvCxnSpPr>
      <xdr:spPr>
        <a:xfrm>
          <a:off x="4114800" y="6847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169834</xdr:rowOff>
    </xdr:from>
    <xdr:ext cx="762000" cy="259045"/>
    <xdr:sp macro="" textlink="">
      <xdr:nvSpPr>
        <xdr:cNvPr id="71"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160565</xdr:rowOff>
    </xdr:from>
    <xdr:to>
      <xdr:col>6</xdr:col>
      <xdr:colOff>0</xdr:colOff>
      <xdr:row>40</xdr:row>
      <xdr:rowOff>6350</xdr:rowOff>
    </xdr:to>
    <xdr:cxnSp macro="">
      <xdr:nvCxnSpPr>
        <xdr:cNvPr id="73" name="直線コネクタ 72"/>
        <xdr:cNvCxnSpPr/>
      </xdr:nvCxnSpPr>
      <xdr:spPr>
        <a:xfrm flipV="1">
          <a:off x="3225800" y="68471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75" name="テキスト ボックス 74"/>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6350</xdr:rowOff>
    </xdr:from>
    <xdr:to>
      <xdr:col>4</xdr:col>
      <xdr:colOff>482600</xdr:colOff>
      <xdr:row>40</xdr:row>
      <xdr:rowOff>23585</xdr:rowOff>
    </xdr:to>
    <xdr:cxnSp macro="">
      <xdr:nvCxnSpPr>
        <xdr:cNvPr id="76" name="直線コネクタ 75"/>
        <xdr:cNvCxnSpPr/>
      </xdr:nvCxnSpPr>
      <xdr:spPr>
        <a:xfrm flipV="1">
          <a:off x="2336800" y="68643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7" name="フローチャート : 判断 76"/>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78" name="テキスト ボックス 77"/>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23585</xdr:rowOff>
    </xdr:from>
    <xdr:to>
      <xdr:col>3</xdr:col>
      <xdr:colOff>279400</xdr:colOff>
      <xdr:row>40</xdr:row>
      <xdr:rowOff>23585</xdr:rowOff>
    </xdr:to>
    <xdr:cxnSp macro="">
      <xdr:nvCxnSpPr>
        <xdr:cNvPr id="79" name="直線コネクタ 78"/>
        <xdr:cNvCxnSpPr/>
      </xdr:nvCxnSpPr>
      <xdr:spPr>
        <a:xfrm>
          <a:off x="1447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27215</xdr:rowOff>
    </xdr:from>
    <xdr:to>
      <xdr:col>3</xdr:col>
      <xdr:colOff>330200</xdr:colOff>
      <xdr:row>43</xdr:row>
      <xdr:rowOff>128815</xdr:rowOff>
    </xdr:to>
    <xdr:sp macro="" textlink="">
      <xdr:nvSpPr>
        <xdr:cNvPr id="80" name="フローチャート :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113592</xdr:rowOff>
    </xdr:from>
    <xdr:ext cx="762000" cy="259045"/>
    <xdr:sp macro="" textlink="">
      <xdr:nvSpPr>
        <xdr:cNvPr id="81" name="テキスト ボックス 80"/>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82" name="フローチャート :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113592</xdr:rowOff>
    </xdr:from>
    <xdr:ext cx="762000" cy="259045"/>
    <xdr:sp macro="" textlink="">
      <xdr:nvSpPr>
        <xdr:cNvPr id="83" name="テキスト ボックス 82"/>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109765</xdr:rowOff>
    </xdr:from>
    <xdr:to>
      <xdr:col>7</xdr:col>
      <xdr:colOff>203200</xdr:colOff>
      <xdr:row>40</xdr:row>
      <xdr:rowOff>39915</xdr:rowOff>
    </xdr:to>
    <xdr:sp macro="" textlink="">
      <xdr:nvSpPr>
        <xdr:cNvPr id="89" name="円/楕円 88"/>
        <xdr:cNvSpPr/>
      </xdr:nvSpPr>
      <xdr:spPr>
        <a:xfrm>
          <a:off x="4902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126292</xdr:rowOff>
    </xdr:from>
    <xdr:ext cx="762000" cy="259045"/>
    <xdr:sp macro="" textlink="">
      <xdr:nvSpPr>
        <xdr:cNvPr id="90" name="財政力該当値テキスト"/>
        <xdr:cNvSpPr txBox="1"/>
      </xdr:nvSpPr>
      <xdr:spPr>
        <a:xfrm>
          <a:off x="5041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109765</xdr:rowOff>
    </xdr:from>
    <xdr:to>
      <xdr:col>6</xdr:col>
      <xdr:colOff>50800</xdr:colOff>
      <xdr:row>40</xdr:row>
      <xdr:rowOff>39915</xdr:rowOff>
    </xdr:to>
    <xdr:sp macro="" textlink="">
      <xdr:nvSpPr>
        <xdr:cNvPr id="91" name="円/楕円 90"/>
        <xdr:cNvSpPr/>
      </xdr:nvSpPr>
      <xdr:spPr>
        <a:xfrm>
          <a:off x="4064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50092</xdr:rowOff>
    </xdr:from>
    <xdr:ext cx="736600" cy="259045"/>
    <xdr:sp macro="" textlink="">
      <xdr:nvSpPr>
        <xdr:cNvPr id="92" name="テキスト ボックス 91"/>
        <xdr:cNvSpPr txBox="1"/>
      </xdr:nvSpPr>
      <xdr:spPr>
        <a:xfrm>
          <a:off x="3733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127000</xdr:rowOff>
    </xdr:from>
    <xdr:to>
      <xdr:col>4</xdr:col>
      <xdr:colOff>533400</xdr:colOff>
      <xdr:row>40</xdr:row>
      <xdr:rowOff>57150</xdr:rowOff>
    </xdr:to>
    <xdr:sp macro="" textlink="">
      <xdr:nvSpPr>
        <xdr:cNvPr id="93" name="円/楕円 92"/>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67327</xdr:rowOff>
    </xdr:from>
    <xdr:ext cx="762000" cy="259045"/>
    <xdr:sp macro="" textlink="">
      <xdr:nvSpPr>
        <xdr:cNvPr id="94" name="テキスト ボックス 93"/>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144235</xdr:rowOff>
    </xdr:from>
    <xdr:to>
      <xdr:col>3</xdr:col>
      <xdr:colOff>330200</xdr:colOff>
      <xdr:row>40</xdr:row>
      <xdr:rowOff>74385</xdr:rowOff>
    </xdr:to>
    <xdr:sp macro="" textlink="">
      <xdr:nvSpPr>
        <xdr:cNvPr id="95" name="円/楕円 94"/>
        <xdr:cNvSpPr/>
      </xdr:nvSpPr>
      <xdr:spPr>
        <a:xfrm>
          <a:off x="2286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84562</xdr:rowOff>
    </xdr:from>
    <xdr:ext cx="762000" cy="259045"/>
    <xdr:sp macro="" textlink="">
      <xdr:nvSpPr>
        <xdr:cNvPr id="96" name="テキスト ボックス 95"/>
        <xdr:cNvSpPr txBox="1"/>
      </xdr:nvSpPr>
      <xdr:spPr>
        <a:xfrm>
          <a:off x="1955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144235</xdr:rowOff>
    </xdr:from>
    <xdr:to>
      <xdr:col>2</xdr:col>
      <xdr:colOff>127000</xdr:colOff>
      <xdr:row>40</xdr:row>
      <xdr:rowOff>74385</xdr:rowOff>
    </xdr:to>
    <xdr:sp macro="" textlink="">
      <xdr:nvSpPr>
        <xdr:cNvPr id="97" name="円/楕円 96"/>
        <xdr:cNvSpPr/>
      </xdr:nvSpPr>
      <xdr:spPr>
        <a:xfrm>
          <a:off x="1397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84562</xdr:rowOff>
    </xdr:from>
    <xdr:ext cx="762000" cy="259045"/>
    <xdr:sp macro="" textlink="">
      <xdr:nvSpPr>
        <xdr:cNvPr id="98" name="テキスト ボックス 97"/>
        <xdr:cNvSpPr txBox="1"/>
      </xdr:nvSpPr>
      <xdr:spPr>
        <a:xfrm>
          <a:off x="1066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1.7</a:t>
          </a:r>
          <a:r>
            <a:rPr kumimoji="1" lang="ja-JP" altLang="en-US" sz="1300">
              <a:latin typeface="ＭＳ Ｐゴシック"/>
            </a:rPr>
            <a:t>ポイント増加し、近年は微増傾向にある。</a:t>
          </a:r>
        </a:p>
        <a:p>
          <a:r>
            <a:rPr kumimoji="1" lang="ja-JP" altLang="en-US" sz="1300">
              <a:latin typeface="ＭＳ Ｐゴシック"/>
            </a:rPr>
            <a:t>　歳出面では、物件費、公債費を主な要因として類似団体を上回る数値となっている。物件費については経常経費の削減に努め、公債費については、普通建設事業の平準化による市債発行の抑制などにより比率の低減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118321</xdr:rowOff>
    </xdr:from>
    <xdr:to>
      <xdr:col>7</xdr:col>
      <xdr:colOff>152400</xdr:colOff>
      <xdr:row>64</xdr:row>
      <xdr:rowOff>15240</xdr:rowOff>
    </xdr:to>
    <xdr:cxnSp macro="">
      <xdr:nvCxnSpPr>
        <xdr:cNvPr id="133" name="直線コネクタ 132"/>
        <xdr:cNvCxnSpPr/>
      </xdr:nvCxnSpPr>
      <xdr:spPr>
        <a:xfrm>
          <a:off x="4114800" y="10919671"/>
          <a:ext cx="838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34"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94192</xdr:rowOff>
    </xdr:from>
    <xdr:to>
      <xdr:col>6</xdr:col>
      <xdr:colOff>0</xdr:colOff>
      <xdr:row>63</xdr:row>
      <xdr:rowOff>118321</xdr:rowOff>
    </xdr:to>
    <xdr:cxnSp macro="">
      <xdr:nvCxnSpPr>
        <xdr:cNvPr id="136" name="直線コネクタ 135"/>
        <xdr:cNvCxnSpPr/>
      </xdr:nvCxnSpPr>
      <xdr:spPr>
        <a:xfrm>
          <a:off x="3225800" y="1089554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2346</xdr:rowOff>
    </xdr:from>
    <xdr:ext cx="736600" cy="259045"/>
    <xdr:sp macro="" textlink="">
      <xdr:nvSpPr>
        <xdr:cNvPr id="138" name="テキスト ボックス 137"/>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66040</xdr:rowOff>
    </xdr:from>
    <xdr:to>
      <xdr:col>4</xdr:col>
      <xdr:colOff>482600</xdr:colOff>
      <xdr:row>63</xdr:row>
      <xdr:rowOff>94192</xdr:rowOff>
    </xdr:to>
    <xdr:cxnSp macro="">
      <xdr:nvCxnSpPr>
        <xdr:cNvPr id="139" name="直線コネクタ 138"/>
        <xdr:cNvCxnSpPr/>
      </xdr:nvCxnSpPr>
      <xdr:spPr>
        <a:xfrm>
          <a:off x="2336800" y="1086739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40" name="フローチャート : 判断 139"/>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41" name="テキスト ボックス 140"/>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66040</xdr:rowOff>
    </xdr:from>
    <xdr:to>
      <xdr:col>3</xdr:col>
      <xdr:colOff>279400</xdr:colOff>
      <xdr:row>63</xdr:row>
      <xdr:rowOff>94192</xdr:rowOff>
    </xdr:to>
    <xdr:cxnSp macro="">
      <xdr:nvCxnSpPr>
        <xdr:cNvPr id="142" name="直線コネクタ 141"/>
        <xdr:cNvCxnSpPr/>
      </xdr:nvCxnSpPr>
      <xdr:spPr>
        <a:xfrm flipV="1">
          <a:off x="1447800" y="1086739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98213</xdr:rowOff>
    </xdr:from>
    <xdr:to>
      <xdr:col>3</xdr:col>
      <xdr:colOff>330200</xdr:colOff>
      <xdr:row>63</xdr:row>
      <xdr:rowOff>28363</xdr:rowOff>
    </xdr:to>
    <xdr:sp macro="" textlink="">
      <xdr:nvSpPr>
        <xdr:cNvPr id="143" name="フローチャート : 判断 142"/>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38540</xdr:rowOff>
    </xdr:from>
    <xdr:ext cx="762000" cy="259045"/>
    <xdr:sp macro="" textlink="">
      <xdr:nvSpPr>
        <xdr:cNvPr id="144" name="テキスト ボックス 143"/>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62671</xdr:rowOff>
    </xdr:from>
    <xdr:ext cx="762000" cy="259045"/>
    <xdr:sp macro="" textlink="">
      <xdr:nvSpPr>
        <xdr:cNvPr id="146" name="テキスト ボックス 145"/>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135890</xdr:rowOff>
    </xdr:from>
    <xdr:to>
      <xdr:col>7</xdr:col>
      <xdr:colOff>203200</xdr:colOff>
      <xdr:row>64</xdr:row>
      <xdr:rowOff>66040</xdr:rowOff>
    </xdr:to>
    <xdr:sp macro="" textlink="">
      <xdr:nvSpPr>
        <xdr:cNvPr id="152" name="円/楕円 151"/>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107967</xdr:rowOff>
    </xdr:from>
    <xdr:ext cx="762000" cy="259045"/>
    <xdr:sp macro="" textlink="">
      <xdr:nvSpPr>
        <xdr:cNvPr id="153" name="財政構造の弾力性該当値テキスト"/>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67521</xdr:rowOff>
    </xdr:from>
    <xdr:to>
      <xdr:col>6</xdr:col>
      <xdr:colOff>50800</xdr:colOff>
      <xdr:row>63</xdr:row>
      <xdr:rowOff>169121</xdr:rowOff>
    </xdr:to>
    <xdr:sp macro="" textlink="">
      <xdr:nvSpPr>
        <xdr:cNvPr id="154" name="円/楕円 153"/>
        <xdr:cNvSpPr/>
      </xdr:nvSpPr>
      <xdr:spPr>
        <a:xfrm>
          <a:off x="4064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153898</xdr:rowOff>
    </xdr:from>
    <xdr:ext cx="736600" cy="259045"/>
    <xdr:sp macro="" textlink="">
      <xdr:nvSpPr>
        <xdr:cNvPr id="155" name="テキスト ボックス 154"/>
        <xdr:cNvSpPr txBox="1"/>
      </xdr:nvSpPr>
      <xdr:spPr>
        <a:xfrm>
          <a:off x="3733800" y="10955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43392</xdr:rowOff>
    </xdr:from>
    <xdr:to>
      <xdr:col>4</xdr:col>
      <xdr:colOff>533400</xdr:colOff>
      <xdr:row>63</xdr:row>
      <xdr:rowOff>144992</xdr:rowOff>
    </xdr:to>
    <xdr:sp macro="" textlink="">
      <xdr:nvSpPr>
        <xdr:cNvPr id="156" name="円/楕円 155"/>
        <xdr:cNvSpPr/>
      </xdr:nvSpPr>
      <xdr:spPr>
        <a:xfrm>
          <a:off x="3175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129769</xdr:rowOff>
    </xdr:from>
    <xdr:ext cx="762000" cy="259045"/>
    <xdr:sp macro="" textlink="">
      <xdr:nvSpPr>
        <xdr:cNvPr id="157" name="テキスト ボックス 156"/>
        <xdr:cNvSpPr txBox="1"/>
      </xdr:nvSpPr>
      <xdr:spPr>
        <a:xfrm>
          <a:off x="2844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15240</xdr:rowOff>
    </xdr:from>
    <xdr:to>
      <xdr:col>3</xdr:col>
      <xdr:colOff>330200</xdr:colOff>
      <xdr:row>63</xdr:row>
      <xdr:rowOff>116840</xdr:rowOff>
    </xdr:to>
    <xdr:sp macro="" textlink="">
      <xdr:nvSpPr>
        <xdr:cNvPr id="158" name="円/楕円 157"/>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101617</xdr:rowOff>
    </xdr:from>
    <xdr:ext cx="762000" cy="259045"/>
    <xdr:sp macro="" textlink="">
      <xdr:nvSpPr>
        <xdr:cNvPr id="159" name="テキスト ボックス 158"/>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43392</xdr:rowOff>
    </xdr:from>
    <xdr:to>
      <xdr:col>2</xdr:col>
      <xdr:colOff>127000</xdr:colOff>
      <xdr:row>63</xdr:row>
      <xdr:rowOff>144992</xdr:rowOff>
    </xdr:to>
    <xdr:sp macro="" textlink="">
      <xdr:nvSpPr>
        <xdr:cNvPr id="160" name="円/楕円 159"/>
        <xdr:cNvSpPr/>
      </xdr:nvSpPr>
      <xdr:spPr>
        <a:xfrm>
          <a:off x="1397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129769</xdr:rowOff>
    </xdr:from>
    <xdr:ext cx="762000" cy="259045"/>
    <xdr:sp macro="" textlink="">
      <xdr:nvSpPr>
        <xdr:cNvPr id="161" name="テキスト ボックス 160"/>
        <xdr:cNvSpPr txBox="1"/>
      </xdr:nvSpPr>
      <xdr:spPr>
        <a:xfrm>
          <a:off x="1066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[111,702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121,070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２年度までは類似団体平均を上回っていたが、平成２３年度には全国平均・滋賀県平均を下回った。平成２８年度も類似団体平均・全国平均・滋賀県平均を下回っており、これは、諸改革による経費の削減による効果であり、今後も引き続き事務事業の見直しや経費削減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47915</xdr:rowOff>
    </xdr:from>
    <xdr:to>
      <xdr:col>7</xdr:col>
      <xdr:colOff>152400</xdr:colOff>
      <xdr:row>81</xdr:row>
      <xdr:rowOff>48290</xdr:rowOff>
    </xdr:to>
    <xdr:cxnSp macro="">
      <xdr:nvCxnSpPr>
        <xdr:cNvPr id="197" name="直線コネクタ 196"/>
        <xdr:cNvCxnSpPr/>
      </xdr:nvCxnSpPr>
      <xdr:spPr>
        <a:xfrm>
          <a:off x="4114800" y="13935365"/>
          <a:ext cx="8382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33067</xdr:rowOff>
    </xdr:from>
    <xdr:ext cx="762000" cy="259045"/>
    <xdr:sp macro="" textlink="">
      <xdr:nvSpPr>
        <xdr:cNvPr id="198" name="人件費・物件費等の状況平均値テキスト"/>
        <xdr:cNvSpPr txBox="1"/>
      </xdr:nvSpPr>
      <xdr:spPr>
        <a:xfrm>
          <a:off x="5041900" y="1392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36277</xdr:rowOff>
    </xdr:from>
    <xdr:to>
      <xdr:col>6</xdr:col>
      <xdr:colOff>0</xdr:colOff>
      <xdr:row>81</xdr:row>
      <xdr:rowOff>47915</xdr:rowOff>
    </xdr:to>
    <xdr:cxnSp macro="">
      <xdr:nvCxnSpPr>
        <xdr:cNvPr id="200" name="直線コネクタ 199"/>
        <xdr:cNvCxnSpPr/>
      </xdr:nvCxnSpPr>
      <xdr:spPr>
        <a:xfrm>
          <a:off x="3225800" y="13923727"/>
          <a:ext cx="889000" cy="1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95623</xdr:rowOff>
    </xdr:from>
    <xdr:ext cx="736600" cy="259045"/>
    <xdr:sp macro="" textlink="">
      <xdr:nvSpPr>
        <xdr:cNvPr id="202" name="テキスト ボックス 201"/>
        <xdr:cNvSpPr txBox="1"/>
      </xdr:nvSpPr>
      <xdr:spPr>
        <a:xfrm>
          <a:off x="3733800" y="13983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27963</xdr:rowOff>
    </xdr:from>
    <xdr:to>
      <xdr:col>4</xdr:col>
      <xdr:colOff>482600</xdr:colOff>
      <xdr:row>81</xdr:row>
      <xdr:rowOff>36277</xdr:rowOff>
    </xdr:to>
    <xdr:cxnSp macro="">
      <xdr:nvCxnSpPr>
        <xdr:cNvPr id="203" name="直線コネクタ 202"/>
        <xdr:cNvCxnSpPr/>
      </xdr:nvCxnSpPr>
      <xdr:spPr>
        <a:xfrm>
          <a:off x="2336800" y="13915413"/>
          <a:ext cx="889000" cy="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14055</xdr:rowOff>
    </xdr:from>
    <xdr:to>
      <xdr:col>4</xdr:col>
      <xdr:colOff>533400</xdr:colOff>
      <xdr:row>81</xdr:row>
      <xdr:rowOff>115655</xdr:rowOff>
    </xdr:to>
    <xdr:sp macro="" textlink="">
      <xdr:nvSpPr>
        <xdr:cNvPr id="204" name="フローチャート : 判断 203"/>
        <xdr:cNvSpPr/>
      </xdr:nvSpPr>
      <xdr:spPr>
        <a:xfrm>
          <a:off x="3175000" y="139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100432</xdr:rowOff>
    </xdr:from>
    <xdr:ext cx="762000" cy="259045"/>
    <xdr:sp macro="" textlink="">
      <xdr:nvSpPr>
        <xdr:cNvPr id="205" name="テキスト ボックス 204"/>
        <xdr:cNvSpPr txBox="1"/>
      </xdr:nvSpPr>
      <xdr:spPr>
        <a:xfrm>
          <a:off x="2844800" y="1398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27963</xdr:rowOff>
    </xdr:from>
    <xdr:to>
      <xdr:col>3</xdr:col>
      <xdr:colOff>279400</xdr:colOff>
      <xdr:row>81</xdr:row>
      <xdr:rowOff>30319</xdr:rowOff>
    </xdr:to>
    <xdr:cxnSp macro="">
      <xdr:nvCxnSpPr>
        <xdr:cNvPr id="206" name="直線コネクタ 205"/>
        <xdr:cNvCxnSpPr/>
      </xdr:nvCxnSpPr>
      <xdr:spPr>
        <a:xfrm flipV="1">
          <a:off x="1447800" y="13915413"/>
          <a:ext cx="889000" cy="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12356</xdr:rowOff>
    </xdr:from>
    <xdr:to>
      <xdr:col>3</xdr:col>
      <xdr:colOff>330200</xdr:colOff>
      <xdr:row>81</xdr:row>
      <xdr:rowOff>113956</xdr:rowOff>
    </xdr:to>
    <xdr:sp macro="" textlink="">
      <xdr:nvSpPr>
        <xdr:cNvPr id="207" name="フローチャート : 判断 206"/>
        <xdr:cNvSpPr/>
      </xdr:nvSpPr>
      <xdr:spPr>
        <a:xfrm>
          <a:off x="22860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98733</xdr:rowOff>
    </xdr:from>
    <xdr:ext cx="762000" cy="259045"/>
    <xdr:sp macro="" textlink="">
      <xdr:nvSpPr>
        <xdr:cNvPr id="208" name="テキスト ボックス 207"/>
        <xdr:cNvSpPr txBox="1"/>
      </xdr:nvSpPr>
      <xdr:spPr>
        <a:xfrm>
          <a:off x="1955800" y="1398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9758</xdr:rowOff>
    </xdr:from>
    <xdr:to>
      <xdr:col>2</xdr:col>
      <xdr:colOff>127000</xdr:colOff>
      <xdr:row>81</xdr:row>
      <xdr:rowOff>111358</xdr:rowOff>
    </xdr:to>
    <xdr:sp macro="" textlink="">
      <xdr:nvSpPr>
        <xdr:cNvPr id="209" name="フローチャート : 判断 208"/>
        <xdr:cNvSpPr/>
      </xdr:nvSpPr>
      <xdr:spPr>
        <a:xfrm>
          <a:off x="1397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96135</xdr:rowOff>
    </xdr:from>
    <xdr:ext cx="762000" cy="259045"/>
    <xdr:sp macro="" textlink="">
      <xdr:nvSpPr>
        <xdr:cNvPr id="210" name="テキスト ボックス 209"/>
        <xdr:cNvSpPr txBox="1"/>
      </xdr:nvSpPr>
      <xdr:spPr>
        <a:xfrm>
          <a:off x="1066800" y="1398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168940</xdr:rowOff>
    </xdr:from>
    <xdr:to>
      <xdr:col>7</xdr:col>
      <xdr:colOff>203200</xdr:colOff>
      <xdr:row>81</xdr:row>
      <xdr:rowOff>99090</xdr:rowOff>
    </xdr:to>
    <xdr:sp macro="" textlink="">
      <xdr:nvSpPr>
        <xdr:cNvPr id="216" name="円/楕円 215"/>
        <xdr:cNvSpPr/>
      </xdr:nvSpPr>
      <xdr:spPr>
        <a:xfrm>
          <a:off x="4902200" y="1388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90217</xdr:rowOff>
    </xdr:from>
    <xdr:ext cx="762000" cy="259045"/>
    <xdr:sp macro="" textlink="">
      <xdr:nvSpPr>
        <xdr:cNvPr id="217" name="人件費・物件費等の状況該当値テキスト"/>
        <xdr:cNvSpPr txBox="1"/>
      </xdr:nvSpPr>
      <xdr:spPr>
        <a:xfrm>
          <a:off x="5041900" y="138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111,702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168565</xdr:rowOff>
    </xdr:from>
    <xdr:to>
      <xdr:col>6</xdr:col>
      <xdr:colOff>50800</xdr:colOff>
      <xdr:row>81</xdr:row>
      <xdr:rowOff>98715</xdr:rowOff>
    </xdr:to>
    <xdr:sp macro="" textlink="">
      <xdr:nvSpPr>
        <xdr:cNvPr id="218" name="円/楕円 217"/>
        <xdr:cNvSpPr/>
      </xdr:nvSpPr>
      <xdr:spPr>
        <a:xfrm>
          <a:off x="4064000" y="1388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108892</xdr:rowOff>
    </xdr:from>
    <xdr:ext cx="736600" cy="259045"/>
    <xdr:sp macro="" textlink="">
      <xdr:nvSpPr>
        <xdr:cNvPr id="219" name="テキスト ボックス 218"/>
        <xdr:cNvSpPr txBox="1"/>
      </xdr:nvSpPr>
      <xdr:spPr>
        <a:xfrm>
          <a:off x="3733800" y="13653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111,484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156927</xdr:rowOff>
    </xdr:from>
    <xdr:to>
      <xdr:col>4</xdr:col>
      <xdr:colOff>533400</xdr:colOff>
      <xdr:row>81</xdr:row>
      <xdr:rowOff>87077</xdr:rowOff>
    </xdr:to>
    <xdr:sp macro="" textlink="">
      <xdr:nvSpPr>
        <xdr:cNvPr id="220" name="円/楕円 219"/>
        <xdr:cNvSpPr/>
      </xdr:nvSpPr>
      <xdr:spPr>
        <a:xfrm>
          <a:off x="3175000" y="1387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97254</xdr:rowOff>
    </xdr:from>
    <xdr:ext cx="762000" cy="259045"/>
    <xdr:sp macro="" textlink="">
      <xdr:nvSpPr>
        <xdr:cNvPr id="221" name="テキスト ボックス 220"/>
        <xdr:cNvSpPr txBox="1"/>
      </xdr:nvSpPr>
      <xdr:spPr>
        <a:xfrm>
          <a:off x="2844800" y="1364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104,732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148613</xdr:rowOff>
    </xdr:from>
    <xdr:to>
      <xdr:col>3</xdr:col>
      <xdr:colOff>330200</xdr:colOff>
      <xdr:row>81</xdr:row>
      <xdr:rowOff>78763</xdr:rowOff>
    </xdr:to>
    <xdr:sp macro="" textlink="">
      <xdr:nvSpPr>
        <xdr:cNvPr id="222" name="円/楕円 221"/>
        <xdr:cNvSpPr/>
      </xdr:nvSpPr>
      <xdr:spPr>
        <a:xfrm>
          <a:off x="2286000" y="1386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88940</xdr:rowOff>
    </xdr:from>
    <xdr:ext cx="762000" cy="259045"/>
    <xdr:sp macro="" textlink="">
      <xdr:nvSpPr>
        <xdr:cNvPr id="223" name="テキスト ボックス 222"/>
        <xdr:cNvSpPr txBox="1"/>
      </xdr:nvSpPr>
      <xdr:spPr>
        <a:xfrm>
          <a:off x="1955800" y="1363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99,908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150969</xdr:rowOff>
    </xdr:from>
    <xdr:to>
      <xdr:col>2</xdr:col>
      <xdr:colOff>127000</xdr:colOff>
      <xdr:row>81</xdr:row>
      <xdr:rowOff>81119</xdr:rowOff>
    </xdr:to>
    <xdr:sp macro="" textlink="">
      <xdr:nvSpPr>
        <xdr:cNvPr id="224" name="円/楕円 223"/>
        <xdr:cNvSpPr/>
      </xdr:nvSpPr>
      <xdr:spPr>
        <a:xfrm>
          <a:off x="1397000" y="1386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91296</xdr:rowOff>
    </xdr:from>
    <xdr:ext cx="762000" cy="259045"/>
    <xdr:sp macro="" textlink="">
      <xdr:nvSpPr>
        <xdr:cNvPr id="225" name="テキスト ボックス 224"/>
        <xdr:cNvSpPr txBox="1"/>
      </xdr:nvSpPr>
      <xdr:spPr>
        <a:xfrm>
          <a:off x="1066800" y="1363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101,275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職員の適正化を図ってきたことを主な要因として</a:t>
          </a:r>
          <a:r>
            <a:rPr kumimoji="1" lang="en-US" altLang="ja-JP" sz="1300">
              <a:latin typeface="ＭＳ Ｐゴシック"/>
            </a:rPr>
            <a:t>98.2</a:t>
          </a:r>
          <a:r>
            <a:rPr kumimoji="1" lang="ja-JP" altLang="en-US" sz="1300">
              <a:latin typeface="ＭＳ Ｐゴシック"/>
            </a:rPr>
            <a:t>と類似団体・全国市平均を下回っている。今後も事務事業の見直しなどにより、職員数の適正化に努める。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110368</xdr:rowOff>
    </xdr:from>
    <xdr:to>
      <xdr:col>24</xdr:col>
      <xdr:colOff>558800</xdr:colOff>
      <xdr:row>83</xdr:row>
      <xdr:rowOff>121859</xdr:rowOff>
    </xdr:to>
    <xdr:cxnSp macro="">
      <xdr:nvCxnSpPr>
        <xdr:cNvPr id="261" name="直線コネクタ 260"/>
        <xdr:cNvCxnSpPr/>
      </xdr:nvCxnSpPr>
      <xdr:spPr>
        <a:xfrm flipV="1">
          <a:off x="16179800" y="1434071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62"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41427</xdr:rowOff>
    </xdr:from>
    <xdr:to>
      <xdr:col>23</xdr:col>
      <xdr:colOff>406400</xdr:colOff>
      <xdr:row>83</xdr:row>
      <xdr:rowOff>121859</xdr:rowOff>
    </xdr:to>
    <xdr:cxnSp macro="">
      <xdr:nvCxnSpPr>
        <xdr:cNvPr id="264" name="直線コネクタ 263"/>
        <xdr:cNvCxnSpPr/>
      </xdr:nvCxnSpPr>
      <xdr:spPr>
        <a:xfrm>
          <a:off x="15290800" y="14271777"/>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66" name="テキスト ボックス 265"/>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39612</xdr:rowOff>
    </xdr:from>
    <xdr:to>
      <xdr:col>22</xdr:col>
      <xdr:colOff>203200</xdr:colOff>
      <xdr:row>83</xdr:row>
      <xdr:rowOff>41427</xdr:rowOff>
    </xdr:to>
    <xdr:cxnSp macro="">
      <xdr:nvCxnSpPr>
        <xdr:cNvPr id="267" name="直線コネクタ 266"/>
        <xdr:cNvCxnSpPr/>
      </xdr:nvCxnSpPr>
      <xdr:spPr>
        <a:xfrm>
          <a:off x="14401800" y="13927062"/>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8" name="フローチャート : 判断 267"/>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9" name="テキスト ボックス 268"/>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39612</xdr:rowOff>
    </xdr:from>
    <xdr:to>
      <xdr:col>21</xdr:col>
      <xdr:colOff>0</xdr:colOff>
      <xdr:row>85</xdr:row>
      <xdr:rowOff>158145</xdr:rowOff>
    </xdr:to>
    <xdr:cxnSp macro="">
      <xdr:nvCxnSpPr>
        <xdr:cNvPr id="270" name="直線コネクタ 269"/>
        <xdr:cNvCxnSpPr/>
      </xdr:nvCxnSpPr>
      <xdr:spPr>
        <a:xfrm flipV="1">
          <a:off x="13512800" y="13927062"/>
          <a:ext cx="889000" cy="80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71" name="フローチャート : 判断 270"/>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72" name="テキスト ボックス 271"/>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3" name="フローチャート : 判断 272"/>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4" name="テキスト ボックス 273"/>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59568</xdr:rowOff>
    </xdr:from>
    <xdr:to>
      <xdr:col>24</xdr:col>
      <xdr:colOff>609600</xdr:colOff>
      <xdr:row>83</xdr:row>
      <xdr:rowOff>161168</xdr:rowOff>
    </xdr:to>
    <xdr:sp macro="" textlink="">
      <xdr:nvSpPr>
        <xdr:cNvPr id="280" name="円/楕円 279"/>
        <xdr:cNvSpPr/>
      </xdr:nvSpPr>
      <xdr:spPr>
        <a:xfrm>
          <a:off x="169672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76095</xdr:rowOff>
    </xdr:from>
    <xdr:ext cx="762000" cy="259045"/>
    <xdr:sp macro="" textlink="">
      <xdr:nvSpPr>
        <xdr:cNvPr id="281" name="給与水準   （国との比較）該当値テキスト"/>
        <xdr:cNvSpPr txBox="1"/>
      </xdr:nvSpPr>
      <xdr:spPr>
        <a:xfrm>
          <a:off x="17106900" y="141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71059</xdr:rowOff>
    </xdr:from>
    <xdr:to>
      <xdr:col>23</xdr:col>
      <xdr:colOff>457200</xdr:colOff>
      <xdr:row>84</xdr:row>
      <xdr:rowOff>1209</xdr:rowOff>
    </xdr:to>
    <xdr:sp macro="" textlink="">
      <xdr:nvSpPr>
        <xdr:cNvPr id="282" name="円/楕円 281"/>
        <xdr:cNvSpPr/>
      </xdr:nvSpPr>
      <xdr:spPr>
        <a:xfrm>
          <a:off x="16129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11386</xdr:rowOff>
    </xdr:from>
    <xdr:ext cx="736600" cy="259045"/>
    <xdr:sp macro="" textlink="">
      <xdr:nvSpPr>
        <xdr:cNvPr id="283" name="テキスト ボックス 282"/>
        <xdr:cNvSpPr txBox="1"/>
      </xdr:nvSpPr>
      <xdr:spPr>
        <a:xfrm>
          <a:off x="15798800" y="1407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162077</xdr:rowOff>
    </xdr:from>
    <xdr:to>
      <xdr:col>22</xdr:col>
      <xdr:colOff>254000</xdr:colOff>
      <xdr:row>83</xdr:row>
      <xdr:rowOff>92227</xdr:rowOff>
    </xdr:to>
    <xdr:sp macro="" textlink="">
      <xdr:nvSpPr>
        <xdr:cNvPr id="284" name="円/楕円 283"/>
        <xdr:cNvSpPr/>
      </xdr:nvSpPr>
      <xdr:spPr>
        <a:xfrm>
          <a:off x="15240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102404</xdr:rowOff>
    </xdr:from>
    <xdr:ext cx="762000" cy="259045"/>
    <xdr:sp macro="" textlink="">
      <xdr:nvSpPr>
        <xdr:cNvPr id="285" name="テキスト ボックス 284"/>
        <xdr:cNvSpPr txBox="1"/>
      </xdr:nvSpPr>
      <xdr:spPr>
        <a:xfrm>
          <a:off x="14909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160262</xdr:rowOff>
    </xdr:from>
    <xdr:to>
      <xdr:col>21</xdr:col>
      <xdr:colOff>50800</xdr:colOff>
      <xdr:row>81</xdr:row>
      <xdr:rowOff>90412</xdr:rowOff>
    </xdr:to>
    <xdr:sp macro="" textlink="">
      <xdr:nvSpPr>
        <xdr:cNvPr id="286" name="円/楕円 285"/>
        <xdr:cNvSpPr/>
      </xdr:nvSpPr>
      <xdr:spPr>
        <a:xfrm>
          <a:off x="14351000" y="1387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100589</xdr:rowOff>
    </xdr:from>
    <xdr:ext cx="762000" cy="259045"/>
    <xdr:sp macro="" textlink="">
      <xdr:nvSpPr>
        <xdr:cNvPr id="287" name="テキスト ボックス 286"/>
        <xdr:cNvSpPr txBox="1"/>
      </xdr:nvSpPr>
      <xdr:spPr>
        <a:xfrm>
          <a:off x="14020800" y="1364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107345</xdr:rowOff>
    </xdr:from>
    <xdr:to>
      <xdr:col>19</xdr:col>
      <xdr:colOff>533400</xdr:colOff>
      <xdr:row>86</xdr:row>
      <xdr:rowOff>37495</xdr:rowOff>
    </xdr:to>
    <xdr:sp macro="" textlink="">
      <xdr:nvSpPr>
        <xdr:cNvPr id="288" name="円/楕円 287"/>
        <xdr:cNvSpPr/>
      </xdr:nvSpPr>
      <xdr:spPr>
        <a:xfrm>
          <a:off x="13462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47672</xdr:rowOff>
    </xdr:from>
    <xdr:ext cx="762000" cy="259045"/>
    <xdr:sp macro="" textlink="">
      <xdr:nvSpPr>
        <xdr:cNvPr id="289" name="テキスト ボックス 288"/>
        <xdr:cNvSpPr txBox="1"/>
      </xdr:nvSpPr>
      <xdr:spPr>
        <a:xfrm>
          <a:off x="13131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職員の適正化を図ってきたことを主な要因として</a:t>
          </a:r>
          <a:r>
            <a:rPr kumimoji="1" lang="en-US" altLang="ja-JP" sz="1300">
              <a:latin typeface="ＭＳ Ｐゴシック"/>
            </a:rPr>
            <a:t>6.06</a:t>
          </a:r>
          <a:r>
            <a:rPr kumimoji="1" lang="ja-JP" altLang="en-US" sz="1300">
              <a:latin typeface="ＭＳ Ｐゴシック"/>
            </a:rPr>
            <a:t>人と類似団体平均・全国平均・滋賀県平均を下回っている。今後も事務事業の見直しなどにより、職員数の適正化に努める。</a:t>
          </a: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117898</xdr:rowOff>
    </xdr:from>
    <xdr:to>
      <xdr:col>24</xdr:col>
      <xdr:colOff>558800</xdr:colOff>
      <xdr:row>60</xdr:row>
      <xdr:rowOff>129963</xdr:rowOff>
    </xdr:to>
    <xdr:cxnSp macro="">
      <xdr:nvCxnSpPr>
        <xdr:cNvPr id="324" name="直線コネクタ 323"/>
        <xdr:cNvCxnSpPr/>
      </xdr:nvCxnSpPr>
      <xdr:spPr>
        <a:xfrm flipV="1">
          <a:off x="16179800" y="1040489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100982</xdr:rowOff>
    </xdr:from>
    <xdr:ext cx="762000" cy="259045"/>
    <xdr:sp macro="" textlink="">
      <xdr:nvSpPr>
        <xdr:cNvPr id="325" name="定員管理の状況平均値テキスト"/>
        <xdr:cNvSpPr txBox="1"/>
      </xdr:nvSpPr>
      <xdr:spPr>
        <a:xfrm>
          <a:off x="17106900" y="1055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129963</xdr:rowOff>
    </xdr:from>
    <xdr:to>
      <xdr:col>23</xdr:col>
      <xdr:colOff>406400</xdr:colOff>
      <xdr:row>60</xdr:row>
      <xdr:rowOff>146050</xdr:rowOff>
    </xdr:to>
    <xdr:cxnSp macro="">
      <xdr:nvCxnSpPr>
        <xdr:cNvPr id="327" name="直線コネクタ 326"/>
        <xdr:cNvCxnSpPr/>
      </xdr:nvCxnSpPr>
      <xdr:spPr>
        <a:xfrm flipV="1">
          <a:off x="15290800" y="104169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8" name="フローチャート : 判断 327"/>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9" name="テキスト ボックス 328"/>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146050</xdr:rowOff>
    </xdr:from>
    <xdr:to>
      <xdr:col>22</xdr:col>
      <xdr:colOff>203200</xdr:colOff>
      <xdr:row>60</xdr:row>
      <xdr:rowOff>152082</xdr:rowOff>
    </xdr:to>
    <xdr:cxnSp macro="">
      <xdr:nvCxnSpPr>
        <xdr:cNvPr id="330" name="直線コネクタ 329"/>
        <xdr:cNvCxnSpPr/>
      </xdr:nvCxnSpPr>
      <xdr:spPr>
        <a:xfrm flipV="1">
          <a:off x="14401800" y="1043305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31" name="フローチャート : 判断 330"/>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32" name="テキスト ボックス 331"/>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152082</xdr:rowOff>
    </xdr:from>
    <xdr:to>
      <xdr:col>21</xdr:col>
      <xdr:colOff>0</xdr:colOff>
      <xdr:row>61</xdr:row>
      <xdr:rowOff>12806</xdr:rowOff>
    </xdr:to>
    <xdr:cxnSp macro="">
      <xdr:nvCxnSpPr>
        <xdr:cNvPr id="333" name="直線コネクタ 332"/>
        <xdr:cNvCxnSpPr/>
      </xdr:nvCxnSpPr>
      <xdr:spPr>
        <a:xfrm flipV="1">
          <a:off x="13512800" y="10439082"/>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34" name="フローチャート : 判断 333"/>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35" name="テキスト ボックス 334"/>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36" name="フローチャート : 判断 335"/>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7" name="テキスト ボックス 336"/>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67098</xdr:rowOff>
    </xdr:from>
    <xdr:to>
      <xdr:col>24</xdr:col>
      <xdr:colOff>609600</xdr:colOff>
      <xdr:row>60</xdr:row>
      <xdr:rowOff>168698</xdr:rowOff>
    </xdr:to>
    <xdr:sp macro="" textlink="">
      <xdr:nvSpPr>
        <xdr:cNvPr id="343" name="円/楕円 342"/>
        <xdr:cNvSpPr/>
      </xdr:nvSpPr>
      <xdr:spPr>
        <a:xfrm>
          <a:off x="169672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83625</xdr:rowOff>
    </xdr:from>
    <xdr:ext cx="762000" cy="259045"/>
    <xdr:sp macro="" textlink="">
      <xdr:nvSpPr>
        <xdr:cNvPr id="344" name="定員管理の状況該当値テキスト"/>
        <xdr:cNvSpPr txBox="1"/>
      </xdr:nvSpPr>
      <xdr:spPr>
        <a:xfrm>
          <a:off x="17106900" y="10199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79163</xdr:rowOff>
    </xdr:from>
    <xdr:to>
      <xdr:col>23</xdr:col>
      <xdr:colOff>457200</xdr:colOff>
      <xdr:row>61</xdr:row>
      <xdr:rowOff>9313</xdr:rowOff>
    </xdr:to>
    <xdr:sp macro="" textlink="">
      <xdr:nvSpPr>
        <xdr:cNvPr id="345" name="円/楕円 344"/>
        <xdr:cNvSpPr/>
      </xdr:nvSpPr>
      <xdr:spPr>
        <a:xfrm>
          <a:off x="16129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19490</xdr:rowOff>
    </xdr:from>
    <xdr:ext cx="736600" cy="259045"/>
    <xdr:sp macro="" textlink="">
      <xdr:nvSpPr>
        <xdr:cNvPr id="346" name="テキスト ボックス 345"/>
        <xdr:cNvSpPr txBox="1"/>
      </xdr:nvSpPr>
      <xdr:spPr>
        <a:xfrm>
          <a:off x="15798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95250</xdr:rowOff>
    </xdr:from>
    <xdr:to>
      <xdr:col>22</xdr:col>
      <xdr:colOff>254000</xdr:colOff>
      <xdr:row>61</xdr:row>
      <xdr:rowOff>25400</xdr:rowOff>
    </xdr:to>
    <xdr:sp macro="" textlink="">
      <xdr:nvSpPr>
        <xdr:cNvPr id="347" name="円/楕円 346"/>
        <xdr:cNvSpPr/>
      </xdr:nvSpPr>
      <xdr:spPr>
        <a:xfrm>
          <a:off x="15240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35577</xdr:rowOff>
    </xdr:from>
    <xdr:ext cx="762000" cy="259045"/>
    <xdr:sp macro="" textlink="">
      <xdr:nvSpPr>
        <xdr:cNvPr id="348" name="テキスト ボックス 347"/>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101282</xdr:rowOff>
    </xdr:from>
    <xdr:to>
      <xdr:col>21</xdr:col>
      <xdr:colOff>50800</xdr:colOff>
      <xdr:row>61</xdr:row>
      <xdr:rowOff>31432</xdr:rowOff>
    </xdr:to>
    <xdr:sp macro="" textlink="">
      <xdr:nvSpPr>
        <xdr:cNvPr id="349" name="円/楕円 348"/>
        <xdr:cNvSpPr/>
      </xdr:nvSpPr>
      <xdr:spPr>
        <a:xfrm>
          <a:off x="14351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41609</xdr:rowOff>
    </xdr:from>
    <xdr:ext cx="762000" cy="259045"/>
    <xdr:sp macro="" textlink="">
      <xdr:nvSpPr>
        <xdr:cNvPr id="350" name="テキスト ボックス 349"/>
        <xdr:cNvSpPr txBox="1"/>
      </xdr:nvSpPr>
      <xdr:spPr>
        <a:xfrm>
          <a:off x="14020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133456</xdr:rowOff>
    </xdr:from>
    <xdr:to>
      <xdr:col>19</xdr:col>
      <xdr:colOff>533400</xdr:colOff>
      <xdr:row>61</xdr:row>
      <xdr:rowOff>63606</xdr:rowOff>
    </xdr:to>
    <xdr:sp macro="" textlink="">
      <xdr:nvSpPr>
        <xdr:cNvPr id="351" name="円/楕円 350"/>
        <xdr:cNvSpPr/>
      </xdr:nvSpPr>
      <xdr:spPr>
        <a:xfrm>
          <a:off x="13462000" y="104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73783</xdr:rowOff>
    </xdr:from>
    <xdr:ext cx="762000" cy="259045"/>
    <xdr:sp macro="" textlink="">
      <xdr:nvSpPr>
        <xdr:cNvPr id="352" name="テキスト ボックス 351"/>
        <xdr:cNvSpPr txBox="1"/>
      </xdr:nvSpPr>
      <xdr:spPr>
        <a:xfrm>
          <a:off x="13131800" y="1018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環境センター、小学校、総合福祉保健センターなどの建設やインフラ整備を比較的短期間に実施したことによる市債発行を主な要因として実質公債費比率の数値は類似団体平均を大きく上回っている。</a:t>
          </a:r>
        </a:p>
        <a:p>
          <a:r>
            <a:rPr kumimoji="1" lang="ja-JP" altLang="en-US" sz="1300">
              <a:latin typeface="ＭＳ Ｐゴシック"/>
            </a:rPr>
            <a:t>　近年は改善傾向にあり、今年度は前年度と比較すると</a:t>
          </a:r>
          <a:r>
            <a:rPr kumimoji="1" lang="en-US" altLang="ja-JP" sz="1300">
              <a:latin typeface="ＭＳ Ｐゴシック"/>
            </a:rPr>
            <a:t>0.6</a:t>
          </a:r>
          <a:r>
            <a:rPr kumimoji="1" lang="ja-JP" altLang="en-US" sz="1300">
              <a:latin typeface="ＭＳ Ｐゴシック"/>
            </a:rPr>
            <a:t>ポイント減少したが、これは、プライマリーバランスの黒字を維持することで地方債の現在高を減少させてきた結果である。</a:t>
          </a:r>
        </a:p>
        <a:p>
          <a:r>
            <a:rPr kumimoji="1" lang="ja-JP" altLang="en-US" sz="1300">
              <a:latin typeface="ＭＳ Ｐゴシック"/>
            </a:rPr>
            <a:t>　今後も引き続き地方債現在高の低減に努める。</a:t>
          </a: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34608</xdr:rowOff>
    </xdr:from>
    <xdr:to>
      <xdr:col>24</xdr:col>
      <xdr:colOff>558800</xdr:colOff>
      <xdr:row>43</xdr:row>
      <xdr:rowOff>16828</xdr:rowOff>
    </xdr:to>
    <xdr:cxnSp macro="">
      <xdr:nvCxnSpPr>
        <xdr:cNvPr id="377" name="直線コネクタ 376"/>
        <xdr:cNvCxnSpPr/>
      </xdr:nvCxnSpPr>
      <xdr:spPr>
        <a:xfrm flipV="1">
          <a:off x="17018000" y="6206808"/>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160355</xdr:rowOff>
    </xdr:from>
    <xdr:ext cx="762000" cy="259045"/>
    <xdr:sp macro="" textlink="">
      <xdr:nvSpPr>
        <xdr:cNvPr id="378" name="公債費負担の状況最小値テキスト"/>
        <xdr:cNvSpPr txBox="1"/>
      </xdr:nvSpPr>
      <xdr:spPr>
        <a:xfrm>
          <a:off x="17106900" y="736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43</xdr:row>
      <xdr:rowOff>16828</xdr:rowOff>
    </xdr:from>
    <xdr:to>
      <xdr:col>24</xdr:col>
      <xdr:colOff>647700</xdr:colOff>
      <xdr:row>43</xdr:row>
      <xdr:rowOff>16828</xdr:rowOff>
    </xdr:to>
    <xdr:cxnSp macro="">
      <xdr:nvCxnSpPr>
        <xdr:cNvPr id="379" name="直線コネクタ 378"/>
        <xdr:cNvCxnSpPr/>
      </xdr:nvCxnSpPr>
      <xdr:spPr>
        <a:xfrm>
          <a:off x="16929100" y="738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120985</xdr:rowOff>
    </xdr:from>
    <xdr:ext cx="762000" cy="259045"/>
    <xdr:sp macro="" textlink="">
      <xdr:nvSpPr>
        <xdr:cNvPr id="380" name="公債費負担の状況最大値テキスト"/>
        <xdr:cNvSpPr txBox="1"/>
      </xdr:nvSpPr>
      <xdr:spPr>
        <a:xfrm>
          <a:off x="17106900" y="59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34608</xdr:rowOff>
    </xdr:from>
    <xdr:to>
      <xdr:col>24</xdr:col>
      <xdr:colOff>647700</xdr:colOff>
      <xdr:row>36</xdr:row>
      <xdr:rowOff>34608</xdr:rowOff>
    </xdr:to>
    <xdr:cxnSp macro="">
      <xdr:nvCxnSpPr>
        <xdr:cNvPr id="381" name="直線コネクタ 380"/>
        <xdr:cNvCxnSpPr/>
      </xdr:nvCxnSpPr>
      <xdr:spPr>
        <a:xfrm>
          <a:off x="16929100" y="620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16828</xdr:rowOff>
    </xdr:from>
    <xdr:to>
      <xdr:col>24</xdr:col>
      <xdr:colOff>558800</xdr:colOff>
      <xdr:row>43</xdr:row>
      <xdr:rowOff>53022</xdr:rowOff>
    </xdr:to>
    <xdr:cxnSp macro="">
      <xdr:nvCxnSpPr>
        <xdr:cNvPr id="382" name="直線コネクタ 381"/>
        <xdr:cNvCxnSpPr/>
      </xdr:nvCxnSpPr>
      <xdr:spPr>
        <a:xfrm flipV="1">
          <a:off x="16179800" y="7389178"/>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113365</xdr:rowOff>
    </xdr:from>
    <xdr:ext cx="762000" cy="259045"/>
    <xdr:sp macro="" textlink="">
      <xdr:nvSpPr>
        <xdr:cNvPr id="383" name="公債費負担の状況平均値テキスト"/>
        <xdr:cNvSpPr txBox="1"/>
      </xdr:nvSpPr>
      <xdr:spPr>
        <a:xfrm>
          <a:off x="17106900" y="6628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96838</xdr:rowOff>
    </xdr:from>
    <xdr:to>
      <xdr:col>24</xdr:col>
      <xdr:colOff>609600</xdr:colOff>
      <xdr:row>40</xdr:row>
      <xdr:rowOff>26988</xdr:rowOff>
    </xdr:to>
    <xdr:sp macro="" textlink="">
      <xdr:nvSpPr>
        <xdr:cNvPr id="384" name="フローチャート : 判断 383"/>
        <xdr:cNvSpPr/>
      </xdr:nvSpPr>
      <xdr:spPr>
        <a:xfrm>
          <a:off x="16967200" y="678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53022</xdr:rowOff>
    </xdr:from>
    <xdr:to>
      <xdr:col>23</xdr:col>
      <xdr:colOff>406400</xdr:colOff>
      <xdr:row>43</xdr:row>
      <xdr:rowOff>59055</xdr:rowOff>
    </xdr:to>
    <xdr:cxnSp macro="">
      <xdr:nvCxnSpPr>
        <xdr:cNvPr id="385" name="直線コネクタ 384"/>
        <xdr:cNvCxnSpPr/>
      </xdr:nvCxnSpPr>
      <xdr:spPr>
        <a:xfrm flipV="1">
          <a:off x="15290800" y="742537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114935</xdr:rowOff>
    </xdr:from>
    <xdr:to>
      <xdr:col>23</xdr:col>
      <xdr:colOff>457200</xdr:colOff>
      <xdr:row>40</xdr:row>
      <xdr:rowOff>45085</xdr:rowOff>
    </xdr:to>
    <xdr:sp macro="" textlink="">
      <xdr:nvSpPr>
        <xdr:cNvPr id="386" name="フローチャート : 判断 385"/>
        <xdr:cNvSpPr/>
      </xdr:nvSpPr>
      <xdr:spPr>
        <a:xfrm>
          <a:off x="161290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55262</xdr:rowOff>
    </xdr:from>
    <xdr:ext cx="736600" cy="259045"/>
    <xdr:sp macro="" textlink="">
      <xdr:nvSpPr>
        <xdr:cNvPr id="387" name="テキスト ボックス 386"/>
        <xdr:cNvSpPr txBox="1"/>
      </xdr:nvSpPr>
      <xdr:spPr>
        <a:xfrm>
          <a:off x="15798800" y="657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59055</xdr:rowOff>
    </xdr:from>
    <xdr:to>
      <xdr:col>22</xdr:col>
      <xdr:colOff>203200</xdr:colOff>
      <xdr:row>43</xdr:row>
      <xdr:rowOff>95250</xdr:rowOff>
    </xdr:to>
    <xdr:cxnSp macro="">
      <xdr:nvCxnSpPr>
        <xdr:cNvPr id="388" name="直線コネクタ 387"/>
        <xdr:cNvCxnSpPr/>
      </xdr:nvCxnSpPr>
      <xdr:spPr>
        <a:xfrm flipV="1">
          <a:off x="14401800" y="74314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9" name="フローチャート : 判断 388"/>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115587</xdr:rowOff>
    </xdr:from>
    <xdr:ext cx="762000" cy="259045"/>
    <xdr:sp macro="" textlink="">
      <xdr:nvSpPr>
        <xdr:cNvPr id="390" name="テキスト ボックス 389"/>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95250</xdr:rowOff>
    </xdr:from>
    <xdr:to>
      <xdr:col>21</xdr:col>
      <xdr:colOff>0</xdr:colOff>
      <xdr:row>43</xdr:row>
      <xdr:rowOff>167640</xdr:rowOff>
    </xdr:to>
    <xdr:cxnSp macro="">
      <xdr:nvCxnSpPr>
        <xdr:cNvPr id="391" name="直線コネクタ 390"/>
        <xdr:cNvCxnSpPr/>
      </xdr:nvCxnSpPr>
      <xdr:spPr>
        <a:xfrm flipV="1">
          <a:off x="13512800" y="74676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92" name="フローチャート : 判断 391"/>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163847</xdr:rowOff>
    </xdr:from>
    <xdr:ext cx="762000" cy="259045"/>
    <xdr:sp macro="" textlink="">
      <xdr:nvSpPr>
        <xdr:cNvPr id="393" name="テキスト ボックス 392"/>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94" name="フローチャート : 判断 393"/>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34624</xdr:rowOff>
    </xdr:from>
    <xdr:ext cx="762000" cy="259045"/>
    <xdr:sp macro="" textlink="">
      <xdr:nvSpPr>
        <xdr:cNvPr id="395" name="テキスト ボックス 394"/>
        <xdr:cNvSpPr txBox="1"/>
      </xdr:nvSpPr>
      <xdr:spPr>
        <a:xfrm>
          <a:off x="13131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137478</xdr:rowOff>
    </xdr:from>
    <xdr:to>
      <xdr:col>24</xdr:col>
      <xdr:colOff>609600</xdr:colOff>
      <xdr:row>43</xdr:row>
      <xdr:rowOff>67628</xdr:rowOff>
    </xdr:to>
    <xdr:sp macro="" textlink="">
      <xdr:nvSpPr>
        <xdr:cNvPr id="401" name="円/楕円 400"/>
        <xdr:cNvSpPr/>
      </xdr:nvSpPr>
      <xdr:spPr>
        <a:xfrm>
          <a:off x="16967200" y="73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33355</xdr:rowOff>
    </xdr:from>
    <xdr:ext cx="762000" cy="259045"/>
    <xdr:sp macro="" textlink="">
      <xdr:nvSpPr>
        <xdr:cNvPr id="402" name="公債費負担の状況該当値テキスト"/>
        <xdr:cNvSpPr txBox="1"/>
      </xdr:nvSpPr>
      <xdr:spPr>
        <a:xfrm>
          <a:off x="17106900" y="723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2222</xdr:rowOff>
    </xdr:from>
    <xdr:to>
      <xdr:col>23</xdr:col>
      <xdr:colOff>457200</xdr:colOff>
      <xdr:row>43</xdr:row>
      <xdr:rowOff>103822</xdr:rowOff>
    </xdr:to>
    <xdr:sp macro="" textlink="">
      <xdr:nvSpPr>
        <xdr:cNvPr id="403" name="円/楕円 402"/>
        <xdr:cNvSpPr/>
      </xdr:nvSpPr>
      <xdr:spPr>
        <a:xfrm>
          <a:off x="16129000" y="737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88599</xdr:rowOff>
    </xdr:from>
    <xdr:ext cx="736600" cy="259045"/>
    <xdr:sp macro="" textlink="">
      <xdr:nvSpPr>
        <xdr:cNvPr id="404" name="テキスト ボックス 403"/>
        <xdr:cNvSpPr txBox="1"/>
      </xdr:nvSpPr>
      <xdr:spPr>
        <a:xfrm>
          <a:off x="15798800" y="746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8255</xdr:rowOff>
    </xdr:from>
    <xdr:to>
      <xdr:col>22</xdr:col>
      <xdr:colOff>254000</xdr:colOff>
      <xdr:row>43</xdr:row>
      <xdr:rowOff>109855</xdr:rowOff>
    </xdr:to>
    <xdr:sp macro="" textlink="">
      <xdr:nvSpPr>
        <xdr:cNvPr id="405" name="円/楕円 404"/>
        <xdr:cNvSpPr/>
      </xdr:nvSpPr>
      <xdr:spPr>
        <a:xfrm>
          <a:off x="15240000" y="738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94632</xdr:rowOff>
    </xdr:from>
    <xdr:ext cx="762000" cy="259045"/>
    <xdr:sp macro="" textlink="">
      <xdr:nvSpPr>
        <xdr:cNvPr id="406" name="テキスト ボックス 405"/>
        <xdr:cNvSpPr txBox="1"/>
      </xdr:nvSpPr>
      <xdr:spPr>
        <a:xfrm>
          <a:off x="14909800" y="746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44450</xdr:rowOff>
    </xdr:from>
    <xdr:to>
      <xdr:col>21</xdr:col>
      <xdr:colOff>50800</xdr:colOff>
      <xdr:row>43</xdr:row>
      <xdr:rowOff>146050</xdr:rowOff>
    </xdr:to>
    <xdr:sp macro="" textlink="">
      <xdr:nvSpPr>
        <xdr:cNvPr id="407" name="円/楕円 406"/>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130827</xdr:rowOff>
    </xdr:from>
    <xdr:ext cx="762000" cy="259045"/>
    <xdr:sp macro="" textlink="">
      <xdr:nvSpPr>
        <xdr:cNvPr id="408" name="テキスト ボックス 407"/>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116840</xdr:rowOff>
    </xdr:from>
    <xdr:to>
      <xdr:col>19</xdr:col>
      <xdr:colOff>533400</xdr:colOff>
      <xdr:row>44</xdr:row>
      <xdr:rowOff>46990</xdr:rowOff>
    </xdr:to>
    <xdr:sp macro="" textlink="">
      <xdr:nvSpPr>
        <xdr:cNvPr id="409" name="円/楕円 408"/>
        <xdr:cNvSpPr/>
      </xdr:nvSpPr>
      <xdr:spPr>
        <a:xfrm>
          <a:off x="13462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31767</xdr:rowOff>
    </xdr:from>
    <xdr:ext cx="762000" cy="259045"/>
    <xdr:sp macro="" textlink="">
      <xdr:nvSpPr>
        <xdr:cNvPr id="410" name="テキスト ボックス 409"/>
        <xdr:cNvSpPr txBox="1"/>
      </xdr:nvSpPr>
      <xdr:spPr>
        <a:xfrm>
          <a:off x="13131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[174.0%]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環境センター、小学校、総合福祉保健センターなどの建設やインフラ整備を比較的短期間に実施したことによる市債発行を主な要因として将来負担比率の数値は類似団体平均を大きく上回っている。</a:t>
          </a:r>
        </a:p>
        <a:p>
          <a:r>
            <a:rPr kumimoji="1" lang="ja-JP" altLang="en-US" sz="1300">
              <a:latin typeface="ＭＳ Ｐゴシック"/>
            </a:rPr>
            <a:t>　近年は改善傾向にあり、今年度は前年度と比較すると</a:t>
          </a:r>
          <a:r>
            <a:rPr kumimoji="1" lang="en-US" altLang="ja-JP" sz="1300">
              <a:latin typeface="ＭＳ Ｐゴシック"/>
            </a:rPr>
            <a:t>12.1</a:t>
          </a:r>
          <a:r>
            <a:rPr kumimoji="1" lang="ja-JP" altLang="en-US" sz="1300">
              <a:latin typeface="ＭＳ Ｐゴシック"/>
            </a:rPr>
            <a:t>ポイント減少したが、これは、プライマリーバランスの黒字を維持することで地方債の現在高を低減し、将来負担額を減少させてきた結果である。</a:t>
          </a:r>
        </a:p>
        <a:p>
          <a:r>
            <a:rPr kumimoji="1" lang="ja-JP" altLang="en-US" sz="1300">
              <a:latin typeface="ＭＳ Ｐゴシック"/>
            </a:rPr>
            <a:t>　今後も引き続き地方債現在高の低減に努める。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19</xdr:row>
      <xdr:rowOff>131725</xdr:rowOff>
    </xdr:to>
    <xdr:cxnSp macro="">
      <xdr:nvCxnSpPr>
        <xdr:cNvPr id="437" name="直線コネクタ 436"/>
        <xdr:cNvCxnSpPr/>
      </xdr:nvCxnSpPr>
      <xdr:spPr>
        <a:xfrm flipV="1">
          <a:off x="17018000" y="2451100"/>
          <a:ext cx="0" cy="9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103802</xdr:rowOff>
    </xdr:from>
    <xdr:ext cx="762000" cy="259045"/>
    <xdr:sp macro="" textlink="">
      <xdr:nvSpPr>
        <xdr:cNvPr id="438" name="将来負担の状況最小値テキスト"/>
        <xdr:cNvSpPr txBox="1"/>
      </xdr:nvSpPr>
      <xdr:spPr>
        <a:xfrm>
          <a:off x="17106900" y="336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19</xdr:row>
      <xdr:rowOff>131725</xdr:rowOff>
    </xdr:from>
    <xdr:to>
      <xdr:col>24</xdr:col>
      <xdr:colOff>647700</xdr:colOff>
      <xdr:row>19</xdr:row>
      <xdr:rowOff>131725</xdr:rowOff>
    </xdr:to>
    <xdr:cxnSp macro="">
      <xdr:nvCxnSpPr>
        <xdr:cNvPr id="439" name="直線コネクタ 438"/>
        <xdr:cNvCxnSpPr/>
      </xdr:nvCxnSpPr>
      <xdr:spPr>
        <a:xfrm>
          <a:off x="16929100" y="338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33274</xdr:rowOff>
    </xdr:from>
    <xdr:to>
      <xdr:col>24</xdr:col>
      <xdr:colOff>558800</xdr:colOff>
      <xdr:row>19</xdr:row>
      <xdr:rowOff>91668</xdr:rowOff>
    </xdr:to>
    <xdr:cxnSp macro="">
      <xdr:nvCxnSpPr>
        <xdr:cNvPr id="442" name="直線コネクタ 441"/>
        <xdr:cNvCxnSpPr/>
      </xdr:nvCxnSpPr>
      <xdr:spPr>
        <a:xfrm flipV="1">
          <a:off x="16179800" y="3290824"/>
          <a:ext cx="838200" cy="5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4818</xdr:rowOff>
    </xdr:from>
    <xdr:ext cx="762000" cy="259045"/>
    <xdr:sp macro="" textlink="">
      <xdr:nvSpPr>
        <xdr:cNvPr id="443" name="将来負担の状況平均値テキスト"/>
        <xdr:cNvSpPr txBox="1"/>
      </xdr:nvSpPr>
      <xdr:spPr>
        <a:xfrm>
          <a:off x="17106900" y="24051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159741</xdr:rowOff>
    </xdr:from>
    <xdr:to>
      <xdr:col>24</xdr:col>
      <xdr:colOff>609600</xdr:colOff>
      <xdr:row>15</xdr:row>
      <xdr:rowOff>89891</xdr:rowOff>
    </xdr:to>
    <xdr:sp macro="" textlink="">
      <xdr:nvSpPr>
        <xdr:cNvPr id="444" name="フローチャート : 判断 443"/>
        <xdr:cNvSpPr/>
      </xdr:nvSpPr>
      <xdr:spPr>
        <a:xfrm>
          <a:off x="16967200" y="256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91668</xdr:rowOff>
    </xdr:from>
    <xdr:to>
      <xdr:col>23</xdr:col>
      <xdr:colOff>406400</xdr:colOff>
      <xdr:row>20</xdr:row>
      <xdr:rowOff>20600</xdr:rowOff>
    </xdr:to>
    <xdr:cxnSp macro="">
      <xdr:nvCxnSpPr>
        <xdr:cNvPr id="445" name="直線コネクタ 444"/>
        <xdr:cNvCxnSpPr/>
      </xdr:nvCxnSpPr>
      <xdr:spPr>
        <a:xfrm flipV="1">
          <a:off x="15290800" y="3349218"/>
          <a:ext cx="889000" cy="10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8560</xdr:rowOff>
    </xdr:from>
    <xdr:to>
      <xdr:col>23</xdr:col>
      <xdr:colOff>457200</xdr:colOff>
      <xdr:row>15</xdr:row>
      <xdr:rowOff>110160</xdr:rowOff>
    </xdr:to>
    <xdr:sp macro="" textlink="">
      <xdr:nvSpPr>
        <xdr:cNvPr id="446" name="フローチャート : 判断 445"/>
        <xdr:cNvSpPr/>
      </xdr:nvSpPr>
      <xdr:spPr>
        <a:xfrm>
          <a:off x="16129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120337</xdr:rowOff>
    </xdr:from>
    <xdr:ext cx="736600" cy="259045"/>
    <xdr:sp macro="" textlink="">
      <xdr:nvSpPr>
        <xdr:cNvPr id="447" name="テキスト ボックス 446"/>
        <xdr:cNvSpPr txBox="1"/>
      </xdr:nvSpPr>
      <xdr:spPr>
        <a:xfrm>
          <a:off x="15798800" y="2349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20600</xdr:rowOff>
    </xdr:from>
    <xdr:to>
      <xdr:col>22</xdr:col>
      <xdr:colOff>203200</xdr:colOff>
      <xdr:row>20</xdr:row>
      <xdr:rowOff>80925</xdr:rowOff>
    </xdr:to>
    <xdr:cxnSp macro="">
      <xdr:nvCxnSpPr>
        <xdr:cNvPr id="448" name="直線コネクタ 447"/>
        <xdr:cNvCxnSpPr/>
      </xdr:nvCxnSpPr>
      <xdr:spPr>
        <a:xfrm flipV="1">
          <a:off x="14401800" y="34496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50063</xdr:rowOff>
    </xdr:from>
    <xdr:to>
      <xdr:col>22</xdr:col>
      <xdr:colOff>254000</xdr:colOff>
      <xdr:row>15</xdr:row>
      <xdr:rowOff>151663</xdr:rowOff>
    </xdr:to>
    <xdr:sp macro="" textlink="">
      <xdr:nvSpPr>
        <xdr:cNvPr id="449" name="フローチャート : 判断 448"/>
        <xdr:cNvSpPr/>
      </xdr:nvSpPr>
      <xdr:spPr>
        <a:xfrm>
          <a:off x="15240000" y="26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161840</xdr:rowOff>
    </xdr:from>
    <xdr:ext cx="762000" cy="259045"/>
    <xdr:sp macro="" textlink="">
      <xdr:nvSpPr>
        <xdr:cNvPr id="450" name="テキスト ボックス 449"/>
        <xdr:cNvSpPr txBox="1"/>
      </xdr:nvSpPr>
      <xdr:spPr>
        <a:xfrm>
          <a:off x="14909800" y="2390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80925</xdr:rowOff>
    </xdr:from>
    <xdr:to>
      <xdr:col>21</xdr:col>
      <xdr:colOff>0</xdr:colOff>
      <xdr:row>21</xdr:row>
      <xdr:rowOff>37846</xdr:rowOff>
    </xdr:to>
    <xdr:cxnSp macro="">
      <xdr:nvCxnSpPr>
        <xdr:cNvPr id="451" name="直線コネクタ 450"/>
        <xdr:cNvCxnSpPr/>
      </xdr:nvCxnSpPr>
      <xdr:spPr>
        <a:xfrm flipV="1">
          <a:off x="13512800" y="3509925"/>
          <a:ext cx="889000" cy="12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71298</xdr:rowOff>
    </xdr:from>
    <xdr:to>
      <xdr:col>21</xdr:col>
      <xdr:colOff>50800</xdr:colOff>
      <xdr:row>16</xdr:row>
      <xdr:rowOff>1448</xdr:rowOff>
    </xdr:to>
    <xdr:sp macro="" textlink="">
      <xdr:nvSpPr>
        <xdr:cNvPr id="452" name="フローチャート : 判断 451"/>
        <xdr:cNvSpPr/>
      </xdr:nvSpPr>
      <xdr:spPr>
        <a:xfrm>
          <a:off x="14351000" y="264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11625</xdr:rowOff>
    </xdr:from>
    <xdr:ext cx="762000" cy="259045"/>
    <xdr:sp macro="" textlink="">
      <xdr:nvSpPr>
        <xdr:cNvPr id="453" name="テキスト ボックス 452"/>
        <xdr:cNvSpPr txBox="1"/>
      </xdr:nvSpPr>
      <xdr:spPr>
        <a:xfrm>
          <a:off x="14020800" y="24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109423</xdr:rowOff>
    </xdr:from>
    <xdr:to>
      <xdr:col>19</xdr:col>
      <xdr:colOff>533400</xdr:colOff>
      <xdr:row>16</xdr:row>
      <xdr:rowOff>39573</xdr:rowOff>
    </xdr:to>
    <xdr:sp macro="" textlink="">
      <xdr:nvSpPr>
        <xdr:cNvPr id="454" name="フローチャート : 判断 453"/>
        <xdr:cNvSpPr/>
      </xdr:nvSpPr>
      <xdr:spPr>
        <a:xfrm>
          <a:off x="13462000" y="26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49750</xdr:rowOff>
    </xdr:from>
    <xdr:ext cx="762000" cy="259045"/>
    <xdr:sp macro="" textlink="">
      <xdr:nvSpPr>
        <xdr:cNvPr id="455" name="テキスト ボックス 454"/>
        <xdr:cNvSpPr txBox="1"/>
      </xdr:nvSpPr>
      <xdr:spPr>
        <a:xfrm>
          <a:off x="13131800" y="2450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153924</xdr:rowOff>
    </xdr:from>
    <xdr:to>
      <xdr:col>24</xdr:col>
      <xdr:colOff>609600</xdr:colOff>
      <xdr:row>19</xdr:row>
      <xdr:rowOff>84074</xdr:rowOff>
    </xdr:to>
    <xdr:sp macro="" textlink="">
      <xdr:nvSpPr>
        <xdr:cNvPr id="461" name="円/楕円 460"/>
        <xdr:cNvSpPr/>
      </xdr:nvSpPr>
      <xdr:spPr>
        <a:xfrm>
          <a:off x="16967200" y="324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49801</xdr:rowOff>
    </xdr:from>
    <xdr:ext cx="762000" cy="259045"/>
    <xdr:sp macro="" textlink="">
      <xdr:nvSpPr>
        <xdr:cNvPr id="462" name="将来負担の状況該当値テキスト"/>
        <xdr:cNvSpPr txBox="1"/>
      </xdr:nvSpPr>
      <xdr:spPr>
        <a:xfrm>
          <a:off x="17106900" y="313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174.0</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40868</xdr:rowOff>
    </xdr:from>
    <xdr:to>
      <xdr:col>23</xdr:col>
      <xdr:colOff>457200</xdr:colOff>
      <xdr:row>19</xdr:row>
      <xdr:rowOff>142468</xdr:rowOff>
    </xdr:to>
    <xdr:sp macro="" textlink="">
      <xdr:nvSpPr>
        <xdr:cNvPr id="463" name="円/楕円 462"/>
        <xdr:cNvSpPr/>
      </xdr:nvSpPr>
      <xdr:spPr>
        <a:xfrm>
          <a:off x="16129000" y="329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127245</xdr:rowOff>
    </xdr:from>
    <xdr:ext cx="736600" cy="259045"/>
    <xdr:sp macro="" textlink="">
      <xdr:nvSpPr>
        <xdr:cNvPr id="464" name="テキスト ボックス 463"/>
        <xdr:cNvSpPr txBox="1"/>
      </xdr:nvSpPr>
      <xdr:spPr>
        <a:xfrm>
          <a:off x="15798800" y="3384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186.1</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141250</xdr:rowOff>
    </xdr:from>
    <xdr:to>
      <xdr:col>22</xdr:col>
      <xdr:colOff>254000</xdr:colOff>
      <xdr:row>20</xdr:row>
      <xdr:rowOff>71400</xdr:rowOff>
    </xdr:to>
    <xdr:sp macro="" textlink="">
      <xdr:nvSpPr>
        <xdr:cNvPr id="465" name="円/楕円 464"/>
        <xdr:cNvSpPr/>
      </xdr:nvSpPr>
      <xdr:spPr>
        <a:xfrm>
          <a:off x="15240000" y="33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56177</xdr:rowOff>
    </xdr:from>
    <xdr:ext cx="762000" cy="259045"/>
    <xdr:sp macro="" textlink="">
      <xdr:nvSpPr>
        <xdr:cNvPr id="466" name="テキスト ボックス 465"/>
        <xdr:cNvSpPr txBox="1"/>
      </xdr:nvSpPr>
      <xdr:spPr>
        <a:xfrm>
          <a:off x="14909800" y="34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206.9</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30125</xdr:rowOff>
    </xdr:from>
    <xdr:to>
      <xdr:col>21</xdr:col>
      <xdr:colOff>50800</xdr:colOff>
      <xdr:row>20</xdr:row>
      <xdr:rowOff>131725</xdr:rowOff>
    </xdr:to>
    <xdr:sp macro="" textlink="">
      <xdr:nvSpPr>
        <xdr:cNvPr id="467" name="円/楕円 466"/>
        <xdr:cNvSpPr/>
      </xdr:nvSpPr>
      <xdr:spPr>
        <a:xfrm>
          <a:off x="14351000" y="345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116502</xdr:rowOff>
    </xdr:from>
    <xdr:ext cx="762000" cy="259045"/>
    <xdr:sp macro="" textlink="">
      <xdr:nvSpPr>
        <xdr:cNvPr id="468" name="テキスト ボックス 467"/>
        <xdr:cNvSpPr txBox="1"/>
      </xdr:nvSpPr>
      <xdr:spPr>
        <a:xfrm>
          <a:off x="14020800" y="3545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219.4</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158496</xdr:rowOff>
    </xdr:from>
    <xdr:to>
      <xdr:col>19</xdr:col>
      <xdr:colOff>533400</xdr:colOff>
      <xdr:row>21</xdr:row>
      <xdr:rowOff>88646</xdr:rowOff>
    </xdr:to>
    <xdr:sp macro="" textlink="">
      <xdr:nvSpPr>
        <xdr:cNvPr id="469" name="円/楕円 468"/>
        <xdr:cNvSpPr/>
      </xdr:nvSpPr>
      <xdr:spPr>
        <a:xfrm>
          <a:off x="13462000" y="35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73423</xdr:rowOff>
    </xdr:from>
    <xdr:ext cx="762000" cy="259045"/>
    <xdr:sp macro="" textlink="">
      <xdr:nvSpPr>
        <xdr:cNvPr id="470" name="テキスト ボックス 469"/>
        <xdr:cNvSpPr txBox="1"/>
      </xdr:nvSpPr>
      <xdr:spPr>
        <a:xfrm>
          <a:off x="13131800" y="367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滋賀県栗東市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68,272
67,256
52.69
24,957,112
24,325,038
476,913
13,826,611
46,171,039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174.0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職員の適正化を図ってきたことを主な要因として類似団体平均、全国平均、滋賀県平均よりも低い結果となっている。</a:t>
          </a:r>
        </a:p>
        <a:p>
          <a:r>
            <a:rPr kumimoji="1" lang="ja-JP" altLang="en-US" sz="1300">
              <a:latin typeface="ＭＳ Ｐゴシック"/>
            </a:rPr>
            <a:t>　今後も事務事業の見直しなどにより、職員数の適正化に努める。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1270</xdr:rowOff>
    </xdr:from>
    <xdr:to>
      <xdr:col>7</xdr:col>
      <xdr:colOff>15875</xdr:colOff>
      <xdr:row>35</xdr:row>
      <xdr:rowOff>31750</xdr:rowOff>
    </xdr:to>
    <xdr:cxnSp macro="">
      <xdr:nvCxnSpPr>
        <xdr:cNvPr id="66" name="直線コネクタ 65"/>
        <xdr:cNvCxnSpPr/>
      </xdr:nvCxnSpPr>
      <xdr:spPr>
        <a:xfrm>
          <a:off x="3987800" y="60020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10177</xdr:rowOff>
    </xdr:from>
    <xdr:ext cx="762000" cy="259045"/>
    <xdr:sp macro="" textlink="">
      <xdr:nvSpPr>
        <xdr:cNvPr id="67" name="人件費平均値テキスト"/>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130810</xdr:rowOff>
    </xdr:from>
    <xdr:to>
      <xdr:col>5</xdr:col>
      <xdr:colOff>549275</xdr:colOff>
      <xdr:row>35</xdr:row>
      <xdr:rowOff>1270</xdr:rowOff>
    </xdr:to>
    <xdr:cxnSp macro="">
      <xdr:nvCxnSpPr>
        <xdr:cNvPr id="69" name="直線コネクタ 68"/>
        <xdr:cNvCxnSpPr/>
      </xdr:nvCxnSpPr>
      <xdr:spPr>
        <a:xfrm>
          <a:off x="3098800" y="57886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115570</xdr:rowOff>
    </xdr:from>
    <xdr:to>
      <xdr:col>4</xdr:col>
      <xdr:colOff>346075</xdr:colOff>
      <xdr:row>33</xdr:row>
      <xdr:rowOff>130810</xdr:rowOff>
    </xdr:to>
    <xdr:cxnSp macro="">
      <xdr:nvCxnSpPr>
        <xdr:cNvPr id="72" name="直線コネクタ 71"/>
        <xdr:cNvCxnSpPr/>
      </xdr:nvCxnSpPr>
      <xdr:spPr>
        <a:xfrm>
          <a:off x="2209800" y="5773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115570</xdr:rowOff>
    </xdr:from>
    <xdr:to>
      <xdr:col>3</xdr:col>
      <xdr:colOff>142875</xdr:colOff>
      <xdr:row>34</xdr:row>
      <xdr:rowOff>12700</xdr:rowOff>
    </xdr:to>
    <xdr:cxnSp macro="">
      <xdr:nvCxnSpPr>
        <xdr:cNvPr id="75" name="直線コネクタ 74"/>
        <xdr:cNvCxnSpPr/>
      </xdr:nvCxnSpPr>
      <xdr:spPr>
        <a:xfrm flipV="1">
          <a:off x="1320800" y="5773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152400</xdr:rowOff>
    </xdr:from>
    <xdr:to>
      <xdr:col>7</xdr:col>
      <xdr:colOff>66675</xdr:colOff>
      <xdr:row>35</xdr:row>
      <xdr:rowOff>82550</xdr:rowOff>
    </xdr:to>
    <xdr:sp macro="" textlink="">
      <xdr:nvSpPr>
        <xdr:cNvPr id="85" name="円/楕円 84"/>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168927</xdr:rowOff>
    </xdr:from>
    <xdr:ext cx="762000" cy="259045"/>
    <xdr:sp macro="" textlink="">
      <xdr:nvSpPr>
        <xdr:cNvPr id="86" name="人件費該当値テキスト"/>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121920</xdr:rowOff>
    </xdr:from>
    <xdr:to>
      <xdr:col>5</xdr:col>
      <xdr:colOff>600075</xdr:colOff>
      <xdr:row>35</xdr:row>
      <xdr:rowOff>52070</xdr:rowOff>
    </xdr:to>
    <xdr:sp macro="" textlink="">
      <xdr:nvSpPr>
        <xdr:cNvPr id="87" name="円/楕円 86"/>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62247</xdr:rowOff>
    </xdr:from>
    <xdr:ext cx="736600" cy="259045"/>
    <xdr:sp macro="" textlink="">
      <xdr:nvSpPr>
        <xdr:cNvPr id="88" name="テキスト ボックス 87"/>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80010</xdr:rowOff>
    </xdr:from>
    <xdr:to>
      <xdr:col>4</xdr:col>
      <xdr:colOff>396875</xdr:colOff>
      <xdr:row>34</xdr:row>
      <xdr:rowOff>10160</xdr:rowOff>
    </xdr:to>
    <xdr:sp macro="" textlink="">
      <xdr:nvSpPr>
        <xdr:cNvPr id="89" name="円/楕円 88"/>
        <xdr:cNvSpPr/>
      </xdr:nvSpPr>
      <xdr:spPr>
        <a:xfrm>
          <a:off x="3048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20337</xdr:rowOff>
    </xdr:from>
    <xdr:ext cx="762000" cy="259045"/>
    <xdr:sp macro="" textlink="">
      <xdr:nvSpPr>
        <xdr:cNvPr id="90" name="テキスト ボックス 89"/>
        <xdr:cNvSpPr txBox="1"/>
      </xdr:nvSpPr>
      <xdr:spPr>
        <a:xfrm>
          <a:off x="27178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64770</xdr:rowOff>
    </xdr:from>
    <xdr:to>
      <xdr:col>3</xdr:col>
      <xdr:colOff>193675</xdr:colOff>
      <xdr:row>33</xdr:row>
      <xdr:rowOff>166370</xdr:rowOff>
    </xdr:to>
    <xdr:sp macro="" textlink="">
      <xdr:nvSpPr>
        <xdr:cNvPr id="91" name="円/楕円 90"/>
        <xdr:cNvSpPr/>
      </xdr:nvSpPr>
      <xdr:spPr>
        <a:xfrm>
          <a:off x="2159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5097</xdr:rowOff>
    </xdr:from>
    <xdr:ext cx="762000" cy="259045"/>
    <xdr:sp macro="" textlink="">
      <xdr:nvSpPr>
        <xdr:cNvPr id="92" name="テキスト ボックス 91"/>
        <xdr:cNvSpPr txBox="1"/>
      </xdr:nvSpPr>
      <xdr:spPr>
        <a:xfrm>
          <a:off x="1828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133350</xdr:rowOff>
    </xdr:from>
    <xdr:to>
      <xdr:col>1</xdr:col>
      <xdr:colOff>676275</xdr:colOff>
      <xdr:row>34</xdr:row>
      <xdr:rowOff>63500</xdr:rowOff>
    </xdr:to>
    <xdr:sp macro="" textlink="">
      <xdr:nvSpPr>
        <xdr:cNvPr id="93" name="円/楕円 92"/>
        <xdr:cNvSpPr/>
      </xdr:nvSpPr>
      <xdr:spPr>
        <a:xfrm>
          <a:off x="1270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73677</xdr:rowOff>
    </xdr:from>
    <xdr:ext cx="762000" cy="259045"/>
    <xdr:sp macro="" textlink="">
      <xdr:nvSpPr>
        <xdr:cNvPr id="94" name="テキスト ボックス 93"/>
        <xdr:cNvSpPr txBox="1"/>
      </xdr:nvSpPr>
      <xdr:spPr>
        <a:xfrm>
          <a:off x="939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諸改革の成果により改善傾向にあり、今年度は前年度と比較すると</a:t>
          </a:r>
          <a:r>
            <a:rPr kumimoji="1" lang="en-US" altLang="ja-JP" sz="1300">
              <a:latin typeface="ＭＳ Ｐゴシック"/>
            </a:rPr>
            <a:t>1.6</a:t>
          </a:r>
          <a:r>
            <a:rPr kumimoji="1" lang="ja-JP" altLang="en-US" sz="1300">
              <a:latin typeface="ＭＳ Ｐゴシック"/>
            </a:rPr>
            <a:t>ポイント減少した。平成２７年度に悪化したのは、マイナンバー制度に備えたシステム改修等の経費などの増が主な要因である。</a:t>
          </a:r>
        </a:p>
        <a:p>
          <a:r>
            <a:rPr kumimoji="1" lang="ja-JP" altLang="en-US" sz="1300">
              <a:latin typeface="ＭＳ Ｐゴシック"/>
            </a:rPr>
            <a:t>　今後も改革効果の持続により比率の低減に努める。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165100</xdr:rowOff>
    </xdr:from>
    <xdr:to>
      <xdr:col>24</xdr:col>
      <xdr:colOff>31750</xdr:colOff>
      <xdr:row>19</xdr:row>
      <xdr:rowOff>115570</xdr:rowOff>
    </xdr:to>
    <xdr:cxnSp macro="">
      <xdr:nvCxnSpPr>
        <xdr:cNvPr id="127" name="直線コネクタ 126"/>
        <xdr:cNvCxnSpPr/>
      </xdr:nvCxnSpPr>
      <xdr:spPr>
        <a:xfrm flipV="1">
          <a:off x="15671800" y="32512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104157</xdr:rowOff>
    </xdr:from>
    <xdr:ext cx="762000" cy="259045"/>
    <xdr:sp macro="" textlink="">
      <xdr:nvSpPr>
        <xdr:cNvPr id="128" name="物件費平均値テキスト"/>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39370</xdr:rowOff>
    </xdr:from>
    <xdr:to>
      <xdr:col>22</xdr:col>
      <xdr:colOff>565150</xdr:colOff>
      <xdr:row>19</xdr:row>
      <xdr:rowOff>115570</xdr:rowOff>
    </xdr:to>
    <xdr:cxnSp macro="">
      <xdr:nvCxnSpPr>
        <xdr:cNvPr id="130" name="直線コネクタ 129"/>
        <xdr:cNvCxnSpPr/>
      </xdr:nvCxnSpPr>
      <xdr:spPr>
        <a:xfrm>
          <a:off x="14782800" y="3296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161307</xdr:rowOff>
    </xdr:from>
    <xdr:ext cx="736600" cy="259045"/>
    <xdr:sp macro="" textlink="">
      <xdr:nvSpPr>
        <xdr:cNvPr id="132" name="テキスト ボックス 131"/>
        <xdr:cNvSpPr txBox="1"/>
      </xdr:nvSpPr>
      <xdr:spPr>
        <a:xfrm>
          <a:off x="15290800" y="273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142240</xdr:rowOff>
    </xdr:from>
    <xdr:to>
      <xdr:col>21</xdr:col>
      <xdr:colOff>361950</xdr:colOff>
      <xdr:row>19</xdr:row>
      <xdr:rowOff>39370</xdr:rowOff>
    </xdr:to>
    <xdr:cxnSp macro="">
      <xdr:nvCxnSpPr>
        <xdr:cNvPr id="133" name="直線コネクタ 132"/>
        <xdr:cNvCxnSpPr/>
      </xdr:nvCxnSpPr>
      <xdr:spPr>
        <a:xfrm>
          <a:off x="13893800" y="3228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160020</xdr:rowOff>
    </xdr:from>
    <xdr:to>
      <xdr:col>21</xdr:col>
      <xdr:colOff>412750</xdr:colOff>
      <xdr:row>17</xdr:row>
      <xdr:rowOff>90170</xdr:rowOff>
    </xdr:to>
    <xdr:sp macro="" textlink="">
      <xdr:nvSpPr>
        <xdr:cNvPr id="134" name="フローチャート :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100347</xdr:rowOff>
    </xdr:from>
    <xdr:ext cx="762000" cy="259045"/>
    <xdr:sp macro="" textlink="">
      <xdr:nvSpPr>
        <xdr:cNvPr id="135" name="テキスト ボックス 134"/>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142240</xdr:rowOff>
    </xdr:from>
    <xdr:to>
      <xdr:col>20</xdr:col>
      <xdr:colOff>158750</xdr:colOff>
      <xdr:row>19</xdr:row>
      <xdr:rowOff>1270</xdr:rowOff>
    </xdr:to>
    <xdr:cxnSp macro="">
      <xdr:nvCxnSpPr>
        <xdr:cNvPr id="136" name="直線コネクタ 135"/>
        <xdr:cNvCxnSpPr/>
      </xdr:nvCxnSpPr>
      <xdr:spPr>
        <a:xfrm flipV="1">
          <a:off x="13004800" y="3228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106680</xdr:rowOff>
    </xdr:from>
    <xdr:to>
      <xdr:col>20</xdr:col>
      <xdr:colOff>209550</xdr:colOff>
      <xdr:row>17</xdr:row>
      <xdr:rowOff>36830</xdr:rowOff>
    </xdr:to>
    <xdr:sp macro="" textlink="">
      <xdr:nvSpPr>
        <xdr:cNvPr id="137" name="フローチャート : 判断 136"/>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47007</xdr:rowOff>
    </xdr:from>
    <xdr:ext cx="762000" cy="259045"/>
    <xdr:sp macro="" textlink="">
      <xdr:nvSpPr>
        <xdr:cNvPr id="138" name="テキスト ボックス 137"/>
        <xdr:cNvSpPr txBox="1"/>
      </xdr:nvSpPr>
      <xdr:spPr>
        <a:xfrm>
          <a:off x="13512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16527</xdr:rowOff>
    </xdr:from>
    <xdr:ext cx="762000" cy="259045"/>
    <xdr:sp macro="" textlink="">
      <xdr:nvSpPr>
        <xdr:cNvPr id="140" name="テキスト ボックス 139"/>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114300</xdr:rowOff>
    </xdr:from>
    <xdr:to>
      <xdr:col>24</xdr:col>
      <xdr:colOff>82550</xdr:colOff>
      <xdr:row>19</xdr:row>
      <xdr:rowOff>44450</xdr:rowOff>
    </xdr:to>
    <xdr:sp macro="" textlink="">
      <xdr:nvSpPr>
        <xdr:cNvPr id="146" name="円/楕円 145"/>
        <xdr:cNvSpPr/>
      </xdr:nvSpPr>
      <xdr:spPr>
        <a:xfrm>
          <a:off x="164592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86377</xdr:rowOff>
    </xdr:from>
    <xdr:ext cx="762000" cy="259045"/>
    <xdr:sp macro="" textlink="">
      <xdr:nvSpPr>
        <xdr:cNvPr id="147" name="物件費該当値テキスト"/>
        <xdr:cNvSpPr txBox="1"/>
      </xdr:nvSpPr>
      <xdr:spPr>
        <a:xfrm>
          <a:off x="165989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64770</xdr:rowOff>
    </xdr:from>
    <xdr:to>
      <xdr:col>22</xdr:col>
      <xdr:colOff>615950</xdr:colOff>
      <xdr:row>19</xdr:row>
      <xdr:rowOff>166370</xdr:rowOff>
    </xdr:to>
    <xdr:sp macro="" textlink="">
      <xdr:nvSpPr>
        <xdr:cNvPr id="148" name="円/楕円 147"/>
        <xdr:cNvSpPr/>
      </xdr:nvSpPr>
      <xdr:spPr>
        <a:xfrm>
          <a:off x="15621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151147</xdr:rowOff>
    </xdr:from>
    <xdr:ext cx="736600" cy="259045"/>
    <xdr:sp macro="" textlink="">
      <xdr:nvSpPr>
        <xdr:cNvPr id="149" name="テキスト ボックス 148"/>
        <xdr:cNvSpPr txBox="1"/>
      </xdr:nvSpPr>
      <xdr:spPr>
        <a:xfrm>
          <a:off x="15290800" y="340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160020</xdr:rowOff>
    </xdr:from>
    <xdr:to>
      <xdr:col>21</xdr:col>
      <xdr:colOff>412750</xdr:colOff>
      <xdr:row>19</xdr:row>
      <xdr:rowOff>90170</xdr:rowOff>
    </xdr:to>
    <xdr:sp macro="" textlink="">
      <xdr:nvSpPr>
        <xdr:cNvPr id="150" name="円/楕円 149"/>
        <xdr:cNvSpPr/>
      </xdr:nvSpPr>
      <xdr:spPr>
        <a:xfrm>
          <a:off x="147320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74947</xdr:rowOff>
    </xdr:from>
    <xdr:ext cx="762000" cy="259045"/>
    <xdr:sp macro="" textlink="">
      <xdr:nvSpPr>
        <xdr:cNvPr id="151" name="テキスト ボックス 150"/>
        <xdr:cNvSpPr txBox="1"/>
      </xdr:nvSpPr>
      <xdr:spPr>
        <a:xfrm>
          <a:off x="14401800" y="333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91440</xdr:rowOff>
    </xdr:from>
    <xdr:to>
      <xdr:col>20</xdr:col>
      <xdr:colOff>209550</xdr:colOff>
      <xdr:row>19</xdr:row>
      <xdr:rowOff>21590</xdr:rowOff>
    </xdr:to>
    <xdr:sp macro="" textlink="">
      <xdr:nvSpPr>
        <xdr:cNvPr id="152" name="円/楕円 151"/>
        <xdr:cNvSpPr/>
      </xdr:nvSpPr>
      <xdr:spPr>
        <a:xfrm>
          <a:off x="13843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6367</xdr:rowOff>
    </xdr:from>
    <xdr:ext cx="762000" cy="259045"/>
    <xdr:sp macro="" textlink="">
      <xdr:nvSpPr>
        <xdr:cNvPr id="153" name="テキスト ボックス 152"/>
        <xdr:cNvSpPr txBox="1"/>
      </xdr:nvSpPr>
      <xdr:spPr>
        <a:xfrm>
          <a:off x="13512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121920</xdr:rowOff>
    </xdr:from>
    <xdr:to>
      <xdr:col>19</xdr:col>
      <xdr:colOff>6350</xdr:colOff>
      <xdr:row>19</xdr:row>
      <xdr:rowOff>52070</xdr:rowOff>
    </xdr:to>
    <xdr:sp macro="" textlink="">
      <xdr:nvSpPr>
        <xdr:cNvPr id="154" name="円/楕円 153"/>
        <xdr:cNvSpPr/>
      </xdr:nvSpPr>
      <xdr:spPr>
        <a:xfrm>
          <a:off x="12954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36847</xdr:rowOff>
    </xdr:from>
    <xdr:ext cx="762000" cy="259045"/>
    <xdr:sp macro="" textlink="">
      <xdr:nvSpPr>
        <xdr:cNvPr id="155" name="テキスト ボックス 154"/>
        <xdr:cNvSpPr txBox="1"/>
      </xdr:nvSpPr>
      <xdr:spPr>
        <a:xfrm>
          <a:off x="12623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近年類似団体との差が徐々に減少しつつあるが、これは市単独事業の見直しを行ったことが主な要因である。</a:t>
          </a:r>
        </a:p>
        <a:p>
          <a:r>
            <a:rPr kumimoji="1" lang="ja-JP" altLang="en-US" sz="1300">
              <a:latin typeface="ＭＳ Ｐゴシック"/>
            </a:rPr>
            <a:t>　今年度は、前年度と比較して</a:t>
          </a:r>
          <a:r>
            <a:rPr kumimoji="1" lang="en-US" altLang="ja-JP" sz="1300">
              <a:latin typeface="ＭＳ Ｐゴシック"/>
            </a:rPr>
            <a:t>1.3</a:t>
          </a:r>
          <a:r>
            <a:rPr kumimoji="1" lang="ja-JP" altLang="en-US" sz="1300">
              <a:latin typeface="ＭＳ Ｐゴシック"/>
            </a:rPr>
            <a:t>ポイント増加し、類似団体よりも高くなった。</a:t>
          </a:r>
        </a:p>
        <a:p>
          <a:r>
            <a:rPr kumimoji="1" lang="ja-JP" altLang="en-US" sz="1300">
              <a:latin typeface="ＭＳ Ｐゴシック"/>
            </a:rPr>
            <a:t>　今後も改革効果の持続により、比率の適正化に努める。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55</xdr:row>
      <xdr:rowOff>129722</xdr:rowOff>
    </xdr:to>
    <xdr:cxnSp macro="">
      <xdr:nvCxnSpPr>
        <xdr:cNvPr id="190" name="直線コネクタ 189"/>
        <xdr:cNvCxnSpPr/>
      </xdr:nvCxnSpPr>
      <xdr:spPr>
        <a:xfrm>
          <a:off x="3987800" y="9417957"/>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41020</xdr:rowOff>
    </xdr:from>
    <xdr:ext cx="762000" cy="259045"/>
    <xdr:sp macro="" textlink="">
      <xdr:nvSpPr>
        <xdr:cNvPr id="191"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56</xdr:row>
      <xdr:rowOff>12700</xdr:rowOff>
    </xdr:to>
    <xdr:cxnSp macro="">
      <xdr:nvCxnSpPr>
        <xdr:cNvPr id="193" name="直線コネクタ 192"/>
        <xdr:cNvCxnSpPr/>
      </xdr:nvCxnSpPr>
      <xdr:spPr>
        <a:xfrm flipV="1">
          <a:off x="3098800" y="94179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5" name="テキスト ボックス 194"/>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151493</xdr:rowOff>
    </xdr:from>
    <xdr:to>
      <xdr:col>4</xdr:col>
      <xdr:colOff>346075</xdr:colOff>
      <xdr:row>56</xdr:row>
      <xdr:rowOff>12700</xdr:rowOff>
    </xdr:to>
    <xdr:cxnSp macro="">
      <xdr:nvCxnSpPr>
        <xdr:cNvPr id="196" name="直線コネクタ 195"/>
        <xdr:cNvCxnSpPr/>
      </xdr:nvCxnSpPr>
      <xdr:spPr>
        <a:xfrm>
          <a:off x="2209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151493</xdr:rowOff>
    </xdr:from>
    <xdr:to>
      <xdr:col>3</xdr:col>
      <xdr:colOff>142875</xdr:colOff>
      <xdr:row>56</xdr:row>
      <xdr:rowOff>56243</xdr:rowOff>
    </xdr:to>
    <xdr:cxnSp macro="">
      <xdr:nvCxnSpPr>
        <xdr:cNvPr id="199" name="直線コネクタ 198"/>
        <xdr:cNvCxnSpPr/>
      </xdr:nvCxnSpPr>
      <xdr:spPr>
        <a:xfrm flipV="1">
          <a:off x="1320800" y="9581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78922</xdr:rowOff>
    </xdr:from>
    <xdr:to>
      <xdr:col>7</xdr:col>
      <xdr:colOff>66675</xdr:colOff>
      <xdr:row>56</xdr:row>
      <xdr:rowOff>9072</xdr:rowOff>
    </xdr:to>
    <xdr:sp macro="" textlink="">
      <xdr:nvSpPr>
        <xdr:cNvPr id="209" name="円/楕円 208"/>
        <xdr:cNvSpPr/>
      </xdr:nvSpPr>
      <xdr:spPr>
        <a:xfrm>
          <a:off x="4775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50999</xdr:rowOff>
    </xdr:from>
    <xdr:ext cx="762000" cy="259045"/>
    <xdr:sp macro="" textlink="">
      <xdr:nvSpPr>
        <xdr:cNvPr id="210" name="扶助費該当値テキスト"/>
        <xdr:cNvSpPr txBox="1"/>
      </xdr:nvSpPr>
      <xdr:spPr>
        <a:xfrm>
          <a:off x="4914900" y="948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11" name="円/楕円 210"/>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12" name="テキスト ボックス 211"/>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3" name="円/楕円 212"/>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4" name="テキスト ボックス 213"/>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100693</xdr:rowOff>
    </xdr:from>
    <xdr:to>
      <xdr:col>3</xdr:col>
      <xdr:colOff>193675</xdr:colOff>
      <xdr:row>56</xdr:row>
      <xdr:rowOff>30843</xdr:rowOff>
    </xdr:to>
    <xdr:sp macro="" textlink="">
      <xdr:nvSpPr>
        <xdr:cNvPr id="215" name="円/楕円 214"/>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216" name="テキスト ボックス 215"/>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5443</xdr:rowOff>
    </xdr:from>
    <xdr:to>
      <xdr:col>1</xdr:col>
      <xdr:colOff>676275</xdr:colOff>
      <xdr:row>56</xdr:row>
      <xdr:rowOff>107043</xdr:rowOff>
    </xdr:to>
    <xdr:sp macro="" textlink="">
      <xdr:nvSpPr>
        <xdr:cNvPr id="217" name="円/楕円 216"/>
        <xdr:cNvSpPr/>
      </xdr:nvSpPr>
      <xdr:spPr>
        <a:xfrm>
          <a:off x="1270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91820</xdr:rowOff>
    </xdr:from>
    <xdr:ext cx="762000" cy="259045"/>
    <xdr:sp macro="" textlink="">
      <xdr:nvSpPr>
        <xdr:cNvPr id="218" name="テキスト ボックス 217"/>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近年横ばい傾向にあり、今年度は前年度と比較して</a:t>
          </a:r>
          <a:r>
            <a:rPr kumimoji="1" lang="en-US" altLang="ja-JP" sz="1300">
              <a:latin typeface="ＭＳ Ｐゴシック"/>
            </a:rPr>
            <a:t>0.4</a:t>
          </a:r>
          <a:r>
            <a:rPr kumimoji="1" lang="ja-JP" altLang="en-US" sz="1300">
              <a:latin typeface="ＭＳ Ｐゴシック"/>
            </a:rPr>
            <a:t>ポイント増加した。その他の経費を構成している「積立金」が減少したことにより、２６・２７年は比率が下がった。</a:t>
          </a:r>
        </a:p>
        <a:p>
          <a:r>
            <a:rPr kumimoji="1" lang="ja-JP" altLang="en-US" sz="1300">
              <a:latin typeface="ＭＳ Ｐゴシック"/>
            </a:rPr>
            <a:t>　今後も改革効果の持続により、適正化に努める。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146050</xdr:rowOff>
    </xdr:from>
    <xdr:to>
      <xdr:col>24</xdr:col>
      <xdr:colOff>31750</xdr:colOff>
      <xdr:row>54</xdr:row>
      <xdr:rowOff>18143</xdr:rowOff>
    </xdr:to>
    <xdr:cxnSp macro="">
      <xdr:nvCxnSpPr>
        <xdr:cNvPr id="253" name="直線コネクタ 252"/>
        <xdr:cNvCxnSpPr/>
      </xdr:nvCxnSpPr>
      <xdr:spPr>
        <a:xfrm>
          <a:off x="15671800" y="92329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99984</xdr:rowOff>
    </xdr:from>
    <xdr:ext cx="762000" cy="259045"/>
    <xdr:sp macro="" textlink="">
      <xdr:nvSpPr>
        <xdr:cNvPr id="254" name="その他平均値テキスト"/>
        <xdr:cNvSpPr txBox="1"/>
      </xdr:nvSpPr>
      <xdr:spPr>
        <a:xfrm>
          <a:off x="16598900" y="987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135165</xdr:rowOff>
    </xdr:from>
    <xdr:to>
      <xdr:col>22</xdr:col>
      <xdr:colOff>565150</xdr:colOff>
      <xdr:row>53</xdr:row>
      <xdr:rowOff>146050</xdr:rowOff>
    </xdr:to>
    <xdr:cxnSp macro="">
      <xdr:nvCxnSpPr>
        <xdr:cNvPr id="256" name="直線コネクタ 255"/>
        <xdr:cNvCxnSpPr/>
      </xdr:nvCxnSpPr>
      <xdr:spPr>
        <a:xfrm>
          <a:off x="14782800" y="92220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138084</xdr:rowOff>
    </xdr:from>
    <xdr:ext cx="736600" cy="259045"/>
    <xdr:sp macro="" textlink="">
      <xdr:nvSpPr>
        <xdr:cNvPr id="258" name="テキスト ボックス 257"/>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135165</xdr:rowOff>
    </xdr:from>
    <xdr:to>
      <xdr:col>21</xdr:col>
      <xdr:colOff>361950</xdr:colOff>
      <xdr:row>54</xdr:row>
      <xdr:rowOff>127000</xdr:rowOff>
    </xdr:to>
    <xdr:cxnSp macro="">
      <xdr:nvCxnSpPr>
        <xdr:cNvPr id="259" name="直線コネクタ 258"/>
        <xdr:cNvCxnSpPr/>
      </xdr:nvCxnSpPr>
      <xdr:spPr>
        <a:xfrm flipV="1">
          <a:off x="13893800" y="92220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95250</xdr:rowOff>
    </xdr:from>
    <xdr:to>
      <xdr:col>21</xdr:col>
      <xdr:colOff>412750</xdr:colOff>
      <xdr:row>58</xdr:row>
      <xdr:rowOff>25400</xdr:rowOff>
    </xdr:to>
    <xdr:sp macro="" textlink="">
      <xdr:nvSpPr>
        <xdr:cNvPr id="260" name="フローチャート : 判断 259"/>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10177</xdr:rowOff>
    </xdr:from>
    <xdr:ext cx="762000" cy="259045"/>
    <xdr:sp macro="" textlink="">
      <xdr:nvSpPr>
        <xdr:cNvPr id="261" name="テキスト ボックス 260"/>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127000</xdr:rowOff>
    </xdr:from>
    <xdr:to>
      <xdr:col>20</xdr:col>
      <xdr:colOff>158750</xdr:colOff>
      <xdr:row>54</xdr:row>
      <xdr:rowOff>137885</xdr:rowOff>
    </xdr:to>
    <xdr:cxnSp macro="">
      <xdr:nvCxnSpPr>
        <xdr:cNvPr id="262" name="直線コネクタ 261"/>
        <xdr:cNvCxnSpPr/>
      </xdr:nvCxnSpPr>
      <xdr:spPr>
        <a:xfrm flipV="1">
          <a:off x="13004800" y="93853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73478</xdr:rowOff>
    </xdr:from>
    <xdr:to>
      <xdr:col>20</xdr:col>
      <xdr:colOff>209550</xdr:colOff>
      <xdr:row>58</xdr:row>
      <xdr:rowOff>3628</xdr:rowOff>
    </xdr:to>
    <xdr:sp macro="" textlink="">
      <xdr:nvSpPr>
        <xdr:cNvPr id="263" name="フローチャート : 判断 262"/>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159855</xdr:rowOff>
    </xdr:from>
    <xdr:ext cx="762000" cy="259045"/>
    <xdr:sp macro="" textlink="">
      <xdr:nvSpPr>
        <xdr:cNvPr id="264" name="テキスト ボックス 263"/>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5" name="フローチャート : 判断 264"/>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159855</xdr:rowOff>
    </xdr:from>
    <xdr:ext cx="762000" cy="259045"/>
    <xdr:sp macro="" textlink="">
      <xdr:nvSpPr>
        <xdr:cNvPr id="266" name="テキスト ボックス 265"/>
        <xdr:cNvSpPr txBox="1"/>
      </xdr:nvSpPr>
      <xdr:spPr>
        <a:xfrm>
          <a:off x="12623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138793</xdr:rowOff>
    </xdr:from>
    <xdr:to>
      <xdr:col>24</xdr:col>
      <xdr:colOff>82550</xdr:colOff>
      <xdr:row>54</xdr:row>
      <xdr:rowOff>68943</xdr:rowOff>
    </xdr:to>
    <xdr:sp macro="" textlink="">
      <xdr:nvSpPr>
        <xdr:cNvPr id="272" name="円/楕円 271"/>
        <xdr:cNvSpPr/>
      </xdr:nvSpPr>
      <xdr:spPr>
        <a:xfrm>
          <a:off x="164592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155320</xdr:rowOff>
    </xdr:from>
    <xdr:ext cx="762000" cy="259045"/>
    <xdr:sp macro="" textlink="">
      <xdr:nvSpPr>
        <xdr:cNvPr id="273" name="その他該当値テキスト"/>
        <xdr:cNvSpPr txBox="1"/>
      </xdr:nvSpPr>
      <xdr:spPr>
        <a:xfrm>
          <a:off x="165989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95250</xdr:rowOff>
    </xdr:from>
    <xdr:to>
      <xdr:col>22</xdr:col>
      <xdr:colOff>615950</xdr:colOff>
      <xdr:row>54</xdr:row>
      <xdr:rowOff>25400</xdr:rowOff>
    </xdr:to>
    <xdr:sp macro="" textlink="">
      <xdr:nvSpPr>
        <xdr:cNvPr id="274" name="円/楕円 273"/>
        <xdr:cNvSpPr/>
      </xdr:nvSpPr>
      <xdr:spPr>
        <a:xfrm>
          <a:off x="15621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35577</xdr:rowOff>
    </xdr:from>
    <xdr:ext cx="736600" cy="259045"/>
    <xdr:sp macro="" textlink="">
      <xdr:nvSpPr>
        <xdr:cNvPr id="275" name="テキスト ボックス 274"/>
        <xdr:cNvSpPr txBox="1"/>
      </xdr:nvSpPr>
      <xdr:spPr>
        <a:xfrm>
          <a:off x="15290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84365</xdr:rowOff>
    </xdr:from>
    <xdr:to>
      <xdr:col>21</xdr:col>
      <xdr:colOff>412750</xdr:colOff>
      <xdr:row>54</xdr:row>
      <xdr:rowOff>14515</xdr:rowOff>
    </xdr:to>
    <xdr:sp macro="" textlink="">
      <xdr:nvSpPr>
        <xdr:cNvPr id="276" name="円/楕円 275"/>
        <xdr:cNvSpPr/>
      </xdr:nvSpPr>
      <xdr:spPr>
        <a:xfrm>
          <a:off x="14732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24692</xdr:rowOff>
    </xdr:from>
    <xdr:ext cx="762000" cy="259045"/>
    <xdr:sp macro="" textlink="">
      <xdr:nvSpPr>
        <xdr:cNvPr id="277" name="テキスト ボックス 276"/>
        <xdr:cNvSpPr txBox="1"/>
      </xdr:nvSpPr>
      <xdr:spPr>
        <a:xfrm>
          <a:off x="14401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76200</xdr:rowOff>
    </xdr:from>
    <xdr:to>
      <xdr:col>20</xdr:col>
      <xdr:colOff>209550</xdr:colOff>
      <xdr:row>55</xdr:row>
      <xdr:rowOff>6350</xdr:rowOff>
    </xdr:to>
    <xdr:sp macro="" textlink="">
      <xdr:nvSpPr>
        <xdr:cNvPr id="278" name="円/楕円 277"/>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16527</xdr:rowOff>
    </xdr:from>
    <xdr:ext cx="762000" cy="259045"/>
    <xdr:sp macro="" textlink="">
      <xdr:nvSpPr>
        <xdr:cNvPr id="279" name="テキスト ボックス 278"/>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87085</xdr:rowOff>
    </xdr:from>
    <xdr:to>
      <xdr:col>19</xdr:col>
      <xdr:colOff>6350</xdr:colOff>
      <xdr:row>55</xdr:row>
      <xdr:rowOff>17235</xdr:rowOff>
    </xdr:to>
    <xdr:sp macro="" textlink="">
      <xdr:nvSpPr>
        <xdr:cNvPr id="280" name="円/楕円 279"/>
        <xdr:cNvSpPr/>
      </xdr:nvSpPr>
      <xdr:spPr>
        <a:xfrm>
          <a:off x="12954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27412</xdr:rowOff>
    </xdr:from>
    <xdr:ext cx="762000" cy="259045"/>
    <xdr:sp macro="" textlink="">
      <xdr:nvSpPr>
        <xdr:cNvPr id="281" name="テキスト ボックス 280"/>
        <xdr:cNvSpPr txBox="1"/>
      </xdr:nvSpPr>
      <xdr:spPr>
        <a:xfrm>
          <a:off x="12623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低下傾向にあった比率は、平成２１年度に類似団体の平均値を下回ったが、今年度は前年度と比較すると</a:t>
          </a:r>
          <a:r>
            <a:rPr kumimoji="1" lang="en-US" altLang="ja-JP" sz="1300">
              <a:latin typeface="ＭＳ Ｐゴシック"/>
            </a:rPr>
            <a:t>0.5</a:t>
          </a:r>
          <a:r>
            <a:rPr kumimoji="1" lang="ja-JP" altLang="en-US" sz="1300">
              <a:latin typeface="ＭＳ Ｐゴシック"/>
            </a:rPr>
            <a:t>ポイント増加した。</a:t>
          </a:r>
        </a:p>
        <a:p>
          <a:r>
            <a:rPr kumimoji="1" lang="ja-JP" altLang="en-US" sz="1300">
              <a:latin typeface="ＭＳ Ｐゴシック"/>
            </a:rPr>
            <a:t>　平成２６年度から比率が少し上昇しているのは、公的医療機関への助成などの増加が主な要因である。</a:t>
          </a:r>
        </a:p>
        <a:p>
          <a:r>
            <a:rPr kumimoji="1" lang="ja-JP" altLang="en-US" sz="1300">
              <a:latin typeface="ＭＳ Ｐゴシック"/>
            </a:rPr>
            <a:t>　今後も改革効果の持続により、引き続き比率の低減に努める。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58420</xdr:rowOff>
    </xdr:from>
    <xdr:to>
      <xdr:col>24</xdr:col>
      <xdr:colOff>31750</xdr:colOff>
      <xdr:row>37</xdr:row>
      <xdr:rowOff>86995</xdr:rowOff>
    </xdr:to>
    <xdr:cxnSp macro="">
      <xdr:nvCxnSpPr>
        <xdr:cNvPr id="309" name="直線コネクタ 308"/>
        <xdr:cNvCxnSpPr/>
      </xdr:nvCxnSpPr>
      <xdr:spPr>
        <a:xfrm>
          <a:off x="15671800" y="64020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52705</xdr:rowOff>
    </xdr:from>
    <xdr:to>
      <xdr:col>22</xdr:col>
      <xdr:colOff>565150</xdr:colOff>
      <xdr:row>37</xdr:row>
      <xdr:rowOff>58420</xdr:rowOff>
    </xdr:to>
    <xdr:cxnSp macro="">
      <xdr:nvCxnSpPr>
        <xdr:cNvPr id="312" name="直線コネクタ 311"/>
        <xdr:cNvCxnSpPr/>
      </xdr:nvCxnSpPr>
      <xdr:spPr>
        <a:xfrm>
          <a:off x="14782800" y="63963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156862</xdr:rowOff>
    </xdr:from>
    <xdr:ext cx="736600" cy="259045"/>
    <xdr:sp macro="" textlink="">
      <xdr:nvSpPr>
        <xdr:cNvPr id="314" name="テキスト ボックス 313"/>
        <xdr:cNvSpPr txBox="1"/>
      </xdr:nvSpPr>
      <xdr:spPr>
        <a:xfrm>
          <a:off x="15290800" y="6500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127000</xdr:rowOff>
    </xdr:from>
    <xdr:to>
      <xdr:col>21</xdr:col>
      <xdr:colOff>361950</xdr:colOff>
      <xdr:row>37</xdr:row>
      <xdr:rowOff>52705</xdr:rowOff>
    </xdr:to>
    <xdr:cxnSp macro="">
      <xdr:nvCxnSpPr>
        <xdr:cNvPr id="315" name="直線コネクタ 314"/>
        <xdr:cNvCxnSpPr/>
      </xdr:nvCxnSpPr>
      <xdr:spPr>
        <a:xfrm>
          <a:off x="13893800" y="629920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6" name="フローチャート : 判断 315"/>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7" name="テキスト ボックス 316"/>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121285</xdr:rowOff>
    </xdr:from>
    <xdr:to>
      <xdr:col>20</xdr:col>
      <xdr:colOff>158750</xdr:colOff>
      <xdr:row>36</xdr:row>
      <xdr:rowOff>127000</xdr:rowOff>
    </xdr:to>
    <xdr:cxnSp macro="">
      <xdr:nvCxnSpPr>
        <xdr:cNvPr id="318" name="直線コネクタ 317"/>
        <xdr:cNvCxnSpPr/>
      </xdr:nvCxnSpPr>
      <xdr:spPr>
        <a:xfrm>
          <a:off x="13004800" y="62934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9" name="フローチャート : 判断 318"/>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20" name="テキスト ボックス 319"/>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21" name="フローチャート : 判断 320"/>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2" name="テキスト ボックス 321"/>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36195</xdr:rowOff>
    </xdr:from>
    <xdr:to>
      <xdr:col>24</xdr:col>
      <xdr:colOff>82550</xdr:colOff>
      <xdr:row>37</xdr:row>
      <xdr:rowOff>137795</xdr:rowOff>
    </xdr:to>
    <xdr:sp macro="" textlink="">
      <xdr:nvSpPr>
        <xdr:cNvPr id="328" name="円/楕円 327"/>
        <xdr:cNvSpPr/>
      </xdr:nvSpPr>
      <xdr:spPr>
        <a:xfrm>
          <a:off x="16459200" y="63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52722</xdr:rowOff>
    </xdr:from>
    <xdr:ext cx="762000" cy="259045"/>
    <xdr:sp macro="" textlink="">
      <xdr:nvSpPr>
        <xdr:cNvPr id="329" name="補助費等該当値テキスト"/>
        <xdr:cNvSpPr txBox="1"/>
      </xdr:nvSpPr>
      <xdr:spPr>
        <a:xfrm>
          <a:off x="16598900" y="622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7620</xdr:rowOff>
    </xdr:from>
    <xdr:to>
      <xdr:col>22</xdr:col>
      <xdr:colOff>615950</xdr:colOff>
      <xdr:row>37</xdr:row>
      <xdr:rowOff>109220</xdr:rowOff>
    </xdr:to>
    <xdr:sp macro="" textlink="">
      <xdr:nvSpPr>
        <xdr:cNvPr id="330" name="円/楕円 329"/>
        <xdr:cNvSpPr/>
      </xdr:nvSpPr>
      <xdr:spPr>
        <a:xfrm>
          <a:off x="156210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119397</xdr:rowOff>
    </xdr:from>
    <xdr:ext cx="736600" cy="259045"/>
    <xdr:sp macro="" textlink="">
      <xdr:nvSpPr>
        <xdr:cNvPr id="331" name="テキスト ボックス 330"/>
        <xdr:cNvSpPr txBox="1"/>
      </xdr:nvSpPr>
      <xdr:spPr>
        <a:xfrm>
          <a:off x="15290800" y="6120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1905</xdr:rowOff>
    </xdr:from>
    <xdr:to>
      <xdr:col>21</xdr:col>
      <xdr:colOff>412750</xdr:colOff>
      <xdr:row>37</xdr:row>
      <xdr:rowOff>103505</xdr:rowOff>
    </xdr:to>
    <xdr:sp macro="" textlink="">
      <xdr:nvSpPr>
        <xdr:cNvPr id="332" name="円/楕円 331"/>
        <xdr:cNvSpPr/>
      </xdr:nvSpPr>
      <xdr:spPr>
        <a:xfrm>
          <a:off x="14732000" y="63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113682</xdr:rowOff>
    </xdr:from>
    <xdr:ext cx="762000" cy="259045"/>
    <xdr:sp macro="" textlink="">
      <xdr:nvSpPr>
        <xdr:cNvPr id="333" name="テキスト ボックス 332"/>
        <xdr:cNvSpPr txBox="1"/>
      </xdr:nvSpPr>
      <xdr:spPr>
        <a:xfrm>
          <a:off x="14401800" y="611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76200</xdr:rowOff>
    </xdr:from>
    <xdr:to>
      <xdr:col>20</xdr:col>
      <xdr:colOff>209550</xdr:colOff>
      <xdr:row>37</xdr:row>
      <xdr:rowOff>6350</xdr:rowOff>
    </xdr:to>
    <xdr:sp macro="" textlink="">
      <xdr:nvSpPr>
        <xdr:cNvPr id="334" name="円/楕円 333"/>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16527</xdr:rowOff>
    </xdr:from>
    <xdr:ext cx="762000" cy="259045"/>
    <xdr:sp macro="" textlink="">
      <xdr:nvSpPr>
        <xdr:cNvPr id="335" name="テキスト ボックス 334"/>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70485</xdr:rowOff>
    </xdr:from>
    <xdr:to>
      <xdr:col>19</xdr:col>
      <xdr:colOff>6350</xdr:colOff>
      <xdr:row>37</xdr:row>
      <xdr:rowOff>635</xdr:rowOff>
    </xdr:to>
    <xdr:sp macro="" textlink="">
      <xdr:nvSpPr>
        <xdr:cNvPr id="336" name="円/楕円 335"/>
        <xdr:cNvSpPr/>
      </xdr:nvSpPr>
      <xdr:spPr>
        <a:xfrm>
          <a:off x="12954000" y="62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10812</xdr:rowOff>
    </xdr:from>
    <xdr:ext cx="762000" cy="259045"/>
    <xdr:sp macro="" textlink="">
      <xdr:nvSpPr>
        <xdr:cNvPr id="337" name="テキスト ボックス 336"/>
        <xdr:cNvSpPr txBox="1"/>
      </xdr:nvSpPr>
      <xdr:spPr>
        <a:xfrm>
          <a:off x="12623800" y="601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と比較して大きく比率が上回っている。これは、急激な人口増に対応するため、公共施設やインフラの整備を比較的短期間に進めてきたことで、地方債の元利償還金が増加したことが主な要因である。</a:t>
          </a:r>
        </a:p>
        <a:p>
          <a:r>
            <a:rPr kumimoji="1" lang="ja-JP" altLang="en-US" sz="1200">
              <a:latin typeface="ＭＳ Ｐゴシック"/>
            </a:rPr>
            <a:t>　今年度は前年度と比較して</a:t>
          </a:r>
          <a:r>
            <a:rPr kumimoji="1" lang="en-US" altLang="ja-JP" sz="1200">
              <a:latin typeface="ＭＳ Ｐゴシック"/>
            </a:rPr>
            <a:t>0.7</a:t>
          </a:r>
          <a:r>
            <a:rPr kumimoji="1" lang="ja-JP" altLang="en-US" sz="1200">
              <a:latin typeface="ＭＳ Ｐゴシック"/>
            </a:rPr>
            <a:t>ポイント増加したが、プライマリーバランスの黒字を維持しつつ着実に償還を進めている。今後も、普通建設事業を平準化させ、地方債の発行を抑制し、引き続き比率の低減に努める。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62992</xdr:rowOff>
    </xdr:from>
    <xdr:to>
      <xdr:col>7</xdr:col>
      <xdr:colOff>15875</xdr:colOff>
      <xdr:row>80</xdr:row>
      <xdr:rowOff>94996</xdr:rowOff>
    </xdr:to>
    <xdr:cxnSp macro="">
      <xdr:nvCxnSpPr>
        <xdr:cNvPr id="367" name="直線コネクタ 366"/>
        <xdr:cNvCxnSpPr/>
      </xdr:nvCxnSpPr>
      <xdr:spPr>
        <a:xfrm>
          <a:off x="3987800" y="137789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8"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62992</xdr:rowOff>
    </xdr:from>
    <xdr:to>
      <xdr:col>5</xdr:col>
      <xdr:colOff>549275</xdr:colOff>
      <xdr:row>80</xdr:row>
      <xdr:rowOff>136144</xdr:rowOff>
    </xdr:to>
    <xdr:cxnSp macro="">
      <xdr:nvCxnSpPr>
        <xdr:cNvPr id="370" name="直線コネクタ 369"/>
        <xdr:cNvCxnSpPr/>
      </xdr:nvCxnSpPr>
      <xdr:spPr>
        <a:xfrm flipV="1">
          <a:off x="3098800" y="137789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5097</xdr:rowOff>
    </xdr:from>
    <xdr:ext cx="736600" cy="259045"/>
    <xdr:sp macro="" textlink="">
      <xdr:nvSpPr>
        <xdr:cNvPr id="372" name="テキスト ボックス 371"/>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136144</xdr:rowOff>
    </xdr:from>
    <xdr:to>
      <xdr:col>4</xdr:col>
      <xdr:colOff>346075</xdr:colOff>
      <xdr:row>81</xdr:row>
      <xdr:rowOff>5842</xdr:rowOff>
    </xdr:to>
    <xdr:cxnSp macro="">
      <xdr:nvCxnSpPr>
        <xdr:cNvPr id="373" name="直線コネクタ 372"/>
        <xdr:cNvCxnSpPr/>
      </xdr:nvCxnSpPr>
      <xdr:spPr>
        <a:xfrm flipV="1">
          <a:off x="2209800" y="138521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5" name="テキスト ボックス 374"/>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117856</xdr:rowOff>
    </xdr:from>
    <xdr:to>
      <xdr:col>3</xdr:col>
      <xdr:colOff>142875</xdr:colOff>
      <xdr:row>81</xdr:row>
      <xdr:rowOff>5842</xdr:rowOff>
    </xdr:to>
    <xdr:cxnSp macro="">
      <xdr:nvCxnSpPr>
        <xdr:cNvPr id="376" name="直線コネクタ 375"/>
        <xdr:cNvCxnSpPr/>
      </xdr:nvCxnSpPr>
      <xdr:spPr>
        <a:xfrm>
          <a:off x="1320800" y="138338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8" name="テキスト ボックス 377"/>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0" name="テキスト ボックス 379"/>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44196</xdr:rowOff>
    </xdr:from>
    <xdr:to>
      <xdr:col>7</xdr:col>
      <xdr:colOff>66675</xdr:colOff>
      <xdr:row>80</xdr:row>
      <xdr:rowOff>145796</xdr:rowOff>
    </xdr:to>
    <xdr:sp macro="" textlink="">
      <xdr:nvSpPr>
        <xdr:cNvPr id="386" name="円/楕円 385"/>
        <xdr:cNvSpPr/>
      </xdr:nvSpPr>
      <xdr:spPr>
        <a:xfrm>
          <a:off x="47752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124223</xdr:rowOff>
    </xdr:from>
    <xdr:ext cx="762000" cy="259045"/>
    <xdr:sp macro="" textlink="">
      <xdr:nvSpPr>
        <xdr:cNvPr id="387" name="公債費該当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12192</xdr:rowOff>
    </xdr:from>
    <xdr:to>
      <xdr:col>5</xdr:col>
      <xdr:colOff>600075</xdr:colOff>
      <xdr:row>80</xdr:row>
      <xdr:rowOff>113792</xdr:rowOff>
    </xdr:to>
    <xdr:sp macro="" textlink="">
      <xdr:nvSpPr>
        <xdr:cNvPr id="388" name="円/楕円 387"/>
        <xdr:cNvSpPr/>
      </xdr:nvSpPr>
      <xdr:spPr>
        <a:xfrm>
          <a:off x="3937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98569</xdr:rowOff>
    </xdr:from>
    <xdr:ext cx="736600" cy="259045"/>
    <xdr:sp macro="" textlink="">
      <xdr:nvSpPr>
        <xdr:cNvPr id="389" name="テキスト ボックス 388"/>
        <xdr:cNvSpPr txBox="1"/>
      </xdr:nvSpPr>
      <xdr:spPr>
        <a:xfrm>
          <a:off x="3606800" y="1381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85344</xdr:rowOff>
    </xdr:from>
    <xdr:to>
      <xdr:col>4</xdr:col>
      <xdr:colOff>396875</xdr:colOff>
      <xdr:row>81</xdr:row>
      <xdr:rowOff>15494</xdr:rowOff>
    </xdr:to>
    <xdr:sp macro="" textlink="">
      <xdr:nvSpPr>
        <xdr:cNvPr id="390" name="円/楕円 389"/>
        <xdr:cNvSpPr/>
      </xdr:nvSpPr>
      <xdr:spPr>
        <a:xfrm>
          <a:off x="3048000" y="138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271</xdr:rowOff>
    </xdr:from>
    <xdr:ext cx="762000" cy="259045"/>
    <xdr:sp macro="" textlink="">
      <xdr:nvSpPr>
        <xdr:cNvPr id="391" name="テキスト ボックス 390"/>
        <xdr:cNvSpPr txBox="1"/>
      </xdr:nvSpPr>
      <xdr:spPr>
        <a:xfrm>
          <a:off x="2717800" y="1388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126492</xdr:rowOff>
    </xdr:from>
    <xdr:to>
      <xdr:col>3</xdr:col>
      <xdr:colOff>193675</xdr:colOff>
      <xdr:row>81</xdr:row>
      <xdr:rowOff>56642</xdr:rowOff>
    </xdr:to>
    <xdr:sp macro="" textlink="">
      <xdr:nvSpPr>
        <xdr:cNvPr id="392" name="円/楕円 391"/>
        <xdr:cNvSpPr/>
      </xdr:nvSpPr>
      <xdr:spPr>
        <a:xfrm>
          <a:off x="2159000" y="1384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41419</xdr:rowOff>
    </xdr:from>
    <xdr:ext cx="762000" cy="259045"/>
    <xdr:sp macro="" textlink="">
      <xdr:nvSpPr>
        <xdr:cNvPr id="393" name="テキスト ボックス 392"/>
        <xdr:cNvSpPr txBox="1"/>
      </xdr:nvSpPr>
      <xdr:spPr>
        <a:xfrm>
          <a:off x="1828800" y="1392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67056</xdr:rowOff>
    </xdr:from>
    <xdr:to>
      <xdr:col>1</xdr:col>
      <xdr:colOff>676275</xdr:colOff>
      <xdr:row>80</xdr:row>
      <xdr:rowOff>168656</xdr:rowOff>
    </xdr:to>
    <xdr:sp macro="" textlink="">
      <xdr:nvSpPr>
        <xdr:cNvPr id="394" name="円/楕円 393"/>
        <xdr:cNvSpPr/>
      </xdr:nvSpPr>
      <xdr:spPr>
        <a:xfrm>
          <a:off x="1270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153433</xdr:rowOff>
    </xdr:from>
    <xdr:ext cx="762000" cy="259045"/>
    <xdr:sp macro="" textlink="">
      <xdr:nvSpPr>
        <xdr:cNvPr id="395" name="テキスト ボックス 394"/>
        <xdr:cNvSpPr txBox="1"/>
      </xdr:nvSpPr>
      <xdr:spPr>
        <a:xfrm>
          <a:off x="939800" y="1386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比率は類似団体を下回っており、今年度も</a:t>
          </a:r>
          <a:r>
            <a:rPr kumimoji="1" lang="en-US" altLang="ja-JP" sz="1300">
              <a:latin typeface="ＭＳ Ｐゴシック"/>
            </a:rPr>
            <a:t>68.0</a:t>
          </a:r>
          <a:r>
            <a:rPr kumimoji="1" lang="ja-JP" altLang="en-US" sz="1300">
              <a:latin typeface="ＭＳ Ｐゴシック"/>
            </a:rPr>
            <a:t>ポイントで全国平均・滋賀県平均も下回っている。これは、これまでの諸改革の効果によるものである。</a:t>
          </a:r>
        </a:p>
        <a:p>
          <a:r>
            <a:rPr kumimoji="1" lang="ja-JP" altLang="en-US" sz="1300">
              <a:latin typeface="ＭＳ Ｐゴシック"/>
            </a:rPr>
            <a:t>　公債費については、地方債の発行を抑制し比率の低減に努め、公債費以外の経費についても改革効果を持続し、改善に努める。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88900</xdr:rowOff>
    </xdr:from>
    <xdr:to>
      <xdr:col>24</xdr:col>
      <xdr:colOff>31750</xdr:colOff>
      <xdr:row>74</xdr:row>
      <xdr:rowOff>127000</xdr:rowOff>
    </xdr:to>
    <xdr:cxnSp macro="">
      <xdr:nvCxnSpPr>
        <xdr:cNvPr id="428" name="直線コネクタ 427"/>
        <xdr:cNvCxnSpPr/>
      </xdr:nvCxnSpPr>
      <xdr:spPr>
        <a:xfrm>
          <a:off x="15671800" y="12776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143527</xdr:rowOff>
    </xdr:from>
    <xdr:ext cx="762000" cy="259045"/>
    <xdr:sp macro="" textlink="">
      <xdr:nvSpPr>
        <xdr:cNvPr id="429" name="公債費以外平均値テキスト"/>
        <xdr:cNvSpPr txBox="1"/>
      </xdr:nvSpPr>
      <xdr:spPr>
        <a:xfrm>
          <a:off x="16598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5080</xdr:rowOff>
    </xdr:from>
    <xdr:to>
      <xdr:col>22</xdr:col>
      <xdr:colOff>565150</xdr:colOff>
      <xdr:row>74</xdr:row>
      <xdr:rowOff>88900</xdr:rowOff>
    </xdr:to>
    <xdr:cxnSp macro="">
      <xdr:nvCxnSpPr>
        <xdr:cNvPr id="431" name="直線コネクタ 430"/>
        <xdr:cNvCxnSpPr/>
      </xdr:nvCxnSpPr>
      <xdr:spPr>
        <a:xfrm>
          <a:off x="14782800" y="12692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170197</xdr:rowOff>
    </xdr:from>
    <xdr:ext cx="736600" cy="259045"/>
    <xdr:sp macro="" textlink="">
      <xdr:nvSpPr>
        <xdr:cNvPr id="433" name="テキスト ボックス 432"/>
        <xdr:cNvSpPr txBox="1"/>
      </xdr:nvSpPr>
      <xdr:spPr>
        <a:xfrm>
          <a:off x="15290800" y="1302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115570</xdr:rowOff>
    </xdr:from>
    <xdr:to>
      <xdr:col>21</xdr:col>
      <xdr:colOff>361950</xdr:colOff>
      <xdr:row>74</xdr:row>
      <xdr:rowOff>5080</xdr:rowOff>
    </xdr:to>
    <xdr:cxnSp macro="">
      <xdr:nvCxnSpPr>
        <xdr:cNvPr id="434" name="直線コネクタ 433"/>
        <xdr:cNvCxnSpPr/>
      </xdr:nvCxnSpPr>
      <xdr:spPr>
        <a:xfrm>
          <a:off x="13893800" y="12631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25416</xdr:rowOff>
    </xdr:from>
    <xdr:ext cx="762000" cy="259045"/>
    <xdr:sp macro="" textlink="">
      <xdr:nvSpPr>
        <xdr:cNvPr id="436" name="テキスト ボックス 435"/>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115570</xdr:rowOff>
    </xdr:from>
    <xdr:to>
      <xdr:col>20</xdr:col>
      <xdr:colOff>158750</xdr:colOff>
      <xdr:row>74</xdr:row>
      <xdr:rowOff>20320</xdr:rowOff>
    </xdr:to>
    <xdr:cxnSp macro="">
      <xdr:nvCxnSpPr>
        <xdr:cNvPr id="437" name="直線コネクタ 436"/>
        <xdr:cNvCxnSpPr/>
      </xdr:nvCxnSpPr>
      <xdr:spPr>
        <a:xfrm flipV="1">
          <a:off x="13004800" y="12631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143527</xdr:rowOff>
    </xdr:from>
    <xdr:ext cx="762000" cy="259045"/>
    <xdr:sp macro="" textlink="">
      <xdr:nvSpPr>
        <xdr:cNvPr id="439" name="テキスト ボックス 438"/>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158766</xdr:rowOff>
    </xdr:from>
    <xdr:ext cx="762000" cy="259045"/>
    <xdr:sp macro="" textlink="">
      <xdr:nvSpPr>
        <xdr:cNvPr id="441" name="テキスト ボックス 440"/>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76200</xdr:rowOff>
    </xdr:from>
    <xdr:to>
      <xdr:col>24</xdr:col>
      <xdr:colOff>82550</xdr:colOff>
      <xdr:row>75</xdr:row>
      <xdr:rowOff>6350</xdr:rowOff>
    </xdr:to>
    <xdr:sp macro="" textlink="">
      <xdr:nvSpPr>
        <xdr:cNvPr id="447" name="円/楕円 446"/>
        <xdr:cNvSpPr/>
      </xdr:nvSpPr>
      <xdr:spPr>
        <a:xfrm>
          <a:off x="16459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156227</xdr:rowOff>
    </xdr:from>
    <xdr:ext cx="762000" cy="259045"/>
    <xdr:sp macro="" textlink="">
      <xdr:nvSpPr>
        <xdr:cNvPr id="448" name="公債費以外該当値テキスト"/>
        <xdr:cNvSpPr txBox="1"/>
      </xdr:nvSpPr>
      <xdr:spPr>
        <a:xfrm>
          <a:off x="165989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38100</xdr:rowOff>
    </xdr:from>
    <xdr:to>
      <xdr:col>22</xdr:col>
      <xdr:colOff>615950</xdr:colOff>
      <xdr:row>74</xdr:row>
      <xdr:rowOff>139700</xdr:rowOff>
    </xdr:to>
    <xdr:sp macro="" textlink="">
      <xdr:nvSpPr>
        <xdr:cNvPr id="449" name="円/楕円 448"/>
        <xdr:cNvSpPr/>
      </xdr:nvSpPr>
      <xdr:spPr>
        <a:xfrm>
          <a:off x="15621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149877</xdr:rowOff>
    </xdr:from>
    <xdr:ext cx="736600" cy="259045"/>
    <xdr:sp macro="" textlink="">
      <xdr:nvSpPr>
        <xdr:cNvPr id="450" name="テキスト ボックス 449"/>
        <xdr:cNvSpPr txBox="1"/>
      </xdr:nvSpPr>
      <xdr:spPr>
        <a:xfrm>
          <a:off x="15290800" y="1249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125730</xdr:rowOff>
    </xdr:from>
    <xdr:to>
      <xdr:col>21</xdr:col>
      <xdr:colOff>412750</xdr:colOff>
      <xdr:row>74</xdr:row>
      <xdr:rowOff>55880</xdr:rowOff>
    </xdr:to>
    <xdr:sp macro="" textlink="">
      <xdr:nvSpPr>
        <xdr:cNvPr id="451" name="円/楕円 450"/>
        <xdr:cNvSpPr/>
      </xdr:nvSpPr>
      <xdr:spPr>
        <a:xfrm>
          <a:off x="14732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66057</xdr:rowOff>
    </xdr:from>
    <xdr:ext cx="762000" cy="259045"/>
    <xdr:sp macro="" textlink="">
      <xdr:nvSpPr>
        <xdr:cNvPr id="452" name="テキスト ボックス 451"/>
        <xdr:cNvSpPr txBox="1"/>
      </xdr:nvSpPr>
      <xdr:spPr>
        <a:xfrm>
          <a:off x="14401800"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64770</xdr:rowOff>
    </xdr:from>
    <xdr:to>
      <xdr:col>20</xdr:col>
      <xdr:colOff>209550</xdr:colOff>
      <xdr:row>73</xdr:row>
      <xdr:rowOff>166370</xdr:rowOff>
    </xdr:to>
    <xdr:sp macro="" textlink="">
      <xdr:nvSpPr>
        <xdr:cNvPr id="453" name="円/楕円 452"/>
        <xdr:cNvSpPr/>
      </xdr:nvSpPr>
      <xdr:spPr>
        <a:xfrm>
          <a:off x="13843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5097</xdr:rowOff>
    </xdr:from>
    <xdr:ext cx="762000" cy="259045"/>
    <xdr:sp macro="" textlink="">
      <xdr:nvSpPr>
        <xdr:cNvPr id="454" name="テキスト ボックス 453"/>
        <xdr:cNvSpPr txBox="1"/>
      </xdr:nvSpPr>
      <xdr:spPr>
        <a:xfrm>
          <a:off x="13512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140970</xdr:rowOff>
    </xdr:from>
    <xdr:to>
      <xdr:col>19</xdr:col>
      <xdr:colOff>6350</xdr:colOff>
      <xdr:row>74</xdr:row>
      <xdr:rowOff>71120</xdr:rowOff>
    </xdr:to>
    <xdr:sp macro="" textlink="">
      <xdr:nvSpPr>
        <xdr:cNvPr id="455" name="円/楕円 454"/>
        <xdr:cNvSpPr/>
      </xdr:nvSpPr>
      <xdr:spPr>
        <a:xfrm>
          <a:off x="12954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81297</xdr:rowOff>
    </xdr:from>
    <xdr:ext cx="762000" cy="259045"/>
    <xdr:sp macro="" textlink="">
      <xdr:nvSpPr>
        <xdr:cNvPr id="456" name="テキスト ボックス 455"/>
        <xdr:cNvSpPr txBox="1"/>
      </xdr:nvSpPr>
      <xdr:spPr>
        <a:xfrm>
          <a:off x="12623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滋賀県栗東市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40799</xdr:rowOff>
    </xdr:from>
    <xdr:to>
      <xdr:col>4</xdr:col>
      <xdr:colOff>1117600</xdr:colOff>
      <xdr:row>17</xdr:row>
      <xdr:rowOff>45333</xdr:rowOff>
    </xdr:to>
    <xdr:cxnSp macro="">
      <xdr:nvCxnSpPr>
        <xdr:cNvPr id="50" name="直線コネクタ 49"/>
        <xdr:cNvCxnSpPr/>
      </xdr:nvCxnSpPr>
      <xdr:spPr bwMode="auto">
        <a:xfrm flipV="1">
          <a:off x="5003800" y="3003074"/>
          <a:ext cx="647700" cy="4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108634</xdr:rowOff>
    </xdr:from>
    <xdr:ext cx="762000" cy="259045"/>
    <xdr:sp macro="" textlink="">
      <xdr:nvSpPr>
        <xdr:cNvPr id="51" name="人口1人当たり決算額の推移平均値テキスト130"/>
        <xdr:cNvSpPr txBox="1"/>
      </xdr:nvSpPr>
      <xdr:spPr>
        <a:xfrm>
          <a:off x="5740400" y="272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45333</xdr:rowOff>
    </xdr:from>
    <xdr:to>
      <xdr:col>4</xdr:col>
      <xdr:colOff>469900</xdr:colOff>
      <xdr:row>17</xdr:row>
      <xdr:rowOff>121266</xdr:rowOff>
    </xdr:to>
    <xdr:cxnSp macro="">
      <xdr:nvCxnSpPr>
        <xdr:cNvPr id="53" name="直線コネクタ 52"/>
        <xdr:cNvCxnSpPr/>
      </xdr:nvCxnSpPr>
      <xdr:spPr bwMode="auto">
        <a:xfrm flipV="1">
          <a:off x="4305300" y="3007608"/>
          <a:ext cx="698500" cy="75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43978</xdr:rowOff>
    </xdr:from>
    <xdr:ext cx="736600" cy="259045"/>
    <xdr:sp macro="" textlink="">
      <xdr:nvSpPr>
        <xdr:cNvPr id="55" name="テキスト ボックス 54"/>
        <xdr:cNvSpPr txBox="1"/>
      </xdr:nvSpPr>
      <xdr:spPr>
        <a:xfrm>
          <a:off x="4622800" y="266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121266</xdr:rowOff>
    </xdr:from>
    <xdr:to>
      <xdr:col>3</xdr:col>
      <xdr:colOff>904875</xdr:colOff>
      <xdr:row>17</xdr:row>
      <xdr:rowOff>154375</xdr:rowOff>
    </xdr:to>
    <xdr:cxnSp macro="">
      <xdr:nvCxnSpPr>
        <xdr:cNvPr id="56" name="直線コネクタ 55"/>
        <xdr:cNvCxnSpPr/>
      </xdr:nvCxnSpPr>
      <xdr:spPr bwMode="auto">
        <a:xfrm flipV="1">
          <a:off x="3606800" y="3083541"/>
          <a:ext cx="698500" cy="33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135172</xdr:rowOff>
    </xdr:from>
    <xdr:to>
      <xdr:col>3</xdr:col>
      <xdr:colOff>206375</xdr:colOff>
      <xdr:row>17</xdr:row>
      <xdr:rowOff>154375</xdr:rowOff>
    </xdr:to>
    <xdr:cxnSp macro="">
      <xdr:nvCxnSpPr>
        <xdr:cNvPr id="59" name="直線コネクタ 58"/>
        <xdr:cNvCxnSpPr/>
      </xdr:nvCxnSpPr>
      <xdr:spPr bwMode="auto">
        <a:xfrm>
          <a:off x="2908300" y="3097447"/>
          <a:ext cx="698500" cy="19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161449</xdr:rowOff>
    </xdr:from>
    <xdr:to>
      <xdr:col>5</xdr:col>
      <xdr:colOff>34925</xdr:colOff>
      <xdr:row>17</xdr:row>
      <xdr:rowOff>91599</xdr:rowOff>
    </xdr:to>
    <xdr:sp macro="" textlink="">
      <xdr:nvSpPr>
        <xdr:cNvPr id="69" name="円/楕円 68"/>
        <xdr:cNvSpPr/>
      </xdr:nvSpPr>
      <xdr:spPr bwMode="auto">
        <a:xfrm>
          <a:off x="5600700" y="2952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133526</xdr:rowOff>
    </xdr:from>
    <xdr:ext cx="762000" cy="259045"/>
    <xdr:sp macro="" textlink="">
      <xdr:nvSpPr>
        <xdr:cNvPr id="70" name="人口1人当たり決算額の推移該当値テキスト130"/>
        <xdr:cNvSpPr txBox="1"/>
      </xdr:nvSpPr>
      <xdr:spPr>
        <a:xfrm>
          <a:off x="5740400" y="292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69,025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165983</xdr:rowOff>
    </xdr:from>
    <xdr:to>
      <xdr:col>4</xdr:col>
      <xdr:colOff>520700</xdr:colOff>
      <xdr:row>17</xdr:row>
      <xdr:rowOff>96133</xdr:rowOff>
    </xdr:to>
    <xdr:sp macro="" textlink="">
      <xdr:nvSpPr>
        <xdr:cNvPr id="71" name="円/楕円 70"/>
        <xdr:cNvSpPr/>
      </xdr:nvSpPr>
      <xdr:spPr bwMode="auto">
        <a:xfrm>
          <a:off x="4953000" y="2956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80910</xdr:rowOff>
    </xdr:from>
    <xdr:ext cx="736600" cy="259045"/>
    <xdr:sp macro="" textlink="">
      <xdr:nvSpPr>
        <xdr:cNvPr id="72" name="テキスト ボックス 71"/>
        <xdr:cNvSpPr txBox="1"/>
      </xdr:nvSpPr>
      <xdr:spPr>
        <a:xfrm>
          <a:off x="4622800" y="304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68,787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70466</xdr:rowOff>
    </xdr:from>
    <xdr:to>
      <xdr:col>3</xdr:col>
      <xdr:colOff>955675</xdr:colOff>
      <xdr:row>18</xdr:row>
      <xdr:rowOff>616</xdr:rowOff>
    </xdr:to>
    <xdr:sp macro="" textlink="">
      <xdr:nvSpPr>
        <xdr:cNvPr id="73" name="円/楕円 72"/>
        <xdr:cNvSpPr/>
      </xdr:nvSpPr>
      <xdr:spPr bwMode="auto">
        <a:xfrm>
          <a:off x="4254500" y="3032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156843</xdr:rowOff>
    </xdr:from>
    <xdr:ext cx="762000" cy="259045"/>
    <xdr:sp macro="" textlink="">
      <xdr:nvSpPr>
        <xdr:cNvPr id="74" name="テキスト ボックス 73"/>
        <xdr:cNvSpPr txBox="1"/>
      </xdr:nvSpPr>
      <xdr:spPr>
        <a:xfrm>
          <a:off x="3924300" y="311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64,801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103575</xdr:rowOff>
    </xdr:from>
    <xdr:to>
      <xdr:col>3</xdr:col>
      <xdr:colOff>257175</xdr:colOff>
      <xdr:row>18</xdr:row>
      <xdr:rowOff>33725</xdr:rowOff>
    </xdr:to>
    <xdr:sp macro="" textlink="">
      <xdr:nvSpPr>
        <xdr:cNvPr id="75" name="円/楕円 74"/>
        <xdr:cNvSpPr/>
      </xdr:nvSpPr>
      <xdr:spPr bwMode="auto">
        <a:xfrm>
          <a:off x="3556000" y="3065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18502</xdr:rowOff>
    </xdr:from>
    <xdr:ext cx="762000" cy="259045"/>
    <xdr:sp macro="" textlink="">
      <xdr:nvSpPr>
        <xdr:cNvPr id="76" name="テキスト ボックス 75"/>
        <xdr:cNvSpPr txBox="1"/>
      </xdr:nvSpPr>
      <xdr:spPr>
        <a:xfrm>
          <a:off x="3225800" y="31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63,063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84372</xdr:rowOff>
    </xdr:from>
    <xdr:to>
      <xdr:col>2</xdr:col>
      <xdr:colOff>692150</xdr:colOff>
      <xdr:row>18</xdr:row>
      <xdr:rowOff>14522</xdr:rowOff>
    </xdr:to>
    <xdr:sp macro="" textlink="">
      <xdr:nvSpPr>
        <xdr:cNvPr id="77" name="円/楕円 76"/>
        <xdr:cNvSpPr/>
      </xdr:nvSpPr>
      <xdr:spPr bwMode="auto">
        <a:xfrm>
          <a:off x="2857500" y="3046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170749</xdr:rowOff>
    </xdr:from>
    <xdr:ext cx="762000" cy="259045"/>
    <xdr:sp macro="" textlink="">
      <xdr:nvSpPr>
        <xdr:cNvPr id="78" name="テキスト ボックス 77"/>
        <xdr:cNvSpPr txBox="1"/>
      </xdr:nvSpPr>
      <xdr:spPr>
        <a:xfrm>
          <a:off x="2527300" y="313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64,071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12243</xdr:rowOff>
    </xdr:from>
    <xdr:to>
      <xdr:col>4</xdr:col>
      <xdr:colOff>1117600</xdr:colOff>
      <xdr:row>34</xdr:row>
      <xdr:rowOff>86375</xdr:rowOff>
    </xdr:to>
    <xdr:cxnSp macro="">
      <xdr:nvCxnSpPr>
        <xdr:cNvPr id="113" name="直線コネクタ 112"/>
        <xdr:cNvCxnSpPr/>
      </xdr:nvCxnSpPr>
      <xdr:spPr bwMode="auto">
        <a:xfrm>
          <a:off x="5003800" y="6279693"/>
          <a:ext cx="647700" cy="74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116596</xdr:rowOff>
    </xdr:from>
    <xdr:ext cx="762000" cy="259045"/>
    <xdr:sp macro="" textlink="">
      <xdr:nvSpPr>
        <xdr:cNvPr id="114" name="人口1人当たり決算額の推移平均値テキスト445"/>
        <xdr:cNvSpPr txBox="1"/>
      </xdr:nvSpPr>
      <xdr:spPr>
        <a:xfrm>
          <a:off x="5740400" y="6726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12243</xdr:rowOff>
    </xdr:from>
    <xdr:to>
      <xdr:col>4</xdr:col>
      <xdr:colOff>469900</xdr:colOff>
      <xdr:row>34</xdr:row>
      <xdr:rowOff>40328</xdr:rowOff>
    </xdr:to>
    <xdr:cxnSp macro="">
      <xdr:nvCxnSpPr>
        <xdr:cNvPr id="116" name="直線コネクタ 115"/>
        <xdr:cNvCxnSpPr/>
      </xdr:nvCxnSpPr>
      <xdr:spPr bwMode="auto">
        <a:xfrm flipV="1">
          <a:off x="4305300" y="6279693"/>
          <a:ext cx="698500" cy="28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221294</xdr:rowOff>
    </xdr:from>
    <xdr:ext cx="736600" cy="259045"/>
    <xdr:sp macro="" textlink="">
      <xdr:nvSpPr>
        <xdr:cNvPr id="118" name="テキスト ボックス 117"/>
        <xdr:cNvSpPr txBox="1"/>
      </xdr:nvSpPr>
      <xdr:spPr>
        <a:xfrm>
          <a:off x="4622800" y="6831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324510</xdr:rowOff>
    </xdr:from>
    <xdr:to>
      <xdr:col>3</xdr:col>
      <xdr:colOff>904875</xdr:colOff>
      <xdr:row>34</xdr:row>
      <xdr:rowOff>40328</xdr:rowOff>
    </xdr:to>
    <xdr:cxnSp macro="">
      <xdr:nvCxnSpPr>
        <xdr:cNvPr id="119" name="直線コネクタ 118"/>
        <xdr:cNvCxnSpPr/>
      </xdr:nvCxnSpPr>
      <xdr:spPr bwMode="auto">
        <a:xfrm>
          <a:off x="3606800" y="6249060"/>
          <a:ext cx="698500" cy="58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103404</xdr:rowOff>
    </xdr:from>
    <xdr:to>
      <xdr:col>3</xdr:col>
      <xdr:colOff>955675</xdr:colOff>
      <xdr:row>35</xdr:row>
      <xdr:rowOff>205004</xdr:rowOff>
    </xdr:to>
    <xdr:sp macro="" textlink="">
      <xdr:nvSpPr>
        <xdr:cNvPr id="120" name="フローチャート : 判断 119"/>
        <xdr:cNvSpPr/>
      </xdr:nvSpPr>
      <xdr:spPr bwMode="auto">
        <a:xfrm>
          <a:off x="4254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189781</xdr:rowOff>
    </xdr:from>
    <xdr:ext cx="762000" cy="259045"/>
    <xdr:sp macro="" textlink="">
      <xdr:nvSpPr>
        <xdr:cNvPr id="121" name="テキスト ボックス 120"/>
        <xdr:cNvSpPr txBox="1"/>
      </xdr:nvSpPr>
      <xdr:spPr>
        <a:xfrm>
          <a:off x="3924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324510</xdr:rowOff>
    </xdr:from>
    <xdr:to>
      <xdr:col>3</xdr:col>
      <xdr:colOff>206375</xdr:colOff>
      <xdr:row>34</xdr:row>
      <xdr:rowOff>9859</xdr:rowOff>
    </xdr:to>
    <xdr:cxnSp macro="">
      <xdr:nvCxnSpPr>
        <xdr:cNvPr id="122" name="直線コネクタ 121"/>
        <xdr:cNvCxnSpPr/>
      </xdr:nvCxnSpPr>
      <xdr:spPr bwMode="auto">
        <a:xfrm flipV="1">
          <a:off x="2908300" y="6249060"/>
          <a:ext cx="698500" cy="28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38743</xdr:rowOff>
    </xdr:from>
    <xdr:to>
      <xdr:col>3</xdr:col>
      <xdr:colOff>257175</xdr:colOff>
      <xdr:row>35</xdr:row>
      <xdr:rowOff>140343</xdr:rowOff>
    </xdr:to>
    <xdr:sp macro="" textlink="">
      <xdr:nvSpPr>
        <xdr:cNvPr id="123" name="フローチャート : 判断 122"/>
        <xdr:cNvSpPr/>
      </xdr:nvSpPr>
      <xdr:spPr bwMode="auto">
        <a:xfrm>
          <a:off x="35560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125120</xdr:rowOff>
    </xdr:from>
    <xdr:ext cx="762000" cy="259045"/>
    <xdr:sp macro="" textlink="">
      <xdr:nvSpPr>
        <xdr:cNvPr id="124" name="テキスト ボックス 123"/>
        <xdr:cNvSpPr txBox="1"/>
      </xdr:nvSpPr>
      <xdr:spPr>
        <a:xfrm>
          <a:off x="32258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332069</xdr:rowOff>
    </xdr:from>
    <xdr:to>
      <xdr:col>2</xdr:col>
      <xdr:colOff>692150</xdr:colOff>
      <xdr:row>35</xdr:row>
      <xdr:rowOff>90769</xdr:rowOff>
    </xdr:to>
    <xdr:sp macro="" textlink="">
      <xdr:nvSpPr>
        <xdr:cNvPr id="125" name="フローチャート : 判断 124"/>
        <xdr:cNvSpPr/>
      </xdr:nvSpPr>
      <xdr:spPr bwMode="auto">
        <a:xfrm>
          <a:off x="28575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75546</xdr:rowOff>
    </xdr:from>
    <xdr:ext cx="762000" cy="259045"/>
    <xdr:sp macro="" textlink="">
      <xdr:nvSpPr>
        <xdr:cNvPr id="126" name="テキスト ボックス 125"/>
        <xdr:cNvSpPr txBox="1"/>
      </xdr:nvSpPr>
      <xdr:spPr>
        <a:xfrm>
          <a:off x="2527300" y="66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35575</xdr:rowOff>
    </xdr:from>
    <xdr:to>
      <xdr:col>5</xdr:col>
      <xdr:colOff>34925</xdr:colOff>
      <xdr:row>34</xdr:row>
      <xdr:rowOff>137175</xdr:rowOff>
    </xdr:to>
    <xdr:sp macro="" textlink="">
      <xdr:nvSpPr>
        <xdr:cNvPr id="132" name="円/楕円 131"/>
        <xdr:cNvSpPr/>
      </xdr:nvSpPr>
      <xdr:spPr bwMode="auto">
        <a:xfrm>
          <a:off x="5600700" y="6303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223552</xdr:rowOff>
    </xdr:from>
    <xdr:ext cx="762000" cy="259045"/>
    <xdr:sp macro="" textlink="">
      <xdr:nvSpPr>
        <xdr:cNvPr id="133" name="人口1人当たり決算額の推移該当値テキスト445"/>
        <xdr:cNvSpPr txBox="1"/>
      </xdr:nvSpPr>
      <xdr:spPr>
        <a:xfrm>
          <a:off x="5740400" y="614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28,494</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304343</xdr:rowOff>
    </xdr:from>
    <xdr:to>
      <xdr:col>4</xdr:col>
      <xdr:colOff>520700</xdr:colOff>
      <xdr:row>34</xdr:row>
      <xdr:rowOff>63043</xdr:rowOff>
    </xdr:to>
    <xdr:sp macro="" textlink="">
      <xdr:nvSpPr>
        <xdr:cNvPr id="134" name="円/楕円 133"/>
        <xdr:cNvSpPr/>
      </xdr:nvSpPr>
      <xdr:spPr bwMode="auto">
        <a:xfrm>
          <a:off x="4953000" y="6228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73220</xdr:rowOff>
    </xdr:from>
    <xdr:ext cx="736600" cy="259045"/>
    <xdr:sp macro="" textlink="">
      <xdr:nvSpPr>
        <xdr:cNvPr id="135" name="テキスト ボックス 134"/>
        <xdr:cNvSpPr txBox="1"/>
      </xdr:nvSpPr>
      <xdr:spPr>
        <a:xfrm>
          <a:off x="4622800" y="5997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30,764</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332428</xdr:rowOff>
    </xdr:from>
    <xdr:to>
      <xdr:col>3</xdr:col>
      <xdr:colOff>955675</xdr:colOff>
      <xdr:row>34</xdr:row>
      <xdr:rowOff>91128</xdr:rowOff>
    </xdr:to>
    <xdr:sp macro="" textlink="">
      <xdr:nvSpPr>
        <xdr:cNvPr id="136" name="円/楕円 135"/>
        <xdr:cNvSpPr/>
      </xdr:nvSpPr>
      <xdr:spPr bwMode="auto">
        <a:xfrm>
          <a:off x="4254500" y="6256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101305</xdr:rowOff>
    </xdr:from>
    <xdr:ext cx="762000" cy="259045"/>
    <xdr:sp macro="" textlink="">
      <xdr:nvSpPr>
        <xdr:cNvPr id="137" name="テキスト ボックス 136"/>
        <xdr:cNvSpPr txBox="1"/>
      </xdr:nvSpPr>
      <xdr:spPr>
        <a:xfrm>
          <a:off x="3924300" y="6025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29,904</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273710</xdr:rowOff>
    </xdr:from>
    <xdr:to>
      <xdr:col>3</xdr:col>
      <xdr:colOff>257175</xdr:colOff>
      <xdr:row>34</xdr:row>
      <xdr:rowOff>32410</xdr:rowOff>
    </xdr:to>
    <xdr:sp macro="" textlink="">
      <xdr:nvSpPr>
        <xdr:cNvPr id="138" name="円/楕円 137"/>
        <xdr:cNvSpPr/>
      </xdr:nvSpPr>
      <xdr:spPr bwMode="auto">
        <a:xfrm>
          <a:off x="3556000" y="6198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42587</xdr:rowOff>
    </xdr:from>
    <xdr:ext cx="762000" cy="259045"/>
    <xdr:sp macro="" textlink="">
      <xdr:nvSpPr>
        <xdr:cNvPr id="139" name="テキスト ボックス 138"/>
        <xdr:cNvSpPr txBox="1"/>
      </xdr:nvSpPr>
      <xdr:spPr>
        <a:xfrm>
          <a:off x="3225800" y="59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31,702</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301959</xdr:rowOff>
    </xdr:from>
    <xdr:to>
      <xdr:col>2</xdr:col>
      <xdr:colOff>692150</xdr:colOff>
      <xdr:row>34</xdr:row>
      <xdr:rowOff>60659</xdr:rowOff>
    </xdr:to>
    <xdr:sp macro="" textlink="">
      <xdr:nvSpPr>
        <xdr:cNvPr id="140" name="円/楕円 139"/>
        <xdr:cNvSpPr/>
      </xdr:nvSpPr>
      <xdr:spPr bwMode="auto">
        <a:xfrm>
          <a:off x="2857500" y="6226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70836</xdr:rowOff>
    </xdr:from>
    <xdr:ext cx="762000" cy="259045"/>
    <xdr:sp macro="" textlink="">
      <xdr:nvSpPr>
        <xdr:cNvPr id="141" name="テキスト ボックス 140"/>
        <xdr:cNvSpPr txBox="1"/>
      </xdr:nvSpPr>
      <xdr:spPr>
        <a:xfrm>
          <a:off x="2527300" y="5995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30,837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滋賀県栗東市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68,272
67,256
52.69
24,957,112
24,325,038
476,913
13,826,611
46,171,039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174.0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87259</xdr:rowOff>
    </xdr:from>
    <xdr:to>
      <xdr:col>6</xdr:col>
      <xdr:colOff>511175</xdr:colOff>
      <xdr:row>37</xdr:row>
      <xdr:rowOff>99809</xdr:rowOff>
    </xdr:to>
    <xdr:cxnSp macro="">
      <xdr:nvCxnSpPr>
        <xdr:cNvPr id="59" name="直線コネクタ 58"/>
        <xdr:cNvCxnSpPr/>
      </xdr:nvCxnSpPr>
      <xdr:spPr>
        <a:xfrm>
          <a:off x="3797300" y="6430909"/>
          <a:ext cx="838200" cy="1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122041</xdr:rowOff>
    </xdr:from>
    <xdr:ext cx="534377" cy="259045"/>
    <xdr:sp macro="" textlink="">
      <xdr:nvSpPr>
        <xdr:cNvPr id="60" name="人件費平均値テキスト"/>
        <xdr:cNvSpPr txBox="1"/>
      </xdr:nvSpPr>
      <xdr:spPr>
        <a:xfrm>
          <a:off x="4686300" y="5951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87259</xdr:rowOff>
    </xdr:from>
    <xdr:to>
      <xdr:col>5</xdr:col>
      <xdr:colOff>358775</xdr:colOff>
      <xdr:row>37</xdr:row>
      <xdr:rowOff>133436</xdr:rowOff>
    </xdr:to>
    <xdr:cxnSp macro="">
      <xdr:nvCxnSpPr>
        <xdr:cNvPr id="62" name="直線コネクタ 61"/>
        <xdr:cNvCxnSpPr/>
      </xdr:nvCxnSpPr>
      <xdr:spPr>
        <a:xfrm flipV="1">
          <a:off x="2908300" y="6430909"/>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37497</xdr:rowOff>
    </xdr:from>
    <xdr:ext cx="534377" cy="259045"/>
    <xdr:sp macro="" textlink="">
      <xdr:nvSpPr>
        <xdr:cNvPr id="64" name="テキスト ボックス 63"/>
        <xdr:cNvSpPr txBox="1"/>
      </xdr:nvSpPr>
      <xdr:spPr>
        <a:xfrm>
          <a:off x="3530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133436</xdr:rowOff>
    </xdr:from>
    <xdr:to>
      <xdr:col>4</xdr:col>
      <xdr:colOff>155575</xdr:colOff>
      <xdr:row>37</xdr:row>
      <xdr:rowOff>149713</xdr:rowOff>
    </xdr:to>
    <xdr:cxnSp macro="">
      <xdr:nvCxnSpPr>
        <xdr:cNvPr id="65" name="直線コネクタ 64"/>
        <xdr:cNvCxnSpPr/>
      </xdr:nvCxnSpPr>
      <xdr:spPr>
        <a:xfrm flipV="1">
          <a:off x="2019300" y="6477086"/>
          <a:ext cx="889000" cy="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123447</xdr:rowOff>
    </xdr:from>
    <xdr:to>
      <xdr:col>2</xdr:col>
      <xdr:colOff>638175</xdr:colOff>
      <xdr:row>37</xdr:row>
      <xdr:rowOff>149713</xdr:rowOff>
    </xdr:to>
    <xdr:cxnSp macro="">
      <xdr:nvCxnSpPr>
        <xdr:cNvPr id="68" name="直線コネクタ 67"/>
        <xdr:cNvCxnSpPr/>
      </xdr:nvCxnSpPr>
      <xdr:spPr>
        <a:xfrm>
          <a:off x="1130300" y="6467097"/>
          <a:ext cx="889000" cy="2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49009</xdr:rowOff>
    </xdr:from>
    <xdr:to>
      <xdr:col>6</xdr:col>
      <xdr:colOff>561975</xdr:colOff>
      <xdr:row>37</xdr:row>
      <xdr:rowOff>150609</xdr:rowOff>
    </xdr:to>
    <xdr:sp macro="" textlink="">
      <xdr:nvSpPr>
        <xdr:cNvPr id="78" name="円/楕円 77"/>
        <xdr:cNvSpPr/>
      </xdr:nvSpPr>
      <xdr:spPr>
        <a:xfrm>
          <a:off x="4584700" y="639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27436</xdr:rowOff>
    </xdr:from>
    <xdr:ext cx="534377" cy="259045"/>
    <xdr:sp macro="" textlink="">
      <xdr:nvSpPr>
        <xdr:cNvPr id="79" name="人件費該当値テキスト"/>
        <xdr:cNvSpPr txBox="1"/>
      </xdr:nvSpPr>
      <xdr:spPr>
        <a:xfrm>
          <a:off x="4686300" y="637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49,245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36459</xdr:rowOff>
    </xdr:from>
    <xdr:to>
      <xdr:col>5</xdr:col>
      <xdr:colOff>409575</xdr:colOff>
      <xdr:row>37</xdr:row>
      <xdr:rowOff>138059</xdr:rowOff>
    </xdr:to>
    <xdr:sp macro="" textlink="">
      <xdr:nvSpPr>
        <xdr:cNvPr id="80" name="円/楕円 79"/>
        <xdr:cNvSpPr/>
      </xdr:nvSpPr>
      <xdr:spPr>
        <a:xfrm>
          <a:off x="3746500" y="638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129186</xdr:rowOff>
    </xdr:from>
    <xdr:ext cx="534377" cy="259045"/>
    <xdr:sp macro="" textlink="">
      <xdr:nvSpPr>
        <xdr:cNvPr id="81" name="テキスト ボックス 80"/>
        <xdr:cNvSpPr txBox="1"/>
      </xdr:nvSpPr>
      <xdr:spPr>
        <a:xfrm>
          <a:off x="3530111" y="647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49,794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82636</xdr:rowOff>
    </xdr:from>
    <xdr:to>
      <xdr:col>4</xdr:col>
      <xdr:colOff>206375</xdr:colOff>
      <xdr:row>38</xdr:row>
      <xdr:rowOff>12787</xdr:rowOff>
    </xdr:to>
    <xdr:sp macro="" textlink="">
      <xdr:nvSpPr>
        <xdr:cNvPr id="82" name="円/楕円 81"/>
        <xdr:cNvSpPr/>
      </xdr:nvSpPr>
      <xdr:spPr>
        <a:xfrm>
          <a:off x="2857500" y="64262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3913</xdr:rowOff>
    </xdr:from>
    <xdr:ext cx="534377" cy="259045"/>
    <xdr:sp macro="" textlink="">
      <xdr:nvSpPr>
        <xdr:cNvPr id="83" name="テキスト ボックス 82"/>
        <xdr:cNvSpPr txBox="1"/>
      </xdr:nvSpPr>
      <xdr:spPr>
        <a:xfrm>
          <a:off x="2641111" y="651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47,774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98913</xdr:rowOff>
    </xdr:from>
    <xdr:to>
      <xdr:col>3</xdr:col>
      <xdr:colOff>3175</xdr:colOff>
      <xdr:row>38</xdr:row>
      <xdr:rowOff>29063</xdr:rowOff>
    </xdr:to>
    <xdr:sp macro="" textlink="">
      <xdr:nvSpPr>
        <xdr:cNvPr id="84" name="円/楕円 83"/>
        <xdr:cNvSpPr/>
      </xdr:nvSpPr>
      <xdr:spPr>
        <a:xfrm>
          <a:off x="1968500" y="64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20190</xdr:rowOff>
    </xdr:from>
    <xdr:ext cx="534377" cy="259045"/>
    <xdr:sp macro="" textlink="">
      <xdr:nvSpPr>
        <xdr:cNvPr id="85" name="テキスト ボックス 84"/>
        <xdr:cNvSpPr txBox="1"/>
      </xdr:nvSpPr>
      <xdr:spPr>
        <a:xfrm>
          <a:off x="1752111" y="653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47,062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72647</xdr:rowOff>
    </xdr:from>
    <xdr:to>
      <xdr:col>1</xdr:col>
      <xdr:colOff>485775</xdr:colOff>
      <xdr:row>38</xdr:row>
      <xdr:rowOff>2797</xdr:rowOff>
    </xdr:to>
    <xdr:sp macro="" textlink="">
      <xdr:nvSpPr>
        <xdr:cNvPr id="86" name="円/楕円 85"/>
        <xdr:cNvSpPr/>
      </xdr:nvSpPr>
      <xdr:spPr>
        <a:xfrm>
          <a:off x="1079500" y="641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165374</xdr:rowOff>
    </xdr:from>
    <xdr:ext cx="534377" cy="259045"/>
    <xdr:sp macro="" textlink="">
      <xdr:nvSpPr>
        <xdr:cNvPr id="87" name="テキスト ボックス 86"/>
        <xdr:cNvSpPr txBox="1"/>
      </xdr:nvSpPr>
      <xdr:spPr>
        <a:xfrm>
          <a:off x="863111" y="650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169733</xdr:rowOff>
    </xdr:from>
    <xdr:to>
      <xdr:col>6</xdr:col>
      <xdr:colOff>511175</xdr:colOff>
      <xdr:row>58</xdr:row>
      <xdr:rowOff>170204</xdr:rowOff>
    </xdr:to>
    <xdr:cxnSp macro="">
      <xdr:nvCxnSpPr>
        <xdr:cNvPr id="118" name="直線コネクタ 117"/>
        <xdr:cNvCxnSpPr/>
      </xdr:nvCxnSpPr>
      <xdr:spPr>
        <a:xfrm flipV="1">
          <a:off x="3797300" y="10113833"/>
          <a:ext cx="838200" cy="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170204</xdr:rowOff>
    </xdr:from>
    <xdr:to>
      <xdr:col>5</xdr:col>
      <xdr:colOff>358775</xdr:colOff>
      <xdr:row>59</xdr:row>
      <xdr:rowOff>5683</xdr:rowOff>
    </xdr:to>
    <xdr:cxnSp macro="">
      <xdr:nvCxnSpPr>
        <xdr:cNvPr id="121" name="直線コネクタ 120"/>
        <xdr:cNvCxnSpPr/>
      </xdr:nvCxnSpPr>
      <xdr:spPr>
        <a:xfrm flipV="1">
          <a:off x="2908300" y="10114304"/>
          <a:ext cx="889000" cy="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47777</xdr:rowOff>
    </xdr:from>
    <xdr:ext cx="534377" cy="259045"/>
    <xdr:sp macro="" textlink="">
      <xdr:nvSpPr>
        <xdr:cNvPr id="123" name="テキスト ボックス 122"/>
        <xdr:cNvSpPr txBox="1"/>
      </xdr:nvSpPr>
      <xdr:spPr>
        <a:xfrm>
          <a:off x="3530111" y="101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5683</xdr:rowOff>
    </xdr:from>
    <xdr:to>
      <xdr:col>4</xdr:col>
      <xdr:colOff>155575</xdr:colOff>
      <xdr:row>59</xdr:row>
      <xdr:rowOff>12566</xdr:rowOff>
    </xdr:to>
    <xdr:cxnSp macro="">
      <xdr:nvCxnSpPr>
        <xdr:cNvPr id="124" name="直線コネクタ 123"/>
        <xdr:cNvCxnSpPr/>
      </xdr:nvCxnSpPr>
      <xdr:spPr>
        <a:xfrm flipV="1">
          <a:off x="2019300" y="10121233"/>
          <a:ext cx="889000" cy="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126516</xdr:rowOff>
    </xdr:from>
    <xdr:to>
      <xdr:col>4</xdr:col>
      <xdr:colOff>206375</xdr:colOff>
      <xdr:row>59</xdr:row>
      <xdr:rowOff>56666</xdr:rowOff>
    </xdr:to>
    <xdr:sp macro="" textlink="">
      <xdr:nvSpPr>
        <xdr:cNvPr id="125" name="フローチャート : 判断 124"/>
        <xdr:cNvSpPr/>
      </xdr:nvSpPr>
      <xdr:spPr>
        <a:xfrm>
          <a:off x="2857500" y="100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47793</xdr:rowOff>
    </xdr:from>
    <xdr:ext cx="534377" cy="259045"/>
    <xdr:sp macro="" textlink="">
      <xdr:nvSpPr>
        <xdr:cNvPr id="126" name="テキスト ボックス 125"/>
        <xdr:cNvSpPr txBox="1"/>
      </xdr:nvSpPr>
      <xdr:spPr>
        <a:xfrm>
          <a:off x="2641111" y="1016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11157</xdr:rowOff>
    </xdr:from>
    <xdr:to>
      <xdr:col>2</xdr:col>
      <xdr:colOff>638175</xdr:colOff>
      <xdr:row>59</xdr:row>
      <xdr:rowOff>12566</xdr:rowOff>
    </xdr:to>
    <xdr:cxnSp macro="">
      <xdr:nvCxnSpPr>
        <xdr:cNvPr id="127" name="直線コネクタ 126"/>
        <xdr:cNvCxnSpPr/>
      </xdr:nvCxnSpPr>
      <xdr:spPr>
        <a:xfrm>
          <a:off x="1130300" y="10126707"/>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125750</xdr:rowOff>
    </xdr:from>
    <xdr:to>
      <xdr:col>3</xdr:col>
      <xdr:colOff>3175</xdr:colOff>
      <xdr:row>59</xdr:row>
      <xdr:rowOff>55900</xdr:rowOff>
    </xdr:to>
    <xdr:sp macro="" textlink="">
      <xdr:nvSpPr>
        <xdr:cNvPr id="128" name="フローチャート : 判断 127"/>
        <xdr:cNvSpPr/>
      </xdr:nvSpPr>
      <xdr:spPr>
        <a:xfrm>
          <a:off x="1968500" y="1006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72427</xdr:rowOff>
    </xdr:from>
    <xdr:ext cx="534377" cy="259045"/>
    <xdr:sp macro="" textlink="">
      <xdr:nvSpPr>
        <xdr:cNvPr id="129" name="テキスト ボックス 128"/>
        <xdr:cNvSpPr txBox="1"/>
      </xdr:nvSpPr>
      <xdr:spPr>
        <a:xfrm>
          <a:off x="1752111" y="98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131287</xdr:rowOff>
    </xdr:from>
    <xdr:to>
      <xdr:col>1</xdr:col>
      <xdr:colOff>485775</xdr:colOff>
      <xdr:row>59</xdr:row>
      <xdr:rowOff>61437</xdr:rowOff>
    </xdr:to>
    <xdr:sp macro="" textlink="">
      <xdr:nvSpPr>
        <xdr:cNvPr id="130" name="フローチャート : 判断 129"/>
        <xdr:cNvSpPr/>
      </xdr:nvSpPr>
      <xdr:spPr>
        <a:xfrm>
          <a:off x="1079500" y="1007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77964</xdr:rowOff>
    </xdr:from>
    <xdr:ext cx="534377" cy="259045"/>
    <xdr:sp macro="" textlink="">
      <xdr:nvSpPr>
        <xdr:cNvPr id="131" name="テキスト ボックス 130"/>
        <xdr:cNvSpPr txBox="1"/>
      </xdr:nvSpPr>
      <xdr:spPr>
        <a:xfrm>
          <a:off x="863111" y="98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118933</xdr:rowOff>
    </xdr:from>
    <xdr:to>
      <xdr:col>6</xdr:col>
      <xdr:colOff>561975</xdr:colOff>
      <xdr:row>59</xdr:row>
      <xdr:rowOff>49083</xdr:rowOff>
    </xdr:to>
    <xdr:sp macro="" textlink="">
      <xdr:nvSpPr>
        <xdr:cNvPr id="137" name="円/楕円 136"/>
        <xdr:cNvSpPr/>
      </xdr:nvSpPr>
      <xdr:spPr>
        <a:xfrm>
          <a:off x="4584700" y="1006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88110</xdr:rowOff>
    </xdr:from>
    <xdr:ext cx="534377" cy="259045"/>
    <xdr:sp macro="" textlink="">
      <xdr:nvSpPr>
        <xdr:cNvPr id="138" name="物件費該当値テキスト"/>
        <xdr:cNvSpPr txBox="1"/>
      </xdr:nvSpPr>
      <xdr:spPr>
        <a:xfrm>
          <a:off x="4686300" y="100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61,607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119404</xdr:rowOff>
    </xdr:from>
    <xdr:to>
      <xdr:col>5</xdr:col>
      <xdr:colOff>409575</xdr:colOff>
      <xdr:row>59</xdr:row>
      <xdr:rowOff>49554</xdr:rowOff>
    </xdr:to>
    <xdr:sp macro="" textlink="">
      <xdr:nvSpPr>
        <xdr:cNvPr id="139" name="円/楕円 138"/>
        <xdr:cNvSpPr/>
      </xdr:nvSpPr>
      <xdr:spPr>
        <a:xfrm>
          <a:off x="3746500" y="100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66081</xdr:rowOff>
    </xdr:from>
    <xdr:ext cx="534377" cy="259045"/>
    <xdr:sp macro="" textlink="">
      <xdr:nvSpPr>
        <xdr:cNvPr id="140" name="テキスト ボックス 139"/>
        <xdr:cNvSpPr txBox="1"/>
      </xdr:nvSpPr>
      <xdr:spPr>
        <a:xfrm>
          <a:off x="3530111" y="983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61,319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126333</xdr:rowOff>
    </xdr:from>
    <xdr:to>
      <xdr:col>4</xdr:col>
      <xdr:colOff>206375</xdr:colOff>
      <xdr:row>59</xdr:row>
      <xdr:rowOff>56483</xdr:rowOff>
    </xdr:to>
    <xdr:sp macro="" textlink="">
      <xdr:nvSpPr>
        <xdr:cNvPr id="141" name="円/楕円 140"/>
        <xdr:cNvSpPr/>
      </xdr:nvSpPr>
      <xdr:spPr>
        <a:xfrm>
          <a:off x="2857500" y="1007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73010</xdr:rowOff>
    </xdr:from>
    <xdr:ext cx="534377" cy="259045"/>
    <xdr:sp macro="" textlink="">
      <xdr:nvSpPr>
        <xdr:cNvPr id="142" name="テキスト ボックス 141"/>
        <xdr:cNvSpPr txBox="1"/>
      </xdr:nvSpPr>
      <xdr:spPr>
        <a:xfrm>
          <a:off x="2641111" y="984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57,075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133216</xdr:rowOff>
    </xdr:from>
    <xdr:to>
      <xdr:col>3</xdr:col>
      <xdr:colOff>3175</xdr:colOff>
      <xdr:row>59</xdr:row>
      <xdr:rowOff>63366</xdr:rowOff>
    </xdr:to>
    <xdr:sp macro="" textlink="">
      <xdr:nvSpPr>
        <xdr:cNvPr id="143" name="円/楕円 142"/>
        <xdr:cNvSpPr/>
      </xdr:nvSpPr>
      <xdr:spPr>
        <a:xfrm>
          <a:off x="1968500" y="1007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54493</xdr:rowOff>
    </xdr:from>
    <xdr:ext cx="534377" cy="259045"/>
    <xdr:sp macro="" textlink="">
      <xdr:nvSpPr>
        <xdr:cNvPr id="144" name="テキスト ボックス 143"/>
        <xdr:cNvSpPr txBox="1"/>
      </xdr:nvSpPr>
      <xdr:spPr>
        <a:xfrm>
          <a:off x="1752111" y="1017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52,860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131807</xdr:rowOff>
    </xdr:from>
    <xdr:to>
      <xdr:col>1</xdr:col>
      <xdr:colOff>485775</xdr:colOff>
      <xdr:row>59</xdr:row>
      <xdr:rowOff>61957</xdr:rowOff>
    </xdr:to>
    <xdr:sp macro="" textlink="">
      <xdr:nvSpPr>
        <xdr:cNvPr id="145" name="円/楕円 144"/>
        <xdr:cNvSpPr/>
      </xdr:nvSpPr>
      <xdr:spPr>
        <a:xfrm>
          <a:off x="1079500" y="100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53084</xdr:rowOff>
    </xdr:from>
    <xdr:ext cx="534377" cy="259045"/>
    <xdr:sp macro="" textlink="">
      <xdr:nvSpPr>
        <xdr:cNvPr id="146" name="テキスト ボックス 145"/>
        <xdr:cNvSpPr txBox="1"/>
      </xdr:nvSpPr>
      <xdr:spPr>
        <a:xfrm>
          <a:off x="863111" y="1016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94197</xdr:rowOff>
    </xdr:from>
    <xdr:to>
      <xdr:col>6</xdr:col>
      <xdr:colOff>511175</xdr:colOff>
      <xdr:row>78</xdr:row>
      <xdr:rowOff>105084</xdr:rowOff>
    </xdr:to>
    <xdr:cxnSp macro="">
      <xdr:nvCxnSpPr>
        <xdr:cNvPr id="177" name="直線コネクタ 176"/>
        <xdr:cNvCxnSpPr/>
      </xdr:nvCxnSpPr>
      <xdr:spPr>
        <a:xfrm flipV="1">
          <a:off x="3797300" y="13467297"/>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78414</xdr:rowOff>
    </xdr:from>
    <xdr:to>
      <xdr:col>5</xdr:col>
      <xdr:colOff>358775</xdr:colOff>
      <xdr:row>78</xdr:row>
      <xdr:rowOff>105084</xdr:rowOff>
    </xdr:to>
    <xdr:cxnSp macro="">
      <xdr:nvCxnSpPr>
        <xdr:cNvPr id="180" name="直線コネクタ 179"/>
        <xdr:cNvCxnSpPr/>
      </xdr:nvCxnSpPr>
      <xdr:spPr>
        <a:xfrm>
          <a:off x="2908300" y="13451514"/>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92727</xdr:rowOff>
    </xdr:from>
    <xdr:ext cx="469744" cy="259045"/>
    <xdr:sp macro="" textlink="">
      <xdr:nvSpPr>
        <xdr:cNvPr id="182" name="テキスト ボックス 181"/>
        <xdr:cNvSpPr txBox="1"/>
      </xdr:nvSpPr>
      <xdr:spPr>
        <a:xfrm>
          <a:off x="35624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64588</xdr:rowOff>
    </xdr:from>
    <xdr:to>
      <xdr:col>4</xdr:col>
      <xdr:colOff>155575</xdr:colOff>
      <xdr:row>78</xdr:row>
      <xdr:rowOff>78414</xdr:rowOff>
    </xdr:to>
    <xdr:cxnSp macro="">
      <xdr:nvCxnSpPr>
        <xdr:cNvPr id="183" name="直線コネクタ 182"/>
        <xdr:cNvCxnSpPr/>
      </xdr:nvCxnSpPr>
      <xdr:spPr>
        <a:xfrm>
          <a:off x="2019300" y="13437688"/>
          <a:ext cx="889000" cy="1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66258</xdr:rowOff>
    </xdr:from>
    <xdr:to>
      <xdr:col>4</xdr:col>
      <xdr:colOff>206375</xdr:colOff>
      <xdr:row>76</xdr:row>
      <xdr:rowOff>167858</xdr:rowOff>
    </xdr:to>
    <xdr:sp macro="" textlink="">
      <xdr:nvSpPr>
        <xdr:cNvPr id="184" name="フローチャート : 判断 183"/>
        <xdr:cNvSpPr/>
      </xdr:nvSpPr>
      <xdr:spPr>
        <a:xfrm>
          <a:off x="2857500" y="1309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12935</xdr:rowOff>
    </xdr:from>
    <xdr:ext cx="469744" cy="259045"/>
    <xdr:sp macro="" textlink="">
      <xdr:nvSpPr>
        <xdr:cNvPr id="185" name="テキスト ボックス 184"/>
        <xdr:cNvSpPr txBox="1"/>
      </xdr:nvSpPr>
      <xdr:spPr>
        <a:xfrm>
          <a:off x="2673427" y="128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64588</xdr:rowOff>
    </xdr:from>
    <xdr:to>
      <xdr:col>2</xdr:col>
      <xdr:colOff>638175</xdr:colOff>
      <xdr:row>78</xdr:row>
      <xdr:rowOff>67745</xdr:rowOff>
    </xdr:to>
    <xdr:cxnSp macro="">
      <xdr:nvCxnSpPr>
        <xdr:cNvPr id="186" name="直線コネクタ 185"/>
        <xdr:cNvCxnSpPr/>
      </xdr:nvCxnSpPr>
      <xdr:spPr>
        <a:xfrm flipV="1">
          <a:off x="1130300" y="13437688"/>
          <a:ext cx="889000" cy="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87049</xdr:rowOff>
    </xdr:from>
    <xdr:to>
      <xdr:col>3</xdr:col>
      <xdr:colOff>3175</xdr:colOff>
      <xdr:row>77</xdr:row>
      <xdr:rowOff>17199</xdr:rowOff>
    </xdr:to>
    <xdr:sp macro="" textlink="">
      <xdr:nvSpPr>
        <xdr:cNvPr id="187" name="フローチャート : 判断 186"/>
        <xdr:cNvSpPr/>
      </xdr:nvSpPr>
      <xdr:spPr>
        <a:xfrm>
          <a:off x="1968500" y="1311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33727</xdr:rowOff>
    </xdr:from>
    <xdr:ext cx="469744" cy="259045"/>
    <xdr:sp macro="" textlink="">
      <xdr:nvSpPr>
        <xdr:cNvPr id="188" name="テキスト ボックス 187"/>
        <xdr:cNvSpPr txBox="1"/>
      </xdr:nvSpPr>
      <xdr:spPr>
        <a:xfrm>
          <a:off x="1784427" y="1289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77253</xdr:rowOff>
    </xdr:from>
    <xdr:to>
      <xdr:col>1</xdr:col>
      <xdr:colOff>485775</xdr:colOff>
      <xdr:row>77</xdr:row>
      <xdr:rowOff>7403</xdr:rowOff>
    </xdr:to>
    <xdr:sp macro="" textlink="">
      <xdr:nvSpPr>
        <xdr:cNvPr id="189" name="フローチャート : 判断 188"/>
        <xdr:cNvSpPr/>
      </xdr:nvSpPr>
      <xdr:spPr>
        <a:xfrm>
          <a:off x="1079500" y="131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23930</xdr:rowOff>
    </xdr:from>
    <xdr:ext cx="469744" cy="259045"/>
    <xdr:sp macro="" textlink="">
      <xdr:nvSpPr>
        <xdr:cNvPr id="190" name="テキスト ボックス 189"/>
        <xdr:cNvSpPr txBox="1"/>
      </xdr:nvSpPr>
      <xdr:spPr>
        <a:xfrm>
          <a:off x="895427" y="1288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43397</xdr:rowOff>
    </xdr:from>
    <xdr:to>
      <xdr:col>6</xdr:col>
      <xdr:colOff>561975</xdr:colOff>
      <xdr:row>78</xdr:row>
      <xdr:rowOff>144997</xdr:rowOff>
    </xdr:to>
    <xdr:sp macro="" textlink="">
      <xdr:nvSpPr>
        <xdr:cNvPr id="196" name="円/楕円 195"/>
        <xdr:cNvSpPr/>
      </xdr:nvSpPr>
      <xdr:spPr>
        <a:xfrm>
          <a:off x="4584700" y="1341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21824</xdr:rowOff>
    </xdr:from>
    <xdr:ext cx="469744" cy="259045"/>
    <xdr:sp macro="" textlink="">
      <xdr:nvSpPr>
        <xdr:cNvPr id="197" name="維持補修費該当値テキスト"/>
        <xdr:cNvSpPr txBox="1"/>
      </xdr:nvSpPr>
      <xdr:spPr>
        <a:xfrm>
          <a:off x="4686300" y="1339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54284</xdr:rowOff>
    </xdr:from>
    <xdr:to>
      <xdr:col>5</xdr:col>
      <xdr:colOff>409575</xdr:colOff>
      <xdr:row>78</xdr:row>
      <xdr:rowOff>155884</xdr:rowOff>
    </xdr:to>
    <xdr:sp macro="" textlink="">
      <xdr:nvSpPr>
        <xdr:cNvPr id="198" name="円/楕円 197"/>
        <xdr:cNvSpPr/>
      </xdr:nvSpPr>
      <xdr:spPr>
        <a:xfrm>
          <a:off x="3746500" y="1342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147011</xdr:rowOff>
    </xdr:from>
    <xdr:ext cx="469744" cy="259045"/>
    <xdr:sp macro="" textlink="">
      <xdr:nvSpPr>
        <xdr:cNvPr id="199" name="テキスト ボックス 198"/>
        <xdr:cNvSpPr txBox="1"/>
      </xdr:nvSpPr>
      <xdr:spPr>
        <a:xfrm>
          <a:off x="3562427" y="1352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27614</xdr:rowOff>
    </xdr:from>
    <xdr:to>
      <xdr:col>4</xdr:col>
      <xdr:colOff>206375</xdr:colOff>
      <xdr:row>78</xdr:row>
      <xdr:rowOff>129214</xdr:rowOff>
    </xdr:to>
    <xdr:sp macro="" textlink="">
      <xdr:nvSpPr>
        <xdr:cNvPr id="200" name="円/楕円 199"/>
        <xdr:cNvSpPr/>
      </xdr:nvSpPr>
      <xdr:spPr>
        <a:xfrm>
          <a:off x="2857500" y="1340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120341</xdr:rowOff>
    </xdr:from>
    <xdr:ext cx="469744" cy="259045"/>
    <xdr:sp macro="" textlink="">
      <xdr:nvSpPr>
        <xdr:cNvPr id="201" name="テキスト ボックス 200"/>
        <xdr:cNvSpPr txBox="1"/>
      </xdr:nvSpPr>
      <xdr:spPr>
        <a:xfrm>
          <a:off x="2673427" y="1349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13788</xdr:rowOff>
    </xdr:from>
    <xdr:to>
      <xdr:col>3</xdr:col>
      <xdr:colOff>3175</xdr:colOff>
      <xdr:row>78</xdr:row>
      <xdr:rowOff>115388</xdr:rowOff>
    </xdr:to>
    <xdr:sp macro="" textlink="">
      <xdr:nvSpPr>
        <xdr:cNvPr id="202" name="円/楕円 201"/>
        <xdr:cNvSpPr/>
      </xdr:nvSpPr>
      <xdr:spPr>
        <a:xfrm>
          <a:off x="1968500" y="1338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106515</xdr:rowOff>
    </xdr:from>
    <xdr:ext cx="469744" cy="259045"/>
    <xdr:sp macro="" textlink="">
      <xdr:nvSpPr>
        <xdr:cNvPr id="203" name="テキスト ボックス 202"/>
        <xdr:cNvSpPr txBox="1"/>
      </xdr:nvSpPr>
      <xdr:spPr>
        <a:xfrm>
          <a:off x="1784427" y="1347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16945</xdr:rowOff>
    </xdr:from>
    <xdr:to>
      <xdr:col>1</xdr:col>
      <xdr:colOff>485775</xdr:colOff>
      <xdr:row>78</xdr:row>
      <xdr:rowOff>118545</xdr:rowOff>
    </xdr:to>
    <xdr:sp macro="" textlink="">
      <xdr:nvSpPr>
        <xdr:cNvPr id="204" name="円/楕円 203"/>
        <xdr:cNvSpPr/>
      </xdr:nvSpPr>
      <xdr:spPr>
        <a:xfrm>
          <a:off x="1079500" y="1339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109672</xdr:rowOff>
    </xdr:from>
    <xdr:ext cx="469744" cy="259045"/>
    <xdr:sp macro="" textlink="">
      <xdr:nvSpPr>
        <xdr:cNvPr id="205" name="テキスト ボックス 204"/>
        <xdr:cNvSpPr txBox="1"/>
      </xdr:nvSpPr>
      <xdr:spPr>
        <a:xfrm>
          <a:off x="895427" y="134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83,594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170168</xdr:rowOff>
    </xdr:from>
    <xdr:to>
      <xdr:col>6</xdr:col>
      <xdr:colOff>511175</xdr:colOff>
      <xdr:row>96</xdr:row>
      <xdr:rowOff>26276</xdr:rowOff>
    </xdr:to>
    <xdr:cxnSp macro="">
      <xdr:nvCxnSpPr>
        <xdr:cNvPr id="235" name="直線コネクタ 234"/>
        <xdr:cNvCxnSpPr/>
      </xdr:nvCxnSpPr>
      <xdr:spPr>
        <a:xfrm flipV="1">
          <a:off x="3797300" y="16457918"/>
          <a:ext cx="838200" cy="2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77728</xdr:rowOff>
    </xdr:from>
    <xdr:ext cx="534377" cy="259045"/>
    <xdr:sp macro="" textlink="">
      <xdr:nvSpPr>
        <xdr:cNvPr id="236" name="扶助費平均値テキスト"/>
        <xdr:cNvSpPr txBox="1"/>
      </xdr:nvSpPr>
      <xdr:spPr>
        <a:xfrm>
          <a:off x="4686300" y="1619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26276</xdr:rowOff>
    </xdr:from>
    <xdr:to>
      <xdr:col>5</xdr:col>
      <xdr:colOff>358775</xdr:colOff>
      <xdr:row>96</xdr:row>
      <xdr:rowOff>36144</xdr:rowOff>
    </xdr:to>
    <xdr:cxnSp macro="">
      <xdr:nvCxnSpPr>
        <xdr:cNvPr id="238" name="直線コネクタ 237"/>
        <xdr:cNvCxnSpPr/>
      </xdr:nvCxnSpPr>
      <xdr:spPr>
        <a:xfrm flipV="1">
          <a:off x="2908300" y="16485476"/>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64177</xdr:rowOff>
    </xdr:from>
    <xdr:ext cx="534377" cy="259045"/>
    <xdr:sp macro="" textlink="">
      <xdr:nvSpPr>
        <xdr:cNvPr id="240" name="テキスト ボックス 239"/>
        <xdr:cNvSpPr txBox="1"/>
      </xdr:nvSpPr>
      <xdr:spPr>
        <a:xfrm>
          <a:off x="3530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36144</xdr:rowOff>
    </xdr:from>
    <xdr:to>
      <xdr:col>4</xdr:col>
      <xdr:colOff>155575</xdr:colOff>
      <xdr:row>96</xdr:row>
      <xdr:rowOff>75336</xdr:rowOff>
    </xdr:to>
    <xdr:cxnSp macro="">
      <xdr:nvCxnSpPr>
        <xdr:cNvPr id="241" name="直線コネクタ 240"/>
        <xdr:cNvCxnSpPr/>
      </xdr:nvCxnSpPr>
      <xdr:spPr>
        <a:xfrm flipV="1">
          <a:off x="2019300" y="16495344"/>
          <a:ext cx="889000" cy="3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23901</xdr:rowOff>
    </xdr:from>
    <xdr:to>
      <xdr:col>4</xdr:col>
      <xdr:colOff>206375</xdr:colOff>
      <xdr:row>95</xdr:row>
      <xdr:rowOff>125501</xdr:rowOff>
    </xdr:to>
    <xdr:sp macro="" textlink="">
      <xdr:nvSpPr>
        <xdr:cNvPr id="242" name="フローチャート : 判断 241"/>
        <xdr:cNvSpPr/>
      </xdr:nvSpPr>
      <xdr:spPr>
        <a:xfrm>
          <a:off x="2857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142028</xdr:rowOff>
    </xdr:from>
    <xdr:ext cx="534377" cy="259045"/>
    <xdr:sp macro="" textlink="">
      <xdr:nvSpPr>
        <xdr:cNvPr id="243" name="テキスト ボックス 242"/>
        <xdr:cNvSpPr txBox="1"/>
      </xdr:nvSpPr>
      <xdr:spPr>
        <a:xfrm>
          <a:off x="2641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56769</xdr:rowOff>
    </xdr:from>
    <xdr:to>
      <xdr:col>2</xdr:col>
      <xdr:colOff>638175</xdr:colOff>
      <xdr:row>96</xdr:row>
      <xdr:rowOff>75336</xdr:rowOff>
    </xdr:to>
    <xdr:cxnSp macro="">
      <xdr:nvCxnSpPr>
        <xdr:cNvPr id="244" name="直線コネクタ 243"/>
        <xdr:cNvCxnSpPr/>
      </xdr:nvCxnSpPr>
      <xdr:spPr>
        <a:xfrm>
          <a:off x="1130300" y="16515969"/>
          <a:ext cx="889000" cy="1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101702</xdr:rowOff>
    </xdr:from>
    <xdr:to>
      <xdr:col>3</xdr:col>
      <xdr:colOff>3175</xdr:colOff>
      <xdr:row>96</xdr:row>
      <xdr:rowOff>31852</xdr:rowOff>
    </xdr:to>
    <xdr:sp macro="" textlink="">
      <xdr:nvSpPr>
        <xdr:cNvPr id="245" name="フローチャート : 判断 244"/>
        <xdr:cNvSpPr/>
      </xdr:nvSpPr>
      <xdr:spPr>
        <a:xfrm>
          <a:off x="1968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48379</xdr:rowOff>
    </xdr:from>
    <xdr:ext cx="534377" cy="259045"/>
    <xdr:sp macro="" textlink="">
      <xdr:nvSpPr>
        <xdr:cNvPr id="246" name="テキスト ボックス 245"/>
        <xdr:cNvSpPr txBox="1"/>
      </xdr:nvSpPr>
      <xdr:spPr>
        <a:xfrm>
          <a:off x="1752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120650</xdr:rowOff>
    </xdr:from>
    <xdr:to>
      <xdr:col>1</xdr:col>
      <xdr:colOff>485775</xdr:colOff>
      <xdr:row>96</xdr:row>
      <xdr:rowOff>50800</xdr:rowOff>
    </xdr:to>
    <xdr:sp macro="" textlink="">
      <xdr:nvSpPr>
        <xdr:cNvPr id="247" name="フローチャート : 判断 246"/>
        <xdr:cNvSpPr/>
      </xdr:nvSpPr>
      <xdr:spPr>
        <a:xfrm>
          <a:off x="1079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67327</xdr:rowOff>
    </xdr:from>
    <xdr:ext cx="534377" cy="259045"/>
    <xdr:sp macro="" textlink="">
      <xdr:nvSpPr>
        <xdr:cNvPr id="248" name="テキスト ボックス 247"/>
        <xdr:cNvSpPr txBox="1"/>
      </xdr:nvSpPr>
      <xdr:spPr>
        <a:xfrm>
          <a:off x="863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119368</xdr:rowOff>
    </xdr:from>
    <xdr:to>
      <xdr:col>6</xdr:col>
      <xdr:colOff>561975</xdr:colOff>
      <xdr:row>96</xdr:row>
      <xdr:rowOff>49518</xdr:rowOff>
    </xdr:to>
    <xdr:sp macro="" textlink="">
      <xdr:nvSpPr>
        <xdr:cNvPr id="254" name="円/楕円 253"/>
        <xdr:cNvSpPr/>
      </xdr:nvSpPr>
      <xdr:spPr>
        <a:xfrm>
          <a:off x="4584700" y="1640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97795</xdr:rowOff>
    </xdr:from>
    <xdr:ext cx="534377" cy="259045"/>
    <xdr:sp macro="" textlink="">
      <xdr:nvSpPr>
        <xdr:cNvPr id="255" name="扶助費該当値テキスト"/>
        <xdr:cNvSpPr txBox="1"/>
      </xdr:nvSpPr>
      <xdr:spPr>
        <a:xfrm>
          <a:off x="4686300" y="1638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74,101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146926</xdr:rowOff>
    </xdr:from>
    <xdr:to>
      <xdr:col>5</xdr:col>
      <xdr:colOff>409575</xdr:colOff>
      <xdr:row>96</xdr:row>
      <xdr:rowOff>77076</xdr:rowOff>
    </xdr:to>
    <xdr:sp macro="" textlink="">
      <xdr:nvSpPr>
        <xdr:cNvPr id="256" name="円/楕円 255"/>
        <xdr:cNvSpPr/>
      </xdr:nvSpPr>
      <xdr:spPr>
        <a:xfrm>
          <a:off x="3746500" y="1643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68203</xdr:rowOff>
    </xdr:from>
    <xdr:ext cx="534377" cy="259045"/>
    <xdr:sp macro="" textlink="">
      <xdr:nvSpPr>
        <xdr:cNvPr id="257" name="テキスト ボックス 256"/>
        <xdr:cNvSpPr txBox="1"/>
      </xdr:nvSpPr>
      <xdr:spPr>
        <a:xfrm>
          <a:off x="3530111" y="1652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71,931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156794</xdr:rowOff>
    </xdr:from>
    <xdr:to>
      <xdr:col>4</xdr:col>
      <xdr:colOff>206375</xdr:colOff>
      <xdr:row>96</xdr:row>
      <xdr:rowOff>86944</xdr:rowOff>
    </xdr:to>
    <xdr:sp macro="" textlink="">
      <xdr:nvSpPr>
        <xdr:cNvPr id="258" name="円/楕円 257"/>
        <xdr:cNvSpPr/>
      </xdr:nvSpPr>
      <xdr:spPr>
        <a:xfrm>
          <a:off x="2857500" y="1644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78071</xdr:rowOff>
    </xdr:from>
    <xdr:ext cx="534377" cy="259045"/>
    <xdr:sp macro="" textlink="">
      <xdr:nvSpPr>
        <xdr:cNvPr id="259" name="テキスト ボックス 258"/>
        <xdr:cNvSpPr txBox="1"/>
      </xdr:nvSpPr>
      <xdr:spPr>
        <a:xfrm>
          <a:off x="2641111" y="1653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71,154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24536</xdr:rowOff>
    </xdr:from>
    <xdr:to>
      <xdr:col>3</xdr:col>
      <xdr:colOff>3175</xdr:colOff>
      <xdr:row>96</xdr:row>
      <xdr:rowOff>126136</xdr:rowOff>
    </xdr:to>
    <xdr:sp macro="" textlink="">
      <xdr:nvSpPr>
        <xdr:cNvPr id="260" name="円/楕円 259"/>
        <xdr:cNvSpPr/>
      </xdr:nvSpPr>
      <xdr:spPr>
        <a:xfrm>
          <a:off x="1968500" y="1648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117263</xdr:rowOff>
    </xdr:from>
    <xdr:ext cx="534377" cy="259045"/>
    <xdr:sp macro="" textlink="">
      <xdr:nvSpPr>
        <xdr:cNvPr id="261" name="テキスト ボックス 260"/>
        <xdr:cNvSpPr txBox="1"/>
      </xdr:nvSpPr>
      <xdr:spPr>
        <a:xfrm>
          <a:off x="1752111" y="1657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68,068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5969</xdr:rowOff>
    </xdr:from>
    <xdr:to>
      <xdr:col>1</xdr:col>
      <xdr:colOff>485775</xdr:colOff>
      <xdr:row>96</xdr:row>
      <xdr:rowOff>107569</xdr:rowOff>
    </xdr:to>
    <xdr:sp macro="" textlink="">
      <xdr:nvSpPr>
        <xdr:cNvPr id="262" name="円/楕円 261"/>
        <xdr:cNvSpPr/>
      </xdr:nvSpPr>
      <xdr:spPr>
        <a:xfrm>
          <a:off x="1079500" y="1646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98696</xdr:rowOff>
    </xdr:from>
    <xdr:ext cx="534377" cy="259045"/>
    <xdr:sp macro="" textlink="">
      <xdr:nvSpPr>
        <xdr:cNvPr id="263" name="テキスト ボックス 262"/>
        <xdr:cNvSpPr txBox="1"/>
      </xdr:nvSpPr>
      <xdr:spPr>
        <a:xfrm>
          <a:off x="863111" y="165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69,530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35</xdr:row>
      <xdr:rowOff>99754</xdr:rowOff>
    </xdr:from>
    <xdr:to>
      <xdr:col>15</xdr:col>
      <xdr:colOff>180340</xdr:colOff>
      <xdr:row>38</xdr:row>
      <xdr:rowOff>83277</xdr:rowOff>
    </xdr:to>
    <xdr:cxnSp macro="">
      <xdr:nvCxnSpPr>
        <xdr:cNvPr id="285" name="直線コネクタ 284"/>
        <xdr:cNvCxnSpPr/>
      </xdr:nvCxnSpPr>
      <xdr:spPr>
        <a:xfrm flipV="1">
          <a:off x="10475595" y="6100504"/>
          <a:ext cx="1270" cy="497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87104</xdr:rowOff>
    </xdr:from>
    <xdr:ext cx="534377" cy="259045"/>
    <xdr:sp macro="" textlink="">
      <xdr:nvSpPr>
        <xdr:cNvPr id="286" name="補助費等最小値テキスト"/>
        <xdr:cNvSpPr txBox="1"/>
      </xdr:nvSpPr>
      <xdr:spPr>
        <a:xfrm>
          <a:off x="10528300" y="66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83277</xdr:rowOff>
    </xdr:from>
    <xdr:to>
      <xdr:col>15</xdr:col>
      <xdr:colOff>269875</xdr:colOff>
      <xdr:row>38</xdr:row>
      <xdr:rowOff>83277</xdr:rowOff>
    </xdr:to>
    <xdr:cxnSp macro="">
      <xdr:nvCxnSpPr>
        <xdr:cNvPr id="287" name="直線コネクタ 286"/>
        <xdr:cNvCxnSpPr/>
      </xdr:nvCxnSpPr>
      <xdr:spPr>
        <a:xfrm>
          <a:off x="10388600" y="659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46431</xdr:rowOff>
    </xdr:from>
    <xdr:ext cx="599010" cy="259045"/>
    <xdr:sp macro="" textlink="">
      <xdr:nvSpPr>
        <xdr:cNvPr id="288" name="補助費等最大値テキスト"/>
        <xdr:cNvSpPr txBox="1"/>
      </xdr:nvSpPr>
      <xdr:spPr>
        <a:xfrm>
          <a:off x="10528300" y="587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35</xdr:row>
      <xdr:rowOff>99754</xdr:rowOff>
    </xdr:from>
    <xdr:to>
      <xdr:col>15</xdr:col>
      <xdr:colOff>269875</xdr:colOff>
      <xdr:row>35</xdr:row>
      <xdr:rowOff>99754</xdr:rowOff>
    </xdr:to>
    <xdr:cxnSp macro="">
      <xdr:nvCxnSpPr>
        <xdr:cNvPr id="289" name="直線コネクタ 288"/>
        <xdr:cNvCxnSpPr/>
      </xdr:nvCxnSpPr>
      <xdr:spPr>
        <a:xfrm>
          <a:off x="10388600" y="61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161682</xdr:rowOff>
    </xdr:from>
    <xdr:to>
      <xdr:col>15</xdr:col>
      <xdr:colOff>180975</xdr:colOff>
      <xdr:row>37</xdr:row>
      <xdr:rowOff>166085</xdr:rowOff>
    </xdr:to>
    <xdr:cxnSp macro="">
      <xdr:nvCxnSpPr>
        <xdr:cNvPr id="290" name="直線コネクタ 289"/>
        <xdr:cNvCxnSpPr/>
      </xdr:nvCxnSpPr>
      <xdr:spPr>
        <a:xfrm>
          <a:off x="9639300" y="6505332"/>
          <a:ext cx="838200" cy="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83636</xdr:rowOff>
    </xdr:from>
    <xdr:ext cx="534377" cy="259045"/>
    <xdr:sp macro="" textlink="">
      <xdr:nvSpPr>
        <xdr:cNvPr id="291" name="補助費等平均値テキスト"/>
        <xdr:cNvSpPr txBox="1"/>
      </xdr:nvSpPr>
      <xdr:spPr>
        <a:xfrm>
          <a:off x="10528300" y="625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60759</xdr:rowOff>
    </xdr:from>
    <xdr:to>
      <xdr:col>15</xdr:col>
      <xdr:colOff>231775</xdr:colOff>
      <xdr:row>37</xdr:row>
      <xdr:rowOff>162359</xdr:rowOff>
    </xdr:to>
    <xdr:sp macro="" textlink="">
      <xdr:nvSpPr>
        <xdr:cNvPr id="292" name="フローチャート : 判断 291"/>
        <xdr:cNvSpPr/>
      </xdr:nvSpPr>
      <xdr:spPr>
        <a:xfrm>
          <a:off x="104267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155478</xdr:rowOff>
    </xdr:from>
    <xdr:to>
      <xdr:col>14</xdr:col>
      <xdr:colOff>28575</xdr:colOff>
      <xdr:row>37</xdr:row>
      <xdr:rowOff>161682</xdr:rowOff>
    </xdr:to>
    <xdr:cxnSp macro="">
      <xdr:nvCxnSpPr>
        <xdr:cNvPr id="293" name="直線コネクタ 292"/>
        <xdr:cNvCxnSpPr/>
      </xdr:nvCxnSpPr>
      <xdr:spPr>
        <a:xfrm>
          <a:off x="8750300" y="6499128"/>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59836</xdr:rowOff>
    </xdr:from>
    <xdr:to>
      <xdr:col>14</xdr:col>
      <xdr:colOff>79375</xdr:colOff>
      <xdr:row>37</xdr:row>
      <xdr:rowOff>161436</xdr:rowOff>
    </xdr:to>
    <xdr:sp macro="" textlink="">
      <xdr:nvSpPr>
        <xdr:cNvPr id="294" name="フローチャート : 判断 293"/>
        <xdr:cNvSpPr/>
      </xdr:nvSpPr>
      <xdr:spPr>
        <a:xfrm>
          <a:off x="9588500" y="6403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6513</xdr:rowOff>
    </xdr:from>
    <xdr:ext cx="534377" cy="259045"/>
    <xdr:sp macro="" textlink="">
      <xdr:nvSpPr>
        <xdr:cNvPr id="295" name="テキスト ボックス 294"/>
        <xdr:cNvSpPr txBox="1"/>
      </xdr:nvSpPr>
      <xdr:spPr>
        <a:xfrm>
          <a:off x="9372111" y="617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107636</xdr:rowOff>
    </xdr:from>
    <xdr:to>
      <xdr:col>12</xdr:col>
      <xdr:colOff>511175</xdr:colOff>
      <xdr:row>37</xdr:row>
      <xdr:rowOff>155478</xdr:rowOff>
    </xdr:to>
    <xdr:cxnSp macro="">
      <xdr:nvCxnSpPr>
        <xdr:cNvPr id="296" name="直線コネクタ 295"/>
        <xdr:cNvCxnSpPr/>
      </xdr:nvCxnSpPr>
      <xdr:spPr>
        <a:xfrm>
          <a:off x="7861300" y="5422586"/>
          <a:ext cx="889000" cy="107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79925</xdr:rowOff>
    </xdr:from>
    <xdr:to>
      <xdr:col>12</xdr:col>
      <xdr:colOff>561975</xdr:colOff>
      <xdr:row>38</xdr:row>
      <xdr:rowOff>10075</xdr:rowOff>
    </xdr:to>
    <xdr:sp macro="" textlink="">
      <xdr:nvSpPr>
        <xdr:cNvPr id="297" name="フローチャート : 判断 296"/>
        <xdr:cNvSpPr/>
      </xdr:nvSpPr>
      <xdr:spPr>
        <a:xfrm>
          <a:off x="8699500" y="642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26602</xdr:rowOff>
    </xdr:from>
    <xdr:ext cx="534377" cy="259045"/>
    <xdr:sp macro="" textlink="">
      <xdr:nvSpPr>
        <xdr:cNvPr id="298" name="テキスト ボックス 297"/>
        <xdr:cNvSpPr txBox="1"/>
      </xdr:nvSpPr>
      <xdr:spPr>
        <a:xfrm>
          <a:off x="8483111" y="619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107636</xdr:rowOff>
    </xdr:from>
    <xdr:to>
      <xdr:col>11</xdr:col>
      <xdr:colOff>307975</xdr:colOff>
      <xdr:row>38</xdr:row>
      <xdr:rowOff>15419</xdr:rowOff>
    </xdr:to>
    <xdr:cxnSp macro="">
      <xdr:nvCxnSpPr>
        <xdr:cNvPr id="299" name="直線コネクタ 298"/>
        <xdr:cNvCxnSpPr/>
      </xdr:nvCxnSpPr>
      <xdr:spPr>
        <a:xfrm flipV="1">
          <a:off x="6972300" y="5422586"/>
          <a:ext cx="889000" cy="110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64833</xdr:rowOff>
    </xdr:from>
    <xdr:to>
      <xdr:col>11</xdr:col>
      <xdr:colOff>358775</xdr:colOff>
      <xdr:row>37</xdr:row>
      <xdr:rowOff>166433</xdr:rowOff>
    </xdr:to>
    <xdr:sp macro="" textlink="">
      <xdr:nvSpPr>
        <xdr:cNvPr id="300" name="フローチャート : 判断 299"/>
        <xdr:cNvSpPr/>
      </xdr:nvSpPr>
      <xdr:spPr>
        <a:xfrm>
          <a:off x="7810500" y="640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157560</xdr:rowOff>
    </xdr:from>
    <xdr:ext cx="534377" cy="259045"/>
    <xdr:sp macro="" textlink="">
      <xdr:nvSpPr>
        <xdr:cNvPr id="301" name="テキスト ボックス 300"/>
        <xdr:cNvSpPr txBox="1"/>
      </xdr:nvSpPr>
      <xdr:spPr>
        <a:xfrm>
          <a:off x="7594111" y="650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78855</xdr:rowOff>
    </xdr:from>
    <xdr:to>
      <xdr:col>10</xdr:col>
      <xdr:colOff>155575</xdr:colOff>
      <xdr:row>38</xdr:row>
      <xdr:rowOff>9006</xdr:rowOff>
    </xdr:to>
    <xdr:sp macro="" textlink="">
      <xdr:nvSpPr>
        <xdr:cNvPr id="302" name="フローチャート : 判断 301"/>
        <xdr:cNvSpPr/>
      </xdr:nvSpPr>
      <xdr:spPr>
        <a:xfrm>
          <a:off x="6921500" y="642250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25532</xdr:rowOff>
    </xdr:from>
    <xdr:ext cx="534377" cy="259045"/>
    <xdr:sp macro="" textlink="">
      <xdr:nvSpPr>
        <xdr:cNvPr id="303" name="テキスト ボックス 302"/>
        <xdr:cNvSpPr txBox="1"/>
      </xdr:nvSpPr>
      <xdr:spPr>
        <a:xfrm>
          <a:off x="6705111" y="619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115285</xdr:rowOff>
    </xdr:from>
    <xdr:to>
      <xdr:col>15</xdr:col>
      <xdr:colOff>231775</xdr:colOff>
      <xdr:row>38</xdr:row>
      <xdr:rowOff>45434</xdr:rowOff>
    </xdr:to>
    <xdr:sp macro="" textlink="">
      <xdr:nvSpPr>
        <xdr:cNvPr id="309" name="円/楕円 308"/>
        <xdr:cNvSpPr/>
      </xdr:nvSpPr>
      <xdr:spPr>
        <a:xfrm>
          <a:off x="10426700" y="64589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39186</xdr:rowOff>
    </xdr:from>
    <xdr:ext cx="534377" cy="259045"/>
    <xdr:sp macro="" textlink="">
      <xdr:nvSpPr>
        <xdr:cNvPr id="310" name="補助費等該当値テキスト"/>
        <xdr:cNvSpPr txBox="1"/>
      </xdr:nvSpPr>
      <xdr:spPr>
        <a:xfrm>
          <a:off x="10528300"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31,729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110882</xdr:rowOff>
    </xdr:from>
    <xdr:to>
      <xdr:col>14</xdr:col>
      <xdr:colOff>79375</xdr:colOff>
      <xdr:row>38</xdr:row>
      <xdr:rowOff>41032</xdr:rowOff>
    </xdr:to>
    <xdr:sp macro="" textlink="">
      <xdr:nvSpPr>
        <xdr:cNvPr id="311" name="円/楕円 310"/>
        <xdr:cNvSpPr/>
      </xdr:nvSpPr>
      <xdr:spPr>
        <a:xfrm>
          <a:off x="9588500" y="645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32159</xdr:rowOff>
    </xdr:from>
    <xdr:ext cx="534377" cy="259045"/>
    <xdr:sp macro="" textlink="">
      <xdr:nvSpPr>
        <xdr:cNvPr id="312" name="テキスト ボックス 311"/>
        <xdr:cNvSpPr txBox="1"/>
      </xdr:nvSpPr>
      <xdr:spPr>
        <a:xfrm>
          <a:off x="9372111" y="654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32,692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104678</xdr:rowOff>
    </xdr:from>
    <xdr:to>
      <xdr:col>12</xdr:col>
      <xdr:colOff>561975</xdr:colOff>
      <xdr:row>38</xdr:row>
      <xdr:rowOff>34828</xdr:rowOff>
    </xdr:to>
    <xdr:sp macro="" textlink="">
      <xdr:nvSpPr>
        <xdr:cNvPr id="313" name="円/楕円 312"/>
        <xdr:cNvSpPr/>
      </xdr:nvSpPr>
      <xdr:spPr>
        <a:xfrm>
          <a:off x="8699500" y="644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25955</xdr:rowOff>
    </xdr:from>
    <xdr:ext cx="534377" cy="259045"/>
    <xdr:sp macro="" textlink="">
      <xdr:nvSpPr>
        <xdr:cNvPr id="314" name="テキスト ボックス 313"/>
        <xdr:cNvSpPr txBox="1"/>
      </xdr:nvSpPr>
      <xdr:spPr>
        <a:xfrm>
          <a:off x="8483111" y="654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34,049</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56836</xdr:rowOff>
    </xdr:from>
    <xdr:to>
      <xdr:col>11</xdr:col>
      <xdr:colOff>358775</xdr:colOff>
      <xdr:row>31</xdr:row>
      <xdr:rowOff>158436</xdr:rowOff>
    </xdr:to>
    <xdr:sp macro="" textlink="">
      <xdr:nvSpPr>
        <xdr:cNvPr id="315" name="円/楕円 314"/>
        <xdr:cNvSpPr/>
      </xdr:nvSpPr>
      <xdr:spPr>
        <a:xfrm>
          <a:off x="7810500" y="537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30</xdr:row>
      <xdr:rowOff>3513</xdr:rowOff>
    </xdr:from>
    <xdr:ext cx="599010" cy="259045"/>
    <xdr:sp macro="" textlink="">
      <xdr:nvSpPr>
        <xdr:cNvPr id="316" name="テキスト ボックス 315"/>
        <xdr:cNvSpPr txBox="1"/>
      </xdr:nvSpPr>
      <xdr:spPr>
        <a:xfrm>
          <a:off x="7561794" y="5147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269,513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136069</xdr:rowOff>
    </xdr:from>
    <xdr:to>
      <xdr:col>10</xdr:col>
      <xdr:colOff>155575</xdr:colOff>
      <xdr:row>38</xdr:row>
      <xdr:rowOff>66219</xdr:rowOff>
    </xdr:to>
    <xdr:sp macro="" textlink="">
      <xdr:nvSpPr>
        <xdr:cNvPr id="317" name="円/楕円 316"/>
        <xdr:cNvSpPr/>
      </xdr:nvSpPr>
      <xdr:spPr>
        <a:xfrm>
          <a:off x="6921500" y="64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57346</xdr:rowOff>
    </xdr:from>
    <xdr:ext cx="534377" cy="259045"/>
    <xdr:sp macro="" textlink="">
      <xdr:nvSpPr>
        <xdr:cNvPr id="318" name="テキスト ボックス 317"/>
        <xdr:cNvSpPr txBox="1"/>
      </xdr:nvSpPr>
      <xdr:spPr>
        <a:xfrm>
          <a:off x="6705111" y="657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27,183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8" name="テキスト ボックス 337"/>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4" name="直線コネクタ 343"/>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5"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6" name="直線コネクタ 345"/>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7"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48" name="直線コネクタ 347"/>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43930</xdr:rowOff>
    </xdr:from>
    <xdr:to>
      <xdr:col>15</xdr:col>
      <xdr:colOff>180975</xdr:colOff>
      <xdr:row>59</xdr:row>
      <xdr:rowOff>59648</xdr:rowOff>
    </xdr:to>
    <xdr:cxnSp macro="">
      <xdr:nvCxnSpPr>
        <xdr:cNvPr id="349" name="直線コネクタ 348"/>
        <xdr:cNvCxnSpPr/>
      </xdr:nvCxnSpPr>
      <xdr:spPr>
        <a:xfrm flipV="1">
          <a:off x="9639300" y="10159480"/>
          <a:ext cx="838200" cy="1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8586</xdr:rowOff>
    </xdr:from>
    <xdr:ext cx="534377" cy="259045"/>
    <xdr:sp macro="" textlink="">
      <xdr:nvSpPr>
        <xdr:cNvPr id="350" name="普通建設事業費平均値テキスト"/>
        <xdr:cNvSpPr txBox="1"/>
      </xdr:nvSpPr>
      <xdr:spPr>
        <a:xfrm>
          <a:off x="10528300" y="9952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1" name="フローチャート : 判断 350"/>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59648</xdr:rowOff>
    </xdr:from>
    <xdr:to>
      <xdr:col>14</xdr:col>
      <xdr:colOff>28575</xdr:colOff>
      <xdr:row>59</xdr:row>
      <xdr:rowOff>74929</xdr:rowOff>
    </xdr:to>
    <xdr:cxnSp macro="">
      <xdr:nvCxnSpPr>
        <xdr:cNvPr id="352" name="直線コネクタ 351"/>
        <xdr:cNvCxnSpPr/>
      </xdr:nvCxnSpPr>
      <xdr:spPr>
        <a:xfrm flipV="1">
          <a:off x="8750300" y="10175198"/>
          <a:ext cx="889000" cy="1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3" name="フローチャート : 判断 352"/>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107176</xdr:rowOff>
    </xdr:from>
    <xdr:ext cx="534377" cy="259045"/>
    <xdr:sp macro="" textlink="">
      <xdr:nvSpPr>
        <xdr:cNvPr id="354" name="テキスト ボックス 353"/>
        <xdr:cNvSpPr txBox="1"/>
      </xdr:nvSpPr>
      <xdr:spPr>
        <a:xfrm>
          <a:off x="9372111" y="987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65575</xdr:rowOff>
    </xdr:from>
    <xdr:to>
      <xdr:col>12</xdr:col>
      <xdr:colOff>511175</xdr:colOff>
      <xdr:row>59</xdr:row>
      <xdr:rowOff>74929</xdr:rowOff>
    </xdr:to>
    <xdr:cxnSp macro="">
      <xdr:nvCxnSpPr>
        <xdr:cNvPr id="355" name="直線コネクタ 354"/>
        <xdr:cNvCxnSpPr/>
      </xdr:nvCxnSpPr>
      <xdr:spPr>
        <a:xfrm>
          <a:off x="7861300" y="10181125"/>
          <a:ext cx="889000" cy="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147405</xdr:rowOff>
    </xdr:from>
    <xdr:to>
      <xdr:col>12</xdr:col>
      <xdr:colOff>561975</xdr:colOff>
      <xdr:row>59</xdr:row>
      <xdr:rowOff>77555</xdr:rowOff>
    </xdr:to>
    <xdr:sp macro="" textlink="">
      <xdr:nvSpPr>
        <xdr:cNvPr id="356" name="フローチャート : 判断 355"/>
        <xdr:cNvSpPr/>
      </xdr:nvSpPr>
      <xdr:spPr>
        <a:xfrm>
          <a:off x="8699500" y="100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94082</xdr:rowOff>
    </xdr:from>
    <xdr:ext cx="534377" cy="259045"/>
    <xdr:sp macro="" textlink="">
      <xdr:nvSpPr>
        <xdr:cNvPr id="357" name="テキスト ボックス 356"/>
        <xdr:cNvSpPr txBox="1"/>
      </xdr:nvSpPr>
      <xdr:spPr>
        <a:xfrm>
          <a:off x="8483111" y="986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65575</xdr:rowOff>
    </xdr:from>
    <xdr:to>
      <xdr:col>11</xdr:col>
      <xdr:colOff>307975</xdr:colOff>
      <xdr:row>59</xdr:row>
      <xdr:rowOff>69685</xdr:rowOff>
    </xdr:to>
    <xdr:cxnSp macro="">
      <xdr:nvCxnSpPr>
        <xdr:cNvPr id="358" name="直線コネクタ 357"/>
        <xdr:cNvCxnSpPr/>
      </xdr:nvCxnSpPr>
      <xdr:spPr>
        <a:xfrm flipV="1">
          <a:off x="6972300" y="10181125"/>
          <a:ext cx="889000" cy="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149908</xdr:rowOff>
    </xdr:from>
    <xdr:to>
      <xdr:col>11</xdr:col>
      <xdr:colOff>358775</xdr:colOff>
      <xdr:row>59</xdr:row>
      <xdr:rowOff>80058</xdr:rowOff>
    </xdr:to>
    <xdr:sp macro="" textlink="">
      <xdr:nvSpPr>
        <xdr:cNvPr id="359" name="フローチャート : 判断 358"/>
        <xdr:cNvSpPr/>
      </xdr:nvSpPr>
      <xdr:spPr>
        <a:xfrm>
          <a:off x="7810500" y="100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96585</xdr:rowOff>
    </xdr:from>
    <xdr:ext cx="534377" cy="259045"/>
    <xdr:sp macro="" textlink="">
      <xdr:nvSpPr>
        <xdr:cNvPr id="360" name="テキスト ボックス 359"/>
        <xdr:cNvSpPr txBox="1"/>
      </xdr:nvSpPr>
      <xdr:spPr>
        <a:xfrm>
          <a:off x="7594111" y="98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164142</xdr:rowOff>
    </xdr:from>
    <xdr:to>
      <xdr:col>10</xdr:col>
      <xdr:colOff>155575</xdr:colOff>
      <xdr:row>59</xdr:row>
      <xdr:rowOff>94292</xdr:rowOff>
    </xdr:to>
    <xdr:sp macro="" textlink="">
      <xdr:nvSpPr>
        <xdr:cNvPr id="361" name="フローチャート : 判断 360"/>
        <xdr:cNvSpPr/>
      </xdr:nvSpPr>
      <xdr:spPr>
        <a:xfrm>
          <a:off x="6921500" y="1010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110819</xdr:rowOff>
    </xdr:from>
    <xdr:ext cx="534377" cy="259045"/>
    <xdr:sp macro="" textlink="">
      <xdr:nvSpPr>
        <xdr:cNvPr id="362" name="テキスト ボックス 361"/>
        <xdr:cNvSpPr txBox="1"/>
      </xdr:nvSpPr>
      <xdr:spPr>
        <a:xfrm>
          <a:off x="6705111" y="988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164580</xdr:rowOff>
    </xdr:from>
    <xdr:to>
      <xdr:col>15</xdr:col>
      <xdr:colOff>231775</xdr:colOff>
      <xdr:row>59</xdr:row>
      <xdr:rowOff>94730</xdr:rowOff>
    </xdr:to>
    <xdr:sp macro="" textlink="">
      <xdr:nvSpPr>
        <xdr:cNvPr id="368" name="円/楕円 367"/>
        <xdr:cNvSpPr/>
      </xdr:nvSpPr>
      <xdr:spPr>
        <a:xfrm>
          <a:off x="10426700" y="1010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135586</xdr:rowOff>
    </xdr:from>
    <xdr:ext cx="534377" cy="259045"/>
    <xdr:sp macro="" textlink="">
      <xdr:nvSpPr>
        <xdr:cNvPr id="369" name="普通建設事業費該当値テキスト"/>
        <xdr:cNvSpPr txBox="1"/>
      </xdr:nvSpPr>
      <xdr:spPr>
        <a:xfrm>
          <a:off x="10528300" y="1007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50,478</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8848</xdr:rowOff>
    </xdr:from>
    <xdr:to>
      <xdr:col>14</xdr:col>
      <xdr:colOff>79375</xdr:colOff>
      <xdr:row>59</xdr:row>
      <xdr:rowOff>110448</xdr:rowOff>
    </xdr:to>
    <xdr:sp macro="" textlink="">
      <xdr:nvSpPr>
        <xdr:cNvPr id="370" name="円/楕円 369"/>
        <xdr:cNvSpPr/>
      </xdr:nvSpPr>
      <xdr:spPr>
        <a:xfrm>
          <a:off x="9588500" y="1012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101575</xdr:rowOff>
    </xdr:from>
    <xdr:ext cx="534377" cy="259045"/>
    <xdr:sp macro="" textlink="">
      <xdr:nvSpPr>
        <xdr:cNvPr id="371" name="テキスト ボックス 370"/>
        <xdr:cNvSpPr txBox="1"/>
      </xdr:nvSpPr>
      <xdr:spPr>
        <a:xfrm>
          <a:off x="9372111" y="102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36,039</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24129</xdr:rowOff>
    </xdr:from>
    <xdr:to>
      <xdr:col>12</xdr:col>
      <xdr:colOff>561975</xdr:colOff>
      <xdr:row>59</xdr:row>
      <xdr:rowOff>125729</xdr:rowOff>
    </xdr:to>
    <xdr:sp macro="" textlink="">
      <xdr:nvSpPr>
        <xdr:cNvPr id="372" name="円/楕円 371"/>
        <xdr:cNvSpPr/>
      </xdr:nvSpPr>
      <xdr:spPr>
        <a:xfrm>
          <a:off x="8699500" y="1013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116856</xdr:rowOff>
    </xdr:from>
    <xdr:ext cx="534377" cy="259045"/>
    <xdr:sp macro="" textlink="">
      <xdr:nvSpPr>
        <xdr:cNvPr id="373" name="テキスト ボックス 372"/>
        <xdr:cNvSpPr txBox="1"/>
      </xdr:nvSpPr>
      <xdr:spPr>
        <a:xfrm>
          <a:off x="8483111" y="102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22,001</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14775</xdr:rowOff>
    </xdr:from>
    <xdr:to>
      <xdr:col>11</xdr:col>
      <xdr:colOff>358775</xdr:colOff>
      <xdr:row>59</xdr:row>
      <xdr:rowOff>116375</xdr:rowOff>
    </xdr:to>
    <xdr:sp macro="" textlink="">
      <xdr:nvSpPr>
        <xdr:cNvPr id="374" name="円/楕円 373"/>
        <xdr:cNvSpPr/>
      </xdr:nvSpPr>
      <xdr:spPr>
        <a:xfrm>
          <a:off x="7810500" y="1013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107502</xdr:rowOff>
    </xdr:from>
    <xdr:ext cx="534377" cy="259045"/>
    <xdr:sp macro="" textlink="">
      <xdr:nvSpPr>
        <xdr:cNvPr id="375" name="テキスト ボックス 374"/>
        <xdr:cNvSpPr txBox="1"/>
      </xdr:nvSpPr>
      <xdr:spPr>
        <a:xfrm>
          <a:off x="7594111" y="1022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30,594</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18885</xdr:rowOff>
    </xdr:from>
    <xdr:to>
      <xdr:col>10</xdr:col>
      <xdr:colOff>155575</xdr:colOff>
      <xdr:row>59</xdr:row>
      <xdr:rowOff>120485</xdr:rowOff>
    </xdr:to>
    <xdr:sp macro="" textlink="">
      <xdr:nvSpPr>
        <xdr:cNvPr id="376" name="円/楕円 375"/>
        <xdr:cNvSpPr/>
      </xdr:nvSpPr>
      <xdr:spPr>
        <a:xfrm>
          <a:off x="6921500" y="101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111612</xdr:rowOff>
    </xdr:from>
    <xdr:ext cx="534377" cy="259045"/>
    <xdr:sp macro="" textlink="">
      <xdr:nvSpPr>
        <xdr:cNvPr id="377" name="テキスト ボックス 376"/>
        <xdr:cNvSpPr txBox="1"/>
      </xdr:nvSpPr>
      <xdr:spPr>
        <a:xfrm>
          <a:off x="6705111" y="102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7" name="テキスト ボックス 39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1" name="直線コネクタ 400"/>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2"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4"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5" name="直線コネクタ 404"/>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34004</xdr:rowOff>
    </xdr:from>
    <xdr:to>
      <xdr:col>15</xdr:col>
      <xdr:colOff>180975</xdr:colOff>
      <xdr:row>79</xdr:row>
      <xdr:rowOff>34496</xdr:rowOff>
    </xdr:to>
    <xdr:cxnSp macro="">
      <xdr:nvCxnSpPr>
        <xdr:cNvPr id="406" name="直線コネクタ 405"/>
        <xdr:cNvCxnSpPr/>
      </xdr:nvCxnSpPr>
      <xdr:spPr>
        <a:xfrm flipV="1">
          <a:off x="9639300" y="13578554"/>
          <a:ext cx="838200" cy="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7" name="普通建設事業費 （ うち新規整備　）平均値テキスト"/>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08" name="フローチャート : 判断 407"/>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29949</xdr:rowOff>
    </xdr:from>
    <xdr:to>
      <xdr:col>14</xdr:col>
      <xdr:colOff>28575</xdr:colOff>
      <xdr:row>79</xdr:row>
      <xdr:rowOff>34496</xdr:rowOff>
    </xdr:to>
    <xdr:cxnSp macro="">
      <xdr:nvCxnSpPr>
        <xdr:cNvPr id="409" name="直線コネクタ 408"/>
        <xdr:cNvCxnSpPr/>
      </xdr:nvCxnSpPr>
      <xdr:spPr>
        <a:xfrm>
          <a:off x="8750300" y="13574499"/>
          <a:ext cx="889000" cy="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0" name="フローチャート : 判断 409"/>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85038</xdr:rowOff>
    </xdr:from>
    <xdr:ext cx="534377" cy="259045"/>
    <xdr:sp macro="" textlink="">
      <xdr:nvSpPr>
        <xdr:cNvPr id="411" name="テキスト ボックス 410"/>
        <xdr:cNvSpPr txBox="1"/>
      </xdr:nvSpPr>
      <xdr:spPr>
        <a:xfrm>
          <a:off x="9372111" y="1328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129502</xdr:rowOff>
    </xdr:from>
    <xdr:to>
      <xdr:col>12</xdr:col>
      <xdr:colOff>561975</xdr:colOff>
      <xdr:row>79</xdr:row>
      <xdr:rowOff>59652</xdr:rowOff>
    </xdr:to>
    <xdr:sp macro="" textlink="">
      <xdr:nvSpPr>
        <xdr:cNvPr id="412" name="フローチャート : 判断 411"/>
        <xdr:cNvSpPr/>
      </xdr:nvSpPr>
      <xdr:spPr>
        <a:xfrm>
          <a:off x="8699500" y="135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76179</xdr:rowOff>
    </xdr:from>
    <xdr:ext cx="534377" cy="259045"/>
    <xdr:sp macro="" textlink="">
      <xdr:nvSpPr>
        <xdr:cNvPr id="413" name="テキスト ボックス 412"/>
        <xdr:cNvSpPr txBox="1"/>
      </xdr:nvSpPr>
      <xdr:spPr>
        <a:xfrm>
          <a:off x="8483111" y="132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154654</xdr:rowOff>
    </xdr:from>
    <xdr:to>
      <xdr:col>15</xdr:col>
      <xdr:colOff>231775</xdr:colOff>
      <xdr:row>79</xdr:row>
      <xdr:rowOff>84804</xdr:rowOff>
    </xdr:to>
    <xdr:sp macro="" textlink="">
      <xdr:nvSpPr>
        <xdr:cNvPr id="419" name="円/楕円 418"/>
        <xdr:cNvSpPr/>
      </xdr:nvSpPr>
      <xdr:spPr>
        <a:xfrm>
          <a:off x="10426700" y="1352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118621</xdr:rowOff>
    </xdr:from>
    <xdr:ext cx="469744" cy="259045"/>
    <xdr:sp macro="" textlink="">
      <xdr:nvSpPr>
        <xdr:cNvPr id="420" name="普通建設事業費 （ うち新規整備　）該当値テキスト"/>
        <xdr:cNvSpPr txBox="1"/>
      </xdr:nvSpPr>
      <xdr:spPr>
        <a:xfrm>
          <a:off x="10528300" y="134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8,225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155146</xdr:rowOff>
    </xdr:from>
    <xdr:to>
      <xdr:col>14</xdr:col>
      <xdr:colOff>79375</xdr:colOff>
      <xdr:row>79</xdr:row>
      <xdr:rowOff>85296</xdr:rowOff>
    </xdr:to>
    <xdr:sp macro="" textlink="">
      <xdr:nvSpPr>
        <xdr:cNvPr id="421" name="円/楕円 420"/>
        <xdr:cNvSpPr/>
      </xdr:nvSpPr>
      <xdr:spPr>
        <a:xfrm>
          <a:off x="9588500" y="1352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76423</xdr:rowOff>
    </xdr:from>
    <xdr:ext cx="469744" cy="259045"/>
    <xdr:sp macro="" textlink="">
      <xdr:nvSpPr>
        <xdr:cNvPr id="422" name="テキスト ボックス 421"/>
        <xdr:cNvSpPr txBox="1"/>
      </xdr:nvSpPr>
      <xdr:spPr>
        <a:xfrm>
          <a:off x="9404427" y="1362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150599</xdr:rowOff>
    </xdr:from>
    <xdr:to>
      <xdr:col>12</xdr:col>
      <xdr:colOff>561975</xdr:colOff>
      <xdr:row>79</xdr:row>
      <xdr:rowOff>80749</xdr:rowOff>
    </xdr:to>
    <xdr:sp macro="" textlink="">
      <xdr:nvSpPr>
        <xdr:cNvPr id="423" name="円/楕円 422"/>
        <xdr:cNvSpPr/>
      </xdr:nvSpPr>
      <xdr:spPr>
        <a:xfrm>
          <a:off x="8699500" y="1352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71876</xdr:rowOff>
    </xdr:from>
    <xdr:ext cx="534377" cy="259045"/>
    <xdr:sp macro="" textlink="">
      <xdr:nvSpPr>
        <xdr:cNvPr id="424" name="テキスト ボックス 423"/>
        <xdr:cNvSpPr txBox="1"/>
      </xdr:nvSpPr>
      <xdr:spPr>
        <a:xfrm>
          <a:off x="8483111" y="1361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48" name="直線コネクタ 447"/>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49"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0" name="直線コネクタ 449"/>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1"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2" name="直線コネクタ 451"/>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145047</xdr:rowOff>
    </xdr:from>
    <xdr:to>
      <xdr:col>15</xdr:col>
      <xdr:colOff>180975</xdr:colOff>
      <xdr:row>98</xdr:row>
      <xdr:rowOff>8040</xdr:rowOff>
    </xdr:to>
    <xdr:cxnSp macro="">
      <xdr:nvCxnSpPr>
        <xdr:cNvPr id="453" name="直線コネクタ 452"/>
        <xdr:cNvCxnSpPr/>
      </xdr:nvCxnSpPr>
      <xdr:spPr>
        <a:xfrm flipV="1">
          <a:off x="9639300" y="16775697"/>
          <a:ext cx="838200" cy="3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168622</xdr:rowOff>
    </xdr:from>
    <xdr:ext cx="534377" cy="259045"/>
    <xdr:sp macro="" textlink="">
      <xdr:nvSpPr>
        <xdr:cNvPr id="454" name="普通建設事業費 （ うち更新整備　）平均値テキスト"/>
        <xdr:cNvSpPr txBox="1"/>
      </xdr:nvSpPr>
      <xdr:spPr>
        <a:xfrm>
          <a:off x="10528300" y="16456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5" name="フローチャート : 判断 454"/>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8040</xdr:rowOff>
    </xdr:from>
    <xdr:to>
      <xdr:col>14</xdr:col>
      <xdr:colOff>28575</xdr:colOff>
      <xdr:row>98</xdr:row>
      <xdr:rowOff>114136</xdr:rowOff>
    </xdr:to>
    <xdr:cxnSp macro="">
      <xdr:nvCxnSpPr>
        <xdr:cNvPr id="456" name="直線コネクタ 455"/>
        <xdr:cNvCxnSpPr/>
      </xdr:nvCxnSpPr>
      <xdr:spPr>
        <a:xfrm flipV="1">
          <a:off x="8750300" y="16810140"/>
          <a:ext cx="889000" cy="10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7" name="フローチャート : 判断 456"/>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150525</xdr:rowOff>
    </xdr:from>
    <xdr:ext cx="534377" cy="259045"/>
    <xdr:sp macro="" textlink="">
      <xdr:nvSpPr>
        <xdr:cNvPr id="458" name="テキスト ボックス 457"/>
        <xdr:cNvSpPr txBox="1"/>
      </xdr:nvSpPr>
      <xdr:spPr>
        <a:xfrm>
          <a:off x="9372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59" name="フローチャート : 判断 458"/>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0" name="テキスト ボックス 459"/>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94247</xdr:rowOff>
    </xdr:from>
    <xdr:to>
      <xdr:col>15</xdr:col>
      <xdr:colOff>231775</xdr:colOff>
      <xdr:row>98</xdr:row>
      <xdr:rowOff>24397</xdr:rowOff>
    </xdr:to>
    <xdr:sp macro="" textlink="">
      <xdr:nvSpPr>
        <xdr:cNvPr id="466" name="円/楕円 465"/>
        <xdr:cNvSpPr/>
      </xdr:nvSpPr>
      <xdr:spPr>
        <a:xfrm>
          <a:off x="10426700" y="1672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72674</xdr:rowOff>
    </xdr:from>
    <xdr:ext cx="534377" cy="259045"/>
    <xdr:sp macro="" textlink="">
      <xdr:nvSpPr>
        <xdr:cNvPr id="467" name="普通建設事業費 （ うち更新整備　）該当値テキスト"/>
        <xdr:cNvSpPr txBox="1"/>
      </xdr:nvSpPr>
      <xdr:spPr>
        <a:xfrm>
          <a:off x="10528300" y="1670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19,079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128690</xdr:rowOff>
    </xdr:from>
    <xdr:to>
      <xdr:col>14</xdr:col>
      <xdr:colOff>79375</xdr:colOff>
      <xdr:row>98</xdr:row>
      <xdr:rowOff>58840</xdr:rowOff>
    </xdr:to>
    <xdr:sp macro="" textlink="">
      <xdr:nvSpPr>
        <xdr:cNvPr id="468" name="円/楕円 467"/>
        <xdr:cNvSpPr/>
      </xdr:nvSpPr>
      <xdr:spPr>
        <a:xfrm>
          <a:off x="9588500" y="167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49967</xdr:rowOff>
    </xdr:from>
    <xdr:ext cx="534377" cy="259045"/>
    <xdr:sp macro="" textlink="">
      <xdr:nvSpPr>
        <xdr:cNvPr id="469" name="テキスト ボックス 468"/>
        <xdr:cNvSpPr txBox="1"/>
      </xdr:nvSpPr>
      <xdr:spPr>
        <a:xfrm>
          <a:off x="9372111" y="1685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16,367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63336</xdr:rowOff>
    </xdr:from>
    <xdr:to>
      <xdr:col>12</xdr:col>
      <xdr:colOff>561975</xdr:colOff>
      <xdr:row>98</xdr:row>
      <xdr:rowOff>164936</xdr:rowOff>
    </xdr:to>
    <xdr:sp macro="" textlink="">
      <xdr:nvSpPr>
        <xdr:cNvPr id="470" name="円/楕円 469"/>
        <xdr:cNvSpPr/>
      </xdr:nvSpPr>
      <xdr:spPr>
        <a:xfrm>
          <a:off x="8699500" y="168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156063</xdr:rowOff>
    </xdr:from>
    <xdr:ext cx="469744" cy="259045"/>
    <xdr:sp macro="" textlink="">
      <xdr:nvSpPr>
        <xdr:cNvPr id="471" name="テキスト ボックス 470"/>
        <xdr:cNvSpPr txBox="1"/>
      </xdr:nvSpPr>
      <xdr:spPr>
        <a:xfrm>
          <a:off x="8515427" y="1695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5" name="直線コネクタ 494"/>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6"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498"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499" name="直線コネクタ 498"/>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25006</xdr:rowOff>
    </xdr:from>
    <xdr:to>
      <xdr:col>23</xdr:col>
      <xdr:colOff>517525</xdr:colOff>
      <xdr:row>39</xdr:row>
      <xdr:rowOff>44450</xdr:rowOff>
    </xdr:to>
    <xdr:cxnSp macro="">
      <xdr:nvCxnSpPr>
        <xdr:cNvPr id="500" name="直線コネクタ 499"/>
        <xdr:cNvCxnSpPr/>
      </xdr:nvCxnSpPr>
      <xdr:spPr>
        <a:xfrm>
          <a:off x="15481300" y="6711556"/>
          <a:ext cx="838200" cy="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1"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2" name="フローチャート : 判断 501"/>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159194</xdr:rowOff>
    </xdr:from>
    <xdr:to>
      <xdr:col>22</xdr:col>
      <xdr:colOff>365125</xdr:colOff>
      <xdr:row>39</xdr:row>
      <xdr:rowOff>25006</xdr:rowOff>
    </xdr:to>
    <xdr:cxnSp macro="">
      <xdr:nvCxnSpPr>
        <xdr:cNvPr id="503" name="直線コネクタ 502"/>
        <xdr:cNvCxnSpPr/>
      </xdr:nvCxnSpPr>
      <xdr:spPr>
        <a:xfrm>
          <a:off x="14592300" y="6674294"/>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4" name="フローチャート : 判断 503"/>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68051</xdr:rowOff>
    </xdr:from>
    <xdr:ext cx="469744" cy="259045"/>
    <xdr:sp macro="" textlink="">
      <xdr:nvSpPr>
        <xdr:cNvPr id="505" name="テキスト ボックス 504"/>
        <xdr:cNvSpPr txBox="1"/>
      </xdr:nvSpPr>
      <xdr:spPr>
        <a:xfrm>
          <a:off x="15246427" y="67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159194</xdr:rowOff>
    </xdr:from>
    <xdr:to>
      <xdr:col>21</xdr:col>
      <xdr:colOff>161925</xdr:colOff>
      <xdr:row>39</xdr:row>
      <xdr:rowOff>4267</xdr:rowOff>
    </xdr:to>
    <xdr:cxnSp macro="">
      <xdr:nvCxnSpPr>
        <xdr:cNvPr id="506" name="直線コネクタ 505"/>
        <xdr:cNvCxnSpPr/>
      </xdr:nvCxnSpPr>
      <xdr:spPr>
        <a:xfrm flipV="1">
          <a:off x="13703300" y="6674294"/>
          <a:ext cx="889000" cy="1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115710</xdr:rowOff>
    </xdr:from>
    <xdr:to>
      <xdr:col>21</xdr:col>
      <xdr:colOff>212725</xdr:colOff>
      <xdr:row>39</xdr:row>
      <xdr:rowOff>45860</xdr:rowOff>
    </xdr:to>
    <xdr:sp macro="" textlink="">
      <xdr:nvSpPr>
        <xdr:cNvPr id="507" name="フローチャート : 判断 506"/>
        <xdr:cNvSpPr/>
      </xdr:nvSpPr>
      <xdr:spPr>
        <a:xfrm>
          <a:off x="14541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36987</xdr:rowOff>
    </xdr:from>
    <xdr:ext cx="469744" cy="259045"/>
    <xdr:sp macro="" textlink="">
      <xdr:nvSpPr>
        <xdr:cNvPr id="508" name="テキスト ボックス 507"/>
        <xdr:cNvSpPr txBox="1"/>
      </xdr:nvSpPr>
      <xdr:spPr>
        <a:xfrm>
          <a:off x="14357427" y="672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4267</xdr:rowOff>
    </xdr:from>
    <xdr:to>
      <xdr:col>19</xdr:col>
      <xdr:colOff>644525</xdr:colOff>
      <xdr:row>39</xdr:row>
      <xdr:rowOff>43574</xdr:rowOff>
    </xdr:to>
    <xdr:cxnSp macro="">
      <xdr:nvCxnSpPr>
        <xdr:cNvPr id="509" name="直線コネクタ 508"/>
        <xdr:cNvCxnSpPr/>
      </xdr:nvCxnSpPr>
      <xdr:spPr>
        <a:xfrm flipV="1">
          <a:off x="12814300" y="6690817"/>
          <a:ext cx="889000" cy="3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112040</xdr:rowOff>
    </xdr:from>
    <xdr:to>
      <xdr:col>20</xdr:col>
      <xdr:colOff>9525</xdr:colOff>
      <xdr:row>39</xdr:row>
      <xdr:rowOff>42190</xdr:rowOff>
    </xdr:to>
    <xdr:sp macro="" textlink="">
      <xdr:nvSpPr>
        <xdr:cNvPr id="510" name="フローチャート : 判断 509"/>
        <xdr:cNvSpPr/>
      </xdr:nvSpPr>
      <xdr:spPr>
        <a:xfrm>
          <a:off x="13652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58716</xdr:rowOff>
    </xdr:from>
    <xdr:ext cx="469744" cy="259045"/>
    <xdr:sp macro="" textlink="">
      <xdr:nvSpPr>
        <xdr:cNvPr id="511" name="テキスト ボックス 510"/>
        <xdr:cNvSpPr txBox="1"/>
      </xdr:nvSpPr>
      <xdr:spPr>
        <a:xfrm>
          <a:off x="13468427"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103962</xdr:rowOff>
    </xdr:from>
    <xdr:to>
      <xdr:col>18</xdr:col>
      <xdr:colOff>492125</xdr:colOff>
      <xdr:row>39</xdr:row>
      <xdr:rowOff>34112</xdr:rowOff>
    </xdr:to>
    <xdr:sp macro="" textlink="">
      <xdr:nvSpPr>
        <xdr:cNvPr id="512" name="フローチャート : 判断 511"/>
        <xdr:cNvSpPr/>
      </xdr:nvSpPr>
      <xdr:spPr>
        <a:xfrm>
          <a:off x="12763500" y="66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50639</xdr:rowOff>
    </xdr:from>
    <xdr:ext cx="469744" cy="259045"/>
    <xdr:sp macro="" textlink="">
      <xdr:nvSpPr>
        <xdr:cNvPr id="513" name="テキスト ボックス 512"/>
        <xdr:cNvSpPr txBox="1"/>
      </xdr:nvSpPr>
      <xdr:spPr>
        <a:xfrm>
          <a:off x="12579427" y="639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9" name="円/楕円 51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249299" cy="259045"/>
    <xdr:sp macro="" textlink="">
      <xdr:nvSpPr>
        <xdr:cNvPr id="520" name="災害復旧事業費該当値テキスト"/>
        <xdr:cNvSpPr txBox="1"/>
      </xdr:nvSpPr>
      <xdr:spPr>
        <a:xfrm>
          <a:off x="16370300" y="6629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145656</xdr:rowOff>
    </xdr:from>
    <xdr:to>
      <xdr:col>22</xdr:col>
      <xdr:colOff>415925</xdr:colOff>
      <xdr:row>39</xdr:row>
      <xdr:rowOff>75806</xdr:rowOff>
    </xdr:to>
    <xdr:sp macro="" textlink="">
      <xdr:nvSpPr>
        <xdr:cNvPr id="521" name="円/楕円 520"/>
        <xdr:cNvSpPr/>
      </xdr:nvSpPr>
      <xdr:spPr>
        <a:xfrm>
          <a:off x="15430500" y="666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92333</xdr:rowOff>
    </xdr:from>
    <xdr:ext cx="469744" cy="259045"/>
    <xdr:sp macro="" textlink="">
      <xdr:nvSpPr>
        <xdr:cNvPr id="522" name="テキスト ボックス 521"/>
        <xdr:cNvSpPr txBox="1"/>
      </xdr:nvSpPr>
      <xdr:spPr>
        <a:xfrm>
          <a:off x="15246427" y="643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108394</xdr:rowOff>
    </xdr:from>
    <xdr:to>
      <xdr:col>21</xdr:col>
      <xdr:colOff>212725</xdr:colOff>
      <xdr:row>39</xdr:row>
      <xdr:rowOff>38544</xdr:rowOff>
    </xdr:to>
    <xdr:sp macro="" textlink="">
      <xdr:nvSpPr>
        <xdr:cNvPr id="523" name="円/楕円 522"/>
        <xdr:cNvSpPr/>
      </xdr:nvSpPr>
      <xdr:spPr>
        <a:xfrm>
          <a:off x="14541500" y="66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55072</xdr:rowOff>
    </xdr:from>
    <xdr:ext cx="469744" cy="259045"/>
    <xdr:sp macro="" textlink="">
      <xdr:nvSpPr>
        <xdr:cNvPr id="524" name="テキスト ボックス 523"/>
        <xdr:cNvSpPr txBox="1"/>
      </xdr:nvSpPr>
      <xdr:spPr>
        <a:xfrm>
          <a:off x="14357427" y="639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124917</xdr:rowOff>
    </xdr:from>
    <xdr:to>
      <xdr:col>20</xdr:col>
      <xdr:colOff>9525</xdr:colOff>
      <xdr:row>39</xdr:row>
      <xdr:rowOff>55067</xdr:rowOff>
    </xdr:to>
    <xdr:sp macro="" textlink="">
      <xdr:nvSpPr>
        <xdr:cNvPr id="525" name="円/楕円 524"/>
        <xdr:cNvSpPr/>
      </xdr:nvSpPr>
      <xdr:spPr>
        <a:xfrm>
          <a:off x="13652500" y="664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46194</xdr:rowOff>
    </xdr:from>
    <xdr:ext cx="469744" cy="259045"/>
    <xdr:sp macro="" textlink="">
      <xdr:nvSpPr>
        <xdr:cNvPr id="526" name="テキスト ボックス 525"/>
        <xdr:cNvSpPr txBox="1"/>
      </xdr:nvSpPr>
      <xdr:spPr>
        <a:xfrm>
          <a:off x="13468427" y="673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164224</xdr:rowOff>
    </xdr:from>
    <xdr:to>
      <xdr:col>18</xdr:col>
      <xdr:colOff>492125</xdr:colOff>
      <xdr:row>39</xdr:row>
      <xdr:rowOff>94374</xdr:rowOff>
    </xdr:to>
    <xdr:sp macro="" textlink="">
      <xdr:nvSpPr>
        <xdr:cNvPr id="527" name="円/楕円 526"/>
        <xdr:cNvSpPr/>
      </xdr:nvSpPr>
      <xdr:spPr>
        <a:xfrm>
          <a:off x="12763500" y="667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85501</xdr:rowOff>
    </xdr:from>
    <xdr:ext cx="313932" cy="259045"/>
    <xdr:sp macro="" textlink="">
      <xdr:nvSpPr>
        <xdr:cNvPr id="528" name="テキスト ボックス 527"/>
        <xdr:cNvSpPr txBox="1"/>
      </xdr:nvSpPr>
      <xdr:spPr>
        <a:xfrm>
          <a:off x="12657333" y="6772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1" name="フローチャート :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3" name="フローチャート :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4" name="テキスト ボックス 55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6" name="フローチャート :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7" name="テキスト ボックス 55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9" name="フローチャート :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0" name="テキスト ボックス 55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フローチャート :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2" name="テキスト ボックス 56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8" name="円/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0" name="円/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1" name="テキスト ボックス 57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2" name="円/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3" name="テキスト ボックス 57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4" name="円/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5" name="テキスト ボックス 57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6" name="円/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7" name="テキスト ボックス 57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8" name="直線コネクタ 58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9" name="テキスト ボックス 58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0" name="直線コネクタ 58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1" name="テキスト ボックス 59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2" name="直線コネクタ 59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3" name="テキスト ボックス 59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4" name="直線コネクタ 59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5" name="テキスト ボックス 59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6" name="直線コネクタ 59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7" name="テキスト ボックス 59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8" name="直線コネクタ 59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9" name="テキスト ボックス 59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3" name="直線コネクタ 602"/>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4"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5" name="直線コネクタ 604"/>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6"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7" name="直線コネクタ 606"/>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2997</xdr:rowOff>
    </xdr:from>
    <xdr:to>
      <xdr:col>23</xdr:col>
      <xdr:colOff>517525</xdr:colOff>
      <xdr:row>74</xdr:row>
      <xdr:rowOff>23865</xdr:rowOff>
    </xdr:to>
    <xdr:cxnSp macro="">
      <xdr:nvCxnSpPr>
        <xdr:cNvPr id="608" name="直線コネクタ 607"/>
        <xdr:cNvCxnSpPr/>
      </xdr:nvCxnSpPr>
      <xdr:spPr>
        <a:xfrm flipV="1">
          <a:off x="15481300" y="12690297"/>
          <a:ext cx="838200" cy="2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46492</xdr:rowOff>
    </xdr:from>
    <xdr:ext cx="534377" cy="259045"/>
    <xdr:sp macro="" textlink="">
      <xdr:nvSpPr>
        <xdr:cNvPr id="609" name="公債費平均値テキスト"/>
        <xdr:cNvSpPr txBox="1"/>
      </xdr:nvSpPr>
      <xdr:spPr>
        <a:xfrm>
          <a:off x="16370300" y="12905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0" name="フローチャート : 判断 609"/>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151718</xdr:rowOff>
    </xdr:from>
    <xdr:to>
      <xdr:col>22</xdr:col>
      <xdr:colOff>365125</xdr:colOff>
      <xdr:row>74</xdr:row>
      <xdr:rowOff>23865</xdr:rowOff>
    </xdr:to>
    <xdr:cxnSp macro="">
      <xdr:nvCxnSpPr>
        <xdr:cNvPr id="611" name="直線コネクタ 610"/>
        <xdr:cNvCxnSpPr/>
      </xdr:nvCxnSpPr>
      <xdr:spPr>
        <a:xfrm>
          <a:off x="14592300" y="12667568"/>
          <a:ext cx="889000" cy="4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2" name="フローチャート : 判断 611"/>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154995</xdr:rowOff>
    </xdr:from>
    <xdr:ext cx="534377" cy="259045"/>
    <xdr:sp macro="" textlink="">
      <xdr:nvSpPr>
        <xdr:cNvPr id="613" name="テキスト ボックス 612"/>
        <xdr:cNvSpPr txBox="1"/>
      </xdr:nvSpPr>
      <xdr:spPr>
        <a:xfrm>
          <a:off x="15214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120155</xdr:rowOff>
    </xdr:from>
    <xdr:to>
      <xdr:col>21</xdr:col>
      <xdr:colOff>161925</xdr:colOff>
      <xdr:row>73</xdr:row>
      <xdr:rowOff>151718</xdr:rowOff>
    </xdr:to>
    <xdr:cxnSp macro="">
      <xdr:nvCxnSpPr>
        <xdr:cNvPr id="614" name="直線コネクタ 613"/>
        <xdr:cNvCxnSpPr/>
      </xdr:nvCxnSpPr>
      <xdr:spPr>
        <a:xfrm>
          <a:off x="13703300" y="12636005"/>
          <a:ext cx="889000" cy="3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170755</xdr:rowOff>
    </xdr:from>
    <xdr:to>
      <xdr:col>21</xdr:col>
      <xdr:colOff>212725</xdr:colOff>
      <xdr:row>75</xdr:row>
      <xdr:rowOff>100905</xdr:rowOff>
    </xdr:to>
    <xdr:sp macro="" textlink="">
      <xdr:nvSpPr>
        <xdr:cNvPr id="615" name="フローチャート : 判断 614"/>
        <xdr:cNvSpPr/>
      </xdr:nvSpPr>
      <xdr:spPr>
        <a:xfrm>
          <a:off x="14541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92032</xdr:rowOff>
    </xdr:from>
    <xdr:ext cx="534377" cy="259045"/>
    <xdr:sp macro="" textlink="">
      <xdr:nvSpPr>
        <xdr:cNvPr id="616" name="テキスト ボックス 615"/>
        <xdr:cNvSpPr txBox="1"/>
      </xdr:nvSpPr>
      <xdr:spPr>
        <a:xfrm>
          <a:off x="14325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120155</xdr:rowOff>
    </xdr:from>
    <xdr:to>
      <xdr:col>19</xdr:col>
      <xdr:colOff>644525</xdr:colOff>
      <xdr:row>73</xdr:row>
      <xdr:rowOff>167932</xdr:rowOff>
    </xdr:to>
    <xdr:cxnSp macro="">
      <xdr:nvCxnSpPr>
        <xdr:cNvPr id="617" name="直線コネクタ 616"/>
        <xdr:cNvCxnSpPr/>
      </xdr:nvCxnSpPr>
      <xdr:spPr>
        <a:xfrm flipV="1">
          <a:off x="12814300" y="12636005"/>
          <a:ext cx="8890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1934</xdr:rowOff>
    </xdr:from>
    <xdr:to>
      <xdr:col>20</xdr:col>
      <xdr:colOff>9525</xdr:colOff>
      <xdr:row>75</xdr:row>
      <xdr:rowOff>103534</xdr:rowOff>
    </xdr:to>
    <xdr:sp macro="" textlink="">
      <xdr:nvSpPr>
        <xdr:cNvPr id="618" name="フローチャート : 判断 617"/>
        <xdr:cNvSpPr/>
      </xdr:nvSpPr>
      <xdr:spPr>
        <a:xfrm>
          <a:off x="13652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94661</xdr:rowOff>
    </xdr:from>
    <xdr:ext cx="534377" cy="259045"/>
    <xdr:sp macro="" textlink="">
      <xdr:nvSpPr>
        <xdr:cNvPr id="619" name="テキスト ボックス 618"/>
        <xdr:cNvSpPr txBox="1"/>
      </xdr:nvSpPr>
      <xdr:spPr>
        <a:xfrm>
          <a:off x="13436111" y="129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171049</xdr:rowOff>
    </xdr:from>
    <xdr:to>
      <xdr:col>18</xdr:col>
      <xdr:colOff>492125</xdr:colOff>
      <xdr:row>75</xdr:row>
      <xdr:rowOff>101199</xdr:rowOff>
    </xdr:to>
    <xdr:sp macro="" textlink="">
      <xdr:nvSpPr>
        <xdr:cNvPr id="620" name="フローチャート : 判断 619"/>
        <xdr:cNvSpPr/>
      </xdr:nvSpPr>
      <xdr:spPr>
        <a:xfrm>
          <a:off x="12763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92326</xdr:rowOff>
    </xdr:from>
    <xdr:ext cx="534377" cy="259045"/>
    <xdr:sp macro="" textlink="">
      <xdr:nvSpPr>
        <xdr:cNvPr id="621" name="テキスト ボックス 620"/>
        <xdr:cNvSpPr txBox="1"/>
      </xdr:nvSpPr>
      <xdr:spPr>
        <a:xfrm>
          <a:off x="12547111" y="129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123647</xdr:rowOff>
    </xdr:from>
    <xdr:to>
      <xdr:col>23</xdr:col>
      <xdr:colOff>568325</xdr:colOff>
      <xdr:row>74</xdr:row>
      <xdr:rowOff>53797</xdr:rowOff>
    </xdr:to>
    <xdr:sp macro="" textlink="">
      <xdr:nvSpPr>
        <xdr:cNvPr id="627" name="円/楕円 626"/>
        <xdr:cNvSpPr/>
      </xdr:nvSpPr>
      <xdr:spPr>
        <a:xfrm>
          <a:off x="16268700" y="1263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146524</xdr:rowOff>
    </xdr:from>
    <xdr:ext cx="534377" cy="259045"/>
    <xdr:sp macro="" textlink="">
      <xdr:nvSpPr>
        <xdr:cNvPr id="628" name="公債費該当値テキスト"/>
        <xdr:cNvSpPr txBox="1"/>
      </xdr:nvSpPr>
      <xdr:spPr>
        <a:xfrm>
          <a:off x="16370300" y="1249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58,372</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144515</xdr:rowOff>
    </xdr:from>
    <xdr:to>
      <xdr:col>22</xdr:col>
      <xdr:colOff>415925</xdr:colOff>
      <xdr:row>74</xdr:row>
      <xdr:rowOff>74665</xdr:rowOff>
    </xdr:to>
    <xdr:sp macro="" textlink="">
      <xdr:nvSpPr>
        <xdr:cNvPr id="629" name="円/楕円 628"/>
        <xdr:cNvSpPr/>
      </xdr:nvSpPr>
      <xdr:spPr>
        <a:xfrm>
          <a:off x="15430500" y="1266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91192</xdr:rowOff>
    </xdr:from>
    <xdr:ext cx="534377" cy="259045"/>
    <xdr:sp macro="" textlink="">
      <xdr:nvSpPr>
        <xdr:cNvPr id="630" name="テキスト ボックス 629"/>
        <xdr:cNvSpPr txBox="1"/>
      </xdr:nvSpPr>
      <xdr:spPr>
        <a:xfrm>
          <a:off x="15214111" y="1243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57,094</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100918</xdr:rowOff>
    </xdr:from>
    <xdr:to>
      <xdr:col>21</xdr:col>
      <xdr:colOff>212725</xdr:colOff>
      <xdr:row>74</xdr:row>
      <xdr:rowOff>31068</xdr:rowOff>
    </xdr:to>
    <xdr:sp macro="" textlink="">
      <xdr:nvSpPr>
        <xdr:cNvPr id="631" name="円/楕円 630"/>
        <xdr:cNvSpPr/>
      </xdr:nvSpPr>
      <xdr:spPr>
        <a:xfrm>
          <a:off x="14541500" y="1261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47595</xdr:rowOff>
    </xdr:from>
    <xdr:ext cx="534377" cy="259045"/>
    <xdr:sp macro="" textlink="">
      <xdr:nvSpPr>
        <xdr:cNvPr id="632" name="テキスト ボックス 631"/>
        <xdr:cNvSpPr txBox="1"/>
      </xdr:nvSpPr>
      <xdr:spPr>
        <a:xfrm>
          <a:off x="14325111" y="1239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59,764</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69355</xdr:rowOff>
    </xdr:from>
    <xdr:to>
      <xdr:col>20</xdr:col>
      <xdr:colOff>9525</xdr:colOff>
      <xdr:row>73</xdr:row>
      <xdr:rowOff>170955</xdr:rowOff>
    </xdr:to>
    <xdr:sp macro="" textlink="">
      <xdr:nvSpPr>
        <xdr:cNvPr id="633" name="円/楕円 632"/>
        <xdr:cNvSpPr/>
      </xdr:nvSpPr>
      <xdr:spPr>
        <a:xfrm>
          <a:off x="13652500" y="125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16032</xdr:rowOff>
    </xdr:from>
    <xdr:ext cx="534377" cy="259045"/>
    <xdr:sp macro="" textlink="">
      <xdr:nvSpPr>
        <xdr:cNvPr id="634" name="テキスト ボックス 633"/>
        <xdr:cNvSpPr txBox="1"/>
      </xdr:nvSpPr>
      <xdr:spPr>
        <a:xfrm>
          <a:off x="13436111" y="1236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61,697</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117132</xdr:rowOff>
    </xdr:from>
    <xdr:to>
      <xdr:col>18</xdr:col>
      <xdr:colOff>492125</xdr:colOff>
      <xdr:row>74</xdr:row>
      <xdr:rowOff>47282</xdr:rowOff>
    </xdr:to>
    <xdr:sp macro="" textlink="">
      <xdr:nvSpPr>
        <xdr:cNvPr id="635" name="円/楕円 634"/>
        <xdr:cNvSpPr/>
      </xdr:nvSpPr>
      <xdr:spPr>
        <a:xfrm>
          <a:off x="12763500" y="1263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63809</xdr:rowOff>
    </xdr:from>
    <xdr:ext cx="534377" cy="259045"/>
    <xdr:sp macro="" textlink="">
      <xdr:nvSpPr>
        <xdr:cNvPr id="636" name="テキスト ボックス 635"/>
        <xdr:cNvSpPr txBox="1"/>
      </xdr:nvSpPr>
      <xdr:spPr>
        <a:xfrm>
          <a:off x="12547111" y="1240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0" name="テキスト ボックス 64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2" name="テキスト ボックス 65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4" name="テキスト ボックス 65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6" name="テキスト ボックス 65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0" name="直線コネクタ 659"/>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1"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2" name="直線コネクタ 661"/>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3"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4" name="直線コネクタ 663"/>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20710</xdr:rowOff>
    </xdr:from>
    <xdr:to>
      <xdr:col>23</xdr:col>
      <xdr:colOff>517525</xdr:colOff>
      <xdr:row>99</xdr:row>
      <xdr:rowOff>24566</xdr:rowOff>
    </xdr:to>
    <xdr:cxnSp macro="">
      <xdr:nvCxnSpPr>
        <xdr:cNvPr id="665" name="直線コネクタ 664"/>
        <xdr:cNvCxnSpPr/>
      </xdr:nvCxnSpPr>
      <xdr:spPr>
        <a:xfrm flipV="1">
          <a:off x="15481300" y="16994260"/>
          <a:ext cx="838200" cy="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6" name="積立金平均値テキスト"/>
        <xdr:cNvSpPr txBox="1"/>
      </xdr:nvSpPr>
      <xdr:spPr>
        <a:xfrm>
          <a:off x="16370300" y="167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7" name="フローチャート : 判断 666"/>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170954</xdr:rowOff>
    </xdr:from>
    <xdr:to>
      <xdr:col>22</xdr:col>
      <xdr:colOff>365125</xdr:colOff>
      <xdr:row>99</xdr:row>
      <xdr:rowOff>24566</xdr:rowOff>
    </xdr:to>
    <xdr:cxnSp macro="">
      <xdr:nvCxnSpPr>
        <xdr:cNvPr id="668" name="直線コネクタ 667"/>
        <xdr:cNvCxnSpPr/>
      </xdr:nvCxnSpPr>
      <xdr:spPr>
        <a:xfrm>
          <a:off x="14592300" y="16973054"/>
          <a:ext cx="889000" cy="2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69" name="フローチャート : 判断 668"/>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61851</xdr:rowOff>
    </xdr:from>
    <xdr:ext cx="534377" cy="259045"/>
    <xdr:sp macro="" textlink="">
      <xdr:nvSpPr>
        <xdr:cNvPr id="670" name="テキスト ボックス 669"/>
        <xdr:cNvSpPr txBox="1"/>
      </xdr:nvSpPr>
      <xdr:spPr>
        <a:xfrm>
          <a:off x="15214111" y="1669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160917</xdr:rowOff>
    </xdr:from>
    <xdr:to>
      <xdr:col>21</xdr:col>
      <xdr:colOff>161925</xdr:colOff>
      <xdr:row>98</xdr:row>
      <xdr:rowOff>170954</xdr:rowOff>
    </xdr:to>
    <xdr:cxnSp macro="">
      <xdr:nvCxnSpPr>
        <xdr:cNvPr id="671" name="直線コネクタ 670"/>
        <xdr:cNvCxnSpPr/>
      </xdr:nvCxnSpPr>
      <xdr:spPr>
        <a:xfrm>
          <a:off x="13703300" y="16963017"/>
          <a:ext cx="889000" cy="1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99267</xdr:rowOff>
    </xdr:from>
    <xdr:to>
      <xdr:col>21</xdr:col>
      <xdr:colOff>212725</xdr:colOff>
      <xdr:row>99</xdr:row>
      <xdr:rowOff>29417</xdr:rowOff>
    </xdr:to>
    <xdr:sp macro="" textlink="">
      <xdr:nvSpPr>
        <xdr:cNvPr id="672" name="フローチャート : 判断 671"/>
        <xdr:cNvSpPr/>
      </xdr:nvSpPr>
      <xdr:spPr>
        <a:xfrm>
          <a:off x="14541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45944</xdr:rowOff>
    </xdr:from>
    <xdr:ext cx="534377" cy="259045"/>
    <xdr:sp macro="" textlink="">
      <xdr:nvSpPr>
        <xdr:cNvPr id="673" name="テキスト ボックス 672"/>
        <xdr:cNvSpPr txBox="1"/>
      </xdr:nvSpPr>
      <xdr:spPr>
        <a:xfrm>
          <a:off x="14325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159352</xdr:rowOff>
    </xdr:from>
    <xdr:to>
      <xdr:col>19</xdr:col>
      <xdr:colOff>644525</xdr:colOff>
      <xdr:row>98</xdr:row>
      <xdr:rowOff>160917</xdr:rowOff>
    </xdr:to>
    <xdr:cxnSp macro="">
      <xdr:nvCxnSpPr>
        <xdr:cNvPr id="674" name="直線コネクタ 673"/>
        <xdr:cNvCxnSpPr/>
      </xdr:nvCxnSpPr>
      <xdr:spPr>
        <a:xfrm>
          <a:off x="12814300" y="16961452"/>
          <a:ext cx="889000" cy="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89498</xdr:rowOff>
    </xdr:from>
    <xdr:to>
      <xdr:col>20</xdr:col>
      <xdr:colOff>9525</xdr:colOff>
      <xdr:row>99</xdr:row>
      <xdr:rowOff>19648</xdr:rowOff>
    </xdr:to>
    <xdr:sp macro="" textlink="">
      <xdr:nvSpPr>
        <xdr:cNvPr id="675" name="フローチャート : 判断 674"/>
        <xdr:cNvSpPr/>
      </xdr:nvSpPr>
      <xdr:spPr>
        <a:xfrm>
          <a:off x="13652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36175</xdr:rowOff>
    </xdr:from>
    <xdr:ext cx="534377" cy="259045"/>
    <xdr:sp macro="" textlink="">
      <xdr:nvSpPr>
        <xdr:cNvPr id="676" name="テキスト ボックス 675"/>
        <xdr:cNvSpPr txBox="1"/>
      </xdr:nvSpPr>
      <xdr:spPr>
        <a:xfrm>
          <a:off x="13436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63095</xdr:rowOff>
    </xdr:from>
    <xdr:to>
      <xdr:col>18</xdr:col>
      <xdr:colOff>492125</xdr:colOff>
      <xdr:row>98</xdr:row>
      <xdr:rowOff>164695</xdr:rowOff>
    </xdr:to>
    <xdr:sp macro="" textlink="">
      <xdr:nvSpPr>
        <xdr:cNvPr id="677" name="フローチャート : 判断 676"/>
        <xdr:cNvSpPr/>
      </xdr:nvSpPr>
      <xdr:spPr>
        <a:xfrm>
          <a:off x="12763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9772</xdr:rowOff>
    </xdr:from>
    <xdr:ext cx="534377" cy="259045"/>
    <xdr:sp macro="" textlink="">
      <xdr:nvSpPr>
        <xdr:cNvPr id="678" name="テキスト ボックス 677"/>
        <xdr:cNvSpPr txBox="1"/>
      </xdr:nvSpPr>
      <xdr:spPr>
        <a:xfrm>
          <a:off x="12547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141360</xdr:rowOff>
    </xdr:from>
    <xdr:to>
      <xdr:col>23</xdr:col>
      <xdr:colOff>568325</xdr:colOff>
      <xdr:row>99</xdr:row>
      <xdr:rowOff>71510</xdr:rowOff>
    </xdr:to>
    <xdr:sp macro="" textlink="">
      <xdr:nvSpPr>
        <xdr:cNvPr id="684" name="円/楕円 683"/>
        <xdr:cNvSpPr/>
      </xdr:nvSpPr>
      <xdr:spPr>
        <a:xfrm>
          <a:off x="16268700" y="1694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87288</xdr:rowOff>
    </xdr:from>
    <xdr:ext cx="469744" cy="259045"/>
    <xdr:sp macro="" textlink="">
      <xdr:nvSpPr>
        <xdr:cNvPr id="685" name="積立金該当値テキスト"/>
        <xdr:cNvSpPr txBox="1"/>
      </xdr:nvSpPr>
      <xdr:spPr>
        <a:xfrm>
          <a:off x="16370300" y="1688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145216</xdr:rowOff>
    </xdr:from>
    <xdr:to>
      <xdr:col>22</xdr:col>
      <xdr:colOff>415925</xdr:colOff>
      <xdr:row>99</xdr:row>
      <xdr:rowOff>75366</xdr:rowOff>
    </xdr:to>
    <xdr:sp macro="" textlink="">
      <xdr:nvSpPr>
        <xdr:cNvPr id="686" name="円/楕円 685"/>
        <xdr:cNvSpPr/>
      </xdr:nvSpPr>
      <xdr:spPr>
        <a:xfrm>
          <a:off x="15430500" y="1694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66493</xdr:rowOff>
    </xdr:from>
    <xdr:ext cx="469744" cy="259045"/>
    <xdr:sp macro="" textlink="">
      <xdr:nvSpPr>
        <xdr:cNvPr id="687" name="テキスト ボックス 686"/>
        <xdr:cNvSpPr txBox="1"/>
      </xdr:nvSpPr>
      <xdr:spPr>
        <a:xfrm>
          <a:off x="15246427" y="1704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120154</xdr:rowOff>
    </xdr:from>
    <xdr:to>
      <xdr:col>21</xdr:col>
      <xdr:colOff>212725</xdr:colOff>
      <xdr:row>99</xdr:row>
      <xdr:rowOff>50304</xdr:rowOff>
    </xdr:to>
    <xdr:sp macro="" textlink="">
      <xdr:nvSpPr>
        <xdr:cNvPr id="688" name="円/楕円 687"/>
        <xdr:cNvSpPr/>
      </xdr:nvSpPr>
      <xdr:spPr>
        <a:xfrm>
          <a:off x="14541500" y="1692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41431</xdr:rowOff>
    </xdr:from>
    <xdr:ext cx="534377" cy="259045"/>
    <xdr:sp macro="" textlink="">
      <xdr:nvSpPr>
        <xdr:cNvPr id="689" name="テキスト ボックス 688"/>
        <xdr:cNvSpPr txBox="1"/>
      </xdr:nvSpPr>
      <xdr:spPr>
        <a:xfrm>
          <a:off x="14325111" y="1701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110117</xdr:rowOff>
    </xdr:from>
    <xdr:to>
      <xdr:col>20</xdr:col>
      <xdr:colOff>9525</xdr:colOff>
      <xdr:row>99</xdr:row>
      <xdr:rowOff>40267</xdr:rowOff>
    </xdr:to>
    <xdr:sp macro="" textlink="">
      <xdr:nvSpPr>
        <xdr:cNvPr id="690" name="円/楕円 689"/>
        <xdr:cNvSpPr/>
      </xdr:nvSpPr>
      <xdr:spPr>
        <a:xfrm>
          <a:off x="13652500" y="1691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31394</xdr:rowOff>
    </xdr:from>
    <xdr:ext cx="534377" cy="259045"/>
    <xdr:sp macro="" textlink="">
      <xdr:nvSpPr>
        <xdr:cNvPr id="691" name="テキスト ボックス 690"/>
        <xdr:cNvSpPr txBox="1"/>
      </xdr:nvSpPr>
      <xdr:spPr>
        <a:xfrm>
          <a:off x="13436111" y="170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108552</xdr:rowOff>
    </xdr:from>
    <xdr:to>
      <xdr:col>18</xdr:col>
      <xdr:colOff>492125</xdr:colOff>
      <xdr:row>99</xdr:row>
      <xdr:rowOff>38702</xdr:rowOff>
    </xdr:to>
    <xdr:sp macro="" textlink="">
      <xdr:nvSpPr>
        <xdr:cNvPr id="692" name="円/楕円 691"/>
        <xdr:cNvSpPr/>
      </xdr:nvSpPr>
      <xdr:spPr>
        <a:xfrm>
          <a:off x="12763500" y="1691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29829</xdr:rowOff>
    </xdr:from>
    <xdr:ext cx="534377" cy="259045"/>
    <xdr:sp macro="" textlink="">
      <xdr:nvSpPr>
        <xdr:cNvPr id="693" name="テキスト ボックス 692"/>
        <xdr:cNvSpPr txBox="1"/>
      </xdr:nvSpPr>
      <xdr:spPr>
        <a:xfrm>
          <a:off x="12547111" y="1700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4" name="直線コネクタ 70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5" name="テキスト ボックス 70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6" name="直線コネクタ 70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7" name="テキスト ボックス 706"/>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8" name="直線コネクタ 70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09" name="テキスト ボックス 708"/>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0" name="直線コネクタ 70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1" name="テキスト ボックス 710"/>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2" name="直線コネクタ 71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3" name="テキスト ボックス 71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4" name="直線コネクタ 71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5" name="テキスト ボックス 71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19" name="直線コネクタ 718"/>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1" name="直線コネクタ 72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2"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3" name="直線コネクタ 722"/>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50481</xdr:rowOff>
    </xdr:from>
    <xdr:to>
      <xdr:col>32</xdr:col>
      <xdr:colOff>187325</xdr:colOff>
      <xdr:row>39</xdr:row>
      <xdr:rowOff>55281</xdr:rowOff>
    </xdr:to>
    <xdr:cxnSp macro="">
      <xdr:nvCxnSpPr>
        <xdr:cNvPr id="724" name="直線コネクタ 723"/>
        <xdr:cNvCxnSpPr/>
      </xdr:nvCxnSpPr>
      <xdr:spPr>
        <a:xfrm>
          <a:off x="21323300" y="6737031"/>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5"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6" name="フローチャート : 判断 725"/>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40880</xdr:rowOff>
    </xdr:from>
    <xdr:to>
      <xdr:col>31</xdr:col>
      <xdr:colOff>34925</xdr:colOff>
      <xdr:row>39</xdr:row>
      <xdr:rowOff>50481</xdr:rowOff>
    </xdr:to>
    <xdr:cxnSp macro="">
      <xdr:nvCxnSpPr>
        <xdr:cNvPr id="727" name="直線コネクタ 726"/>
        <xdr:cNvCxnSpPr/>
      </xdr:nvCxnSpPr>
      <xdr:spPr>
        <a:xfrm>
          <a:off x="20434300" y="6727430"/>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28" name="フローチャート : 判断 727"/>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29" name="テキスト ボックス 728"/>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40880</xdr:rowOff>
    </xdr:from>
    <xdr:to>
      <xdr:col>29</xdr:col>
      <xdr:colOff>517525</xdr:colOff>
      <xdr:row>39</xdr:row>
      <xdr:rowOff>98878</xdr:rowOff>
    </xdr:to>
    <xdr:cxnSp macro="">
      <xdr:nvCxnSpPr>
        <xdr:cNvPr id="730" name="直線コネクタ 729"/>
        <xdr:cNvCxnSpPr/>
      </xdr:nvCxnSpPr>
      <xdr:spPr>
        <a:xfrm flipV="1">
          <a:off x="19545300" y="6727430"/>
          <a:ext cx="889000" cy="5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7420</xdr:rowOff>
    </xdr:from>
    <xdr:to>
      <xdr:col>29</xdr:col>
      <xdr:colOff>568325</xdr:colOff>
      <xdr:row>39</xdr:row>
      <xdr:rowOff>109020</xdr:rowOff>
    </xdr:to>
    <xdr:sp macro="" textlink="">
      <xdr:nvSpPr>
        <xdr:cNvPr id="731" name="フローチャート : 判断 730"/>
        <xdr:cNvSpPr/>
      </xdr:nvSpPr>
      <xdr:spPr>
        <a:xfrm>
          <a:off x="20383500" y="66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100147</xdr:rowOff>
    </xdr:from>
    <xdr:ext cx="469744" cy="259045"/>
    <xdr:sp macro="" textlink="">
      <xdr:nvSpPr>
        <xdr:cNvPr id="732" name="テキスト ボックス 731"/>
        <xdr:cNvSpPr txBox="1"/>
      </xdr:nvSpPr>
      <xdr:spPr>
        <a:xfrm>
          <a:off x="20199427" y="67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98813</xdr:rowOff>
    </xdr:from>
    <xdr:to>
      <xdr:col>28</xdr:col>
      <xdr:colOff>314325</xdr:colOff>
      <xdr:row>39</xdr:row>
      <xdr:rowOff>98878</xdr:rowOff>
    </xdr:to>
    <xdr:cxnSp macro="">
      <xdr:nvCxnSpPr>
        <xdr:cNvPr id="733" name="直線コネクタ 732"/>
        <xdr:cNvCxnSpPr/>
      </xdr:nvCxnSpPr>
      <xdr:spPr>
        <a:xfrm>
          <a:off x="18656300" y="6785363"/>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164502</xdr:rowOff>
    </xdr:from>
    <xdr:to>
      <xdr:col>28</xdr:col>
      <xdr:colOff>365125</xdr:colOff>
      <xdr:row>39</xdr:row>
      <xdr:rowOff>94652</xdr:rowOff>
    </xdr:to>
    <xdr:sp macro="" textlink="">
      <xdr:nvSpPr>
        <xdr:cNvPr id="734" name="フローチャート : 判断 733"/>
        <xdr:cNvSpPr/>
      </xdr:nvSpPr>
      <xdr:spPr>
        <a:xfrm>
          <a:off x="19494500" y="667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111178</xdr:rowOff>
    </xdr:from>
    <xdr:ext cx="469744" cy="259045"/>
    <xdr:sp macro="" textlink="">
      <xdr:nvSpPr>
        <xdr:cNvPr id="735" name="テキスト ボックス 734"/>
        <xdr:cNvSpPr txBox="1"/>
      </xdr:nvSpPr>
      <xdr:spPr>
        <a:xfrm>
          <a:off x="19310427" y="645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171163</xdr:rowOff>
    </xdr:from>
    <xdr:to>
      <xdr:col>27</xdr:col>
      <xdr:colOff>161925</xdr:colOff>
      <xdr:row>39</xdr:row>
      <xdr:rowOff>101313</xdr:rowOff>
    </xdr:to>
    <xdr:sp macro="" textlink="">
      <xdr:nvSpPr>
        <xdr:cNvPr id="736" name="フローチャート : 判断 735"/>
        <xdr:cNvSpPr/>
      </xdr:nvSpPr>
      <xdr:spPr>
        <a:xfrm>
          <a:off x="18605500" y="66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117840</xdr:rowOff>
    </xdr:from>
    <xdr:ext cx="469744" cy="259045"/>
    <xdr:sp macro="" textlink="">
      <xdr:nvSpPr>
        <xdr:cNvPr id="737" name="テキスト ボックス 736"/>
        <xdr:cNvSpPr txBox="1"/>
      </xdr:nvSpPr>
      <xdr:spPr>
        <a:xfrm>
          <a:off x="18421427" y="646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4481</xdr:rowOff>
    </xdr:from>
    <xdr:to>
      <xdr:col>32</xdr:col>
      <xdr:colOff>238125</xdr:colOff>
      <xdr:row>39</xdr:row>
      <xdr:rowOff>106081</xdr:rowOff>
    </xdr:to>
    <xdr:sp macro="" textlink="">
      <xdr:nvSpPr>
        <xdr:cNvPr id="743" name="円/楕円 742"/>
        <xdr:cNvSpPr/>
      </xdr:nvSpPr>
      <xdr:spPr>
        <a:xfrm>
          <a:off x="22110700" y="669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129081</xdr:rowOff>
    </xdr:from>
    <xdr:ext cx="469744" cy="259045"/>
    <xdr:sp macro="" textlink="">
      <xdr:nvSpPr>
        <xdr:cNvPr id="744" name="投資及び出資金該当値テキスト"/>
        <xdr:cNvSpPr txBox="1"/>
      </xdr:nvSpPr>
      <xdr:spPr>
        <a:xfrm>
          <a:off x="22212300" y="664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171131</xdr:rowOff>
    </xdr:from>
    <xdr:to>
      <xdr:col>31</xdr:col>
      <xdr:colOff>85725</xdr:colOff>
      <xdr:row>39</xdr:row>
      <xdr:rowOff>101281</xdr:rowOff>
    </xdr:to>
    <xdr:sp macro="" textlink="">
      <xdr:nvSpPr>
        <xdr:cNvPr id="745" name="円/楕円 744"/>
        <xdr:cNvSpPr/>
      </xdr:nvSpPr>
      <xdr:spPr>
        <a:xfrm>
          <a:off x="21272500" y="668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92408</xdr:rowOff>
    </xdr:from>
    <xdr:ext cx="469744" cy="259045"/>
    <xdr:sp macro="" textlink="">
      <xdr:nvSpPr>
        <xdr:cNvPr id="746" name="テキスト ボックス 745"/>
        <xdr:cNvSpPr txBox="1"/>
      </xdr:nvSpPr>
      <xdr:spPr>
        <a:xfrm>
          <a:off x="21088427" y="677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161530</xdr:rowOff>
    </xdr:from>
    <xdr:to>
      <xdr:col>29</xdr:col>
      <xdr:colOff>568325</xdr:colOff>
      <xdr:row>39</xdr:row>
      <xdr:rowOff>91680</xdr:rowOff>
    </xdr:to>
    <xdr:sp macro="" textlink="">
      <xdr:nvSpPr>
        <xdr:cNvPr id="747" name="円/楕円 746"/>
        <xdr:cNvSpPr/>
      </xdr:nvSpPr>
      <xdr:spPr>
        <a:xfrm>
          <a:off x="20383500" y="6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108207</xdr:rowOff>
    </xdr:from>
    <xdr:ext cx="469744" cy="259045"/>
    <xdr:sp macro="" textlink="">
      <xdr:nvSpPr>
        <xdr:cNvPr id="748" name="テキスト ボックス 747"/>
        <xdr:cNvSpPr txBox="1"/>
      </xdr:nvSpPr>
      <xdr:spPr>
        <a:xfrm>
          <a:off x="20199427" y="645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1,776</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9" name="円/楕円 74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0" name="テキスト ボックス 749"/>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48013</xdr:rowOff>
    </xdr:from>
    <xdr:to>
      <xdr:col>27</xdr:col>
      <xdr:colOff>161925</xdr:colOff>
      <xdr:row>39</xdr:row>
      <xdr:rowOff>149613</xdr:rowOff>
    </xdr:to>
    <xdr:sp macro="" textlink="">
      <xdr:nvSpPr>
        <xdr:cNvPr id="751" name="円/楕円 750"/>
        <xdr:cNvSpPr/>
      </xdr:nvSpPr>
      <xdr:spPr>
        <a:xfrm>
          <a:off x="18605500" y="67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140740</xdr:rowOff>
    </xdr:from>
    <xdr:ext cx="249299" cy="259045"/>
    <xdr:sp macro="" textlink="">
      <xdr:nvSpPr>
        <xdr:cNvPr id="752" name="テキスト ボックス 751"/>
        <xdr:cNvSpPr txBox="1"/>
      </xdr:nvSpPr>
      <xdr:spPr>
        <a:xfrm>
          <a:off x="18531649" y="682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3" name="直線コネクタ 76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4" name="テキスト ボックス 76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5" name="直線コネクタ 76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6" name="テキスト ボックス 76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7" name="直線コネクタ 76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8" name="テキスト ボックス 76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9" name="直線コネクタ 76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0" name="テキスト ボックス 76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1" name="直線コネクタ 77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2" name="テキスト ボックス 77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3" name="直線コネクタ 77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4" name="テキスト ボックス 77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78" name="直線コネクタ 777"/>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0" name="直線コネクタ 77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1"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2" name="直線コネクタ 781"/>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90191</xdr:rowOff>
    </xdr:from>
    <xdr:to>
      <xdr:col>32</xdr:col>
      <xdr:colOff>187325</xdr:colOff>
      <xdr:row>59</xdr:row>
      <xdr:rowOff>90225</xdr:rowOff>
    </xdr:to>
    <xdr:cxnSp macro="">
      <xdr:nvCxnSpPr>
        <xdr:cNvPr id="783" name="直線コネクタ 782"/>
        <xdr:cNvCxnSpPr/>
      </xdr:nvCxnSpPr>
      <xdr:spPr>
        <a:xfrm>
          <a:off x="21323300" y="10205741"/>
          <a:ext cx="8382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4"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5" name="フローチャート : 判断 784"/>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89669</xdr:rowOff>
    </xdr:from>
    <xdr:to>
      <xdr:col>31</xdr:col>
      <xdr:colOff>34925</xdr:colOff>
      <xdr:row>59</xdr:row>
      <xdr:rowOff>90191</xdr:rowOff>
    </xdr:to>
    <xdr:cxnSp macro="">
      <xdr:nvCxnSpPr>
        <xdr:cNvPr id="786" name="直線コネクタ 785"/>
        <xdr:cNvCxnSpPr/>
      </xdr:nvCxnSpPr>
      <xdr:spPr>
        <a:xfrm>
          <a:off x="20434300" y="10205219"/>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7" name="フローチャート : 判断 786"/>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122739</xdr:rowOff>
    </xdr:from>
    <xdr:ext cx="469744" cy="259045"/>
    <xdr:sp macro="" textlink="">
      <xdr:nvSpPr>
        <xdr:cNvPr id="788" name="テキスト ボックス 787"/>
        <xdr:cNvSpPr txBox="1"/>
      </xdr:nvSpPr>
      <xdr:spPr>
        <a:xfrm>
          <a:off x="21088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89604</xdr:rowOff>
    </xdr:from>
    <xdr:to>
      <xdr:col>29</xdr:col>
      <xdr:colOff>517525</xdr:colOff>
      <xdr:row>59</xdr:row>
      <xdr:rowOff>89669</xdr:rowOff>
    </xdr:to>
    <xdr:cxnSp macro="">
      <xdr:nvCxnSpPr>
        <xdr:cNvPr id="789" name="直線コネクタ 788"/>
        <xdr:cNvCxnSpPr/>
      </xdr:nvCxnSpPr>
      <xdr:spPr>
        <a:xfrm>
          <a:off x="19545300" y="10205154"/>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69992</xdr:rowOff>
    </xdr:from>
    <xdr:to>
      <xdr:col>29</xdr:col>
      <xdr:colOff>568325</xdr:colOff>
      <xdr:row>59</xdr:row>
      <xdr:rowOff>142</xdr:rowOff>
    </xdr:to>
    <xdr:sp macro="" textlink="">
      <xdr:nvSpPr>
        <xdr:cNvPr id="790" name="フローチャート : 判断 789"/>
        <xdr:cNvSpPr/>
      </xdr:nvSpPr>
      <xdr:spPr>
        <a:xfrm>
          <a:off x="20383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16669</xdr:rowOff>
    </xdr:from>
    <xdr:ext cx="469744" cy="259045"/>
    <xdr:sp macro="" textlink="">
      <xdr:nvSpPr>
        <xdr:cNvPr id="791" name="テキスト ボックス 790"/>
        <xdr:cNvSpPr txBox="1"/>
      </xdr:nvSpPr>
      <xdr:spPr>
        <a:xfrm>
          <a:off x="20199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86437</xdr:rowOff>
    </xdr:from>
    <xdr:to>
      <xdr:col>28</xdr:col>
      <xdr:colOff>314325</xdr:colOff>
      <xdr:row>59</xdr:row>
      <xdr:rowOff>89604</xdr:rowOff>
    </xdr:to>
    <xdr:cxnSp macro="">
      <xdr:nvCxnSpPr>
        <xdr:cNvPr id="792" name="直線コネクタ 791"/>
        <xdr:cNvCxnSpPr/>
      </xdr:nvCxnSpPr>
      <xdr:spPr>
        <a:xfrm>
          <a:off x="18656300" y="10201987"/>
          <a:ext cx="889000" cy="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9380</xdr:rowOff>
    </xdr:from>
    <xdr:to>
      <xdr:col>28</xdr:col>
      <xdr:colOff>365125</xdr:colOff>
      <xdr:row>58</xdr:row>
      <xdr:rowOff>110980</xdr:rowOff>
    </xdr:to>
    <xdr:sp macro="" textlink="">
      <xdr:nvSpPr>
        <xdr:cNvPr id="793" name="フローチャート : 判断 792"/>
        <xdr:cNvSpPr/>
      </xdr:nvSpPr>
      <xdr:spPr>
        <a:xfrm>
          <a:off x="19494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127507</xdr:rowOff>
    </xdr:from>
    <xdr:ext cx="469744" cy="259045"/>
    <xdr:sp macro="" textlink="">
      <xdr:nvSpPr>
        <xdr:cNvPr id="794" name="テキスト ボックス 793"/>
        <xdr:cNvSpPr txBox="1"/>
      </xdr:nvSpPr>
      <xdr:spPr>
        <a:xfrm>
          <a:off x="19310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13723</xdr:rowOff>
    </xdr:from>
    <xdr:to>
      <xdr:col>27</xdr:col>
      <xdr:colOff>161925</xdr:colOff>
      <xdr:row>58</xdr:row>
      <xdr:rowOff>115323</xdr:rowOff>
    </xdr:to>
    <xdr:sp macro="" textlink="">
      <xdr:nvSpPr>
        <xdr:cNvPr id="795" name="フローチャート : 判断 794"/>
        <xdr:cNvSpPr/>
      </xdr:nvSpPr>
      <xdr:spPr>
        <a:xfrm>
          <a:off x="18605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131850</xdr:rowOff>
    </xdr:from>
    <xdr:ext cx="469744" cy="259045"/>
    <xdr:sp macro="" textlink="">
      <xdr:nvSpPr>
        <xdr:cNvPr id="796" name="テキスト ボックス 795"/>
        <xdr:cNvSpPr txBox="1"/>
      </xdr:nvSpPr>
      <xdr:spPr>
        <a:xfrm>
          <a:off x="18421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39425</xdr:rowOff>
    </xdr:from>
    <xdr:to>
      <xdr:col>32</xdr:col>
      <xdr:colOff>238125</xdr:colOff>
      <xdr:row>59</xdr:row>
      <xdr:rowOff>141025</xdr:rowOff>
    </xdr:to>
    <xdr:sp macro="" textlink="">
      <xdr:nvSpPr>
        <xdr:cNvPr id="802" name="円/楕円 801"/>
        <xdr:cNvSpPr/>
      </xdr:nvSpPr>
      <xdr:spPr>
        <a:xfrm>
          <a:off x="22110700" y="1015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125802</xdr:rowOff>
    </xdr:from>
    <xdr:ext cx="378565" cy="259045"/>
    <xdr:sp macro="" textlink="">
      <xdr:nvSpPr>
        <xdr:cNvPr id="803" name="貸付金該当値テキスト"/>
        <xdr:cNvSpPr txBox="1"/>
      </xdr:nvSpPr>
      <xdr:spPr>
        <a:xfrm>
          <a:off x="22212300" y="10069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39391</xdr:rowOff>
    </xdr:from>
    <xdr:to>
      <xdr:col>31</xdr:col>
      <xdr:colOff>85725</xdr:colOff>
      <xdr:row>59</xdr:row>
      <xdr:rowOff>140991</xdr:rowOff>
    </xdr:to>
    <xdr:sp macro="" textlink="">
      <xdr:nvSpPr>
        <xdr:cNvPr id="804" name="円/楕円 803"/>
        <xdr:cNvSpPr/>
      </xdr:nvSpPr>
      <xdr:spPr>
        <a:xfrm>
          <a:off x="21272500" y="1015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132118</xdr:rowOff>
    </xdr:from>
    <xdr:ext cx="378565" cy="259045"/>
    <xdr:sp macro="" textlink="">
      <xdr:nvSpPr>
        <xdr:cNvPr id="805" name="テキスト ボックス 804"/>
        <xdr:cNvSpPr txBox="1"/>
      </xdr:nvSpPr>
      <xdr:spPr>
        <a:xfrm>
          <a:off x="21134017" y="1024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38869</xdr:rowOff>
    </xdr:from>
    <xdr:to>
      <xdr:col>29</xdr:col>
      <xdr:colOff>568325</xdr:colOff>
      <xdr:row>59</xdr:row>
      <xdr:rowOff>140469</xdr:rowOff>
    </xdr:to>
    <xdr:sp macro="" textlink="">
      <xdr:nvSpPr>
        <xdr:cNvPr id="806" name="円/楕円 805"/>
        <xdr:cNvSpPr/>
      </xdr:nvSpPr>
      <xdr:spPr>
        <a:xfrm>
          <a:off x="20383500" y="1015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131596</xdr:rowOff>
    </xdr:from>
    <xdr:ext cx="378565" cy="259045"/>
    <xdr:sp macro="" textlink="">
      <xdr:nvSpPr>
        <xdr:cNvPr id="807" name="テキスト ボックス 806"/>
        <xdr:cNvSpPr txBox="1"/>
      </xdr:nvSpPr>
      <xdr:spPr>
        <a:xfrm>
          <a:off x="20245017" y="10247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38804</xdr:rowOff>
    </xdr:from>
    <xdr:to>
      <xdr:col>28</xdr:col>
      <xdr:colOff>365125</xdr:colOff>
      <xdr:row>59</xdr:row>
      <xdr:rowOff>140404</xdr:rowOff>
    </xdr:to>
    <xdr:sp macro="" textlink="">
      <xdr:nvSpPr>
        <xdr:cNvPr id="808" name="円/楕円 807"/>
        <xdr:cNvSpPr/>
      </xdr:nvSpPr>
      <xdr:spPr>
        <a:xfrm>
          <a:off x="19494500" y="101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131531</xdr:rowOff>
    </xdr:from>
    <xdr:ext cx="378565" cy="259045"/>
    <xdr:sp macro="" textlink="">
      <xdr:nvSpPr>
        <xdr:cNvPr id="809" name="テキスト ボックス 808"/>
        <xdr:cNvSpPr txBox="1"/>
      </xdr:nvSpPr>
      <xdr:spPr>
        <a:xfrm>
          <a:off x="19356017" y="10247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35637</xdr:rowOff>
    </xdr:from>
    <xdr:to>
      <xdr:col>27</xdr:col>
      <xdr:colOff>161925</xdr:colOff>
      <xdr:row>59</xdr:row>
      <xdr:rowOff>137237</xdr:rowOff>
    </xdr:to>
    <xdr:sp macro="" textlink="">
      <xdr:nvSpPr>
        <xdr:cNvPr id="810" name="円/楕円 809"/>
        <xdr:cNvSpPr/>
      </xdr:nvSpPr>
      <xdr:spPr>
        <a:xfrm>
          <a:off x="18605500" y="1015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128364</xdr:rowOff>
    </xdr:from>
    <xdr:ext cx="378565" cy="259045"/>
    <xdr:sp macro="" textlink="">
      <xdr:nvSpPr>
        <xdr:cNvPr id="811" name="テキスト ボックス 810"/>
        <xdr:cNvSpPr txBox="1"/>
      </xdr:nvSpPr>
      <xdr:spPr>
        <a:xfrm>
          <a:off x="18467017" y="10243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2" name="テキスト ボックス 82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3" name="直線コネクタ 82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4" name="テキスト ボックス 82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5" name="直線コネクタ 82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6" name="テキスト ボックス 82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7" name="直線コネクタ 82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8" name="テキスト ボックス 82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9" name="直線コネクタ 82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0" name="テキスト ボックス 82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1" name="直線コネクタ 83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2" name="テキスト ボックス 83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6" name="直線コネクタ 835"/>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7"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38" name="直線コネクタ 837"/>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39"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0" name="直線コネクタ 839"/>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79</xdr:row>
      <xdr:rowOff>14770</xdr:rowOff>
    </xdr:from>
    <xdr:to>
      <xdr:col>32</xdr:col>
      <xdr:colOff>187325</xdr:colOff>
      <xdr:row>79</xdr:row>
      <xdr:rowOff>19419</xdr:rowOff>
    </xdr:to>
    <xdr:cxnSp macro="">
      <xdr:nvCxnSpPr>
        <xdr:cNvPr id="841" name="直線コネクタ 840"/>
        <xdr:cNvCxnSpPr/>
      </xdr:nvCxnSpPr>
      <xdr:spPr>
        <a:xfrm>
          <a:off x="21323300" y="13559320"/>
          <a:ext cx="8382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94194</xdr:rowOff>
    </xdr:from>
    <xdr:ext cx="534377" cy="259045"/>
    <xdr:sp macro="" textlink="">
      <xdr:nvSpPr>
        <xdr:cNvPr id="842" name="繰出金平均値テキスト"/>
        <xdr:cNvSpPr txBox="1"/>
      </xdr:nvSpPr>
      <xdr:spPr>
        <a:xfrm>
          <a:off x="22212300" y="12952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3" name="フローチャート : 判断 842"/>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79</xdr:row>
      <xdr:rowOff>14770</xdr:rowOff>
    </xdr:from>
    <xdr:to>
      <xdr:col>31</xdr:col>
      <xdr:colOff>34925</xdr:colOff>
      <xdr:row>79</xdr:row>
      <xdr:rowOff>50222</xdr:rowOff>
    </xdr:to>
    <xdr:cxnSp macro="">
      <xdr:nvCxnSpPr>
        <xdr:cNvPr id="844" name="直線コネクタ 843"/>
        <xdr:cNvCxnSpPr/>
      </xdr:nvCxnSpPr>
      <xdr:spPr>
        <a:xfrm flipV="1">
          <a:off x="20434300" y="13559320"/>
          <a:ext cx="889000" cy="3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5" name="フローチャート : 判断 844"/>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41121</xdr:rowOff>
    </xdr:from>
    <xdr:ext cx="534377" cy="259045"/>
    <xdr:sp macro="" textlink="">
      <xdr:nvSpPr>
        <xdr:cNvPr id="846" name="テキスト ボックス 845"/>
        <xdr:cNvSpPr txBox="1"/>
      </xdr:nvSpPr>
      <xdr:spPr>
        <a:xfrm>
          <a:off x="21056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126955</xdr:rowOff>
    </xdr:from>
    <xdr:to>
      <xdr:col>29</xdr:col>
      <xdr:colOff>517525</xdr:colOff>
      <xdr:row>79</xdr:row>
      <xdr:rowOff>50222</xdr:rowOff>
    </xdr:to>
    <xdr:cxnSp macro="">
      <xdr:nvCxnSpPr>
        <xdr:cNvPr id="847" name="直線コネクタ 846"/>
        <xdr:cNvCxnSpPr/>
      </xdr:nvCxnSpPr>
      <xdr:spPr>
        <a:xfrm>
          <a:off x="19545300" y="13500055"/>
          <a:ext cx="889000" cy="9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8" name="フローチャート : 判断 847"/>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21765</xdr:rowOff>
    </xdr:from>
    <xdr:ext cx="534377" cy="259045"/>
    <xdr:sp macro="" textlink="">
      <xdr:nvSpPr>
        <xdr:cNvPr id="849" name="テキスト ボックス 848"/>
        <xdr:cNvSpPr txBox="1"/>
      </xdr:nvSpPr>
      <xdr:spPr>
        <a:xfrm>
          <a:off x="20167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107659</xdr:rowOff>
    </xdr:from>
    <xdr:to>
      <xdr:col>28</xdr:col>
      <xdr:colOff>314325</xdr:colOff>
      <xdr:row>78</xdr:row>
      <xdr:rowOff>126955</xdr:rowOff>
    </xdr:to>
    <xdr:cxnSp macro="">
      <xdr:nvCxnSpPr>
        <xdr:cNvPr id="850" name="直線コネクタ 849"/>
        <xdr:cNvCxnSpPr/>
      </xdr:nvCxnSpPr>
      <xdr:spPr>
        <a:xfrm>
          <a:off x="18656300" y="13480759"/>
          <a:ext cx="889000" cy="1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51" name="フローチャート : 判断 850"/>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48207</xdr:rowOff>
    </xdr:from>
    <xdr:ext cx="534377" cy="259045"/>
    <xdr:sp macro="" textlink="">
      <xdr:nvSpPr>
        <xdr:cNvPr id="852" name="テキスト ボックス 851"/>
        <xdr:cNvSpPr txBox="1"/>
      </xdr:nvSpPr>
      <xdr:spPr>
        <a:xfrm>
          <a:off x="19278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3" name="フローチャート : 判断 852"/>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55998</xdr:rowOff>
    </xdr:from>
    <xdr:ext cx="534377" cy="259045"/>
    <xdr:sp macro="" textlink="">
      <xdr:nvSpPr>
        <xdr:cNvPr id="854" name="テキスト ボックス 853"/>
        <xdr:cNvSpPr txBox="1"/>
      </xdr:nvSpPr>
      <xdr:spPr>
        <a:xfrm>
          <a:off x="18389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140069</xdr:rowOff>
    </xdr:from>
    <xdr:to>
      <xdr:col>32</xdr:col>
      <xdr:colOff>238125</xdr:colOff>
      <xdr:row>79</xdr:row>
      <xdr:rowOff>70219</xdr:rowOff>
    </xdr:to>
    <xdr:sp macro="" textlink="">
      <xdr:nvSpPr>
        <xdr:cNvPr id="860" name="円/楕円 859"/>
        <xdr:cNvSpPr/>
      </xdr:nvSpPr>
      <xdr:spPr>
        <a:xfrm>
          <a:off x="22110700" y="1351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54996</xdr:rowOff>
    </xdr:from>
    <xdr:ext cx="534377" cy="259045"/>
    <xdr:sp macro="" textlink="">
      <xdr:nvSpPr>
        <xdr:cNvPr id="861" name="繰出金該当値テキスト"/>
        <xdr:cNvSpPr txBox="1"/>
      </xdr:nvSpPr>
      <xdr:spPr>
        <a:xfrm>
          <a:off x="22212300" y="1342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21,314</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135420</xdr:rowOff>
    </xdr:from>
    <xdr:to>
      <xdr:col>31</xdr:col>
      <xdr:colOff>85725</xdr:colOff>
      <xdr:row>79</xdr:row>
      <xdr:rowOff>65570</xdr:rowOff>
    </xdr:to>
    <xdr:sp macro="" textlink="">
      <xdr:nvSpPr>
        <xdr:cNvPr id="862" name="円/楕円 861"/>
        <xdr:cNvSpPr/>
      </xdr:nvSpPr>
      <xdr:spPr>
        <a:xfrm>
          <a:off x="21272500" y="1350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79</xdr:row>
      <xdr:rowOff>56697</xdr:rowOff>
    </xdr:from>
    <xdr:ext cx="534377" cy="259045"/>
    <xdr:sp macro="" textlink="">
      <xdr:nvSpPr>
        <xdr:cNvPr id="863" name="テキスト ボックス 862"/>
        <xdr:cNvSpPr txBox="1"/>
      </xdr:nvSpPr>
      <xdr:spPr>
        <a:xfrm>
          <a:off x="21056111" y="1360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21,558</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170872</xdr:rowOff>
    </xdr:from>
    <xdr:to>
      <xdr:col>29</xdr:col>
      <xdr:colOff>568325</xdr:colOff>
      <xdr:row>79</xdr:row>
      <xdr:rowOff>101022</xdr:rowOff>
    </xdr:to>
    <xdr:sp macro="" textlink="">
      <xdr:nvSpPr>
        <xdr:cNvPr id="864" name="円/楕円 863"/>
        <xdr:cNvSpPr/>
      </xdr:nvSpPr>
      <xdr:spPr>
        <a:xfrm>
          <a:off x="20383500" y="1354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92149</xdr:rowOff>
    </xdr:from>
    <xdr:ext cx="534377" cy="259045"/>
    <xdr:sp macro="" textlink="">
      <xdr:nvSpPr>
        <xdr:cNvPr id="865" name="テキスト ボックス 864"/>
        <xdr:cNvSpPr txBox="1"/>
      </xdr:nvSpPr>
      <xdr:spPr>
        <a:xfrm>
          <a:off x="20167111" y="1363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19,697</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76155</xdr:rowOff>
    </xdr:from>
    <xdr:to>
      <xdr:col>28</xdr:col>
      <xdr:colOff>365125</xdr:colOff>
      <xdr:row>79</xdr:row>
      <xdr:rowOff>6305</xdr:rowOff>
    </xdr:to>
    <xdr:sp macro="" textlink="">
      <xdr:nvSpPr>
        <xdr:cNvPr id="866" name="円/楕円 865"/>
        <xdr:cNvSpPr/>
      </xdr:nvSpPr>
      <xdr:spPr>
        <a:xfrm>
          <a:off x="19494500" y="1344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168882</xdr:rowOff>
    </xdr:from>
    <xdr:ext cx="534377" cy="259045"/>
    <xdr:sp macro="" textlink="">
      <xdr:nvSpPr>
        <xdr:cNvPr id="867" name="テキスト ボックス 866"/>
        <xdr:cNvSpPr txBox="1"/>
      </xdr:nvSpPr>
      <xdr:spPr>
        <a:xfrm>
          <a:off x="19278111" y="1354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24,669</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56859</xdr:rowOff>
    </xdr:from>
    <xdr:to>
      <xdr:col>27</xdr:col>
      <xdr:colOff>161925</xdr:colOff>
      <xdr:row>78</xdr:row>
      <xdr:rowOff>158459</xdr:rowOff>
    </xdr:to>
    <xdr:sp macro="" textlink="">
      <xdr:nvSpPr>
        <xdr:cNvPr id="868" name="円/楕円 867"/>
        <xdr:cNvSpPr/>
      </xdr:nvSpPr>
      <xdr:spPr>
        <a:xfrm>
          <a:off x="18605500" y="1342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149586</xdr:rowOff>
    </xdr:from>
    <xdr:ext cx="534377" cy="259045"/>
    <xdr:sp macro="" textlink="">
      <xdr:nvSpPr>
        <xdr:cNvPr id="869" name="テキスト ボックス 868"/>
        <xdr:cNvSpPr txBox="1"/>
      </xdr:nvSpPr>
      <xdr:spPr>
        <a:xfrm>
          <a:off x="18389111" y="1352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25,682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フローチャート :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4" name="フローチャート :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5" name="テキスト ボックス 89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7" name="フローチャート :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8" name="テキスト ボックス 89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0" name="フローチャート :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1" name="テキスト ボックス 90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フローチャート :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3" name="テキスト ボックス 90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9" name="円/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1" name="円/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2" name="テキスト ボックス 91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3" name="円/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4" name="テキスト ボックス 91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5" name="円/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6" name="テキスト ボックス 91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7" name="円/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8" name="テキスト ボックス 91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新集中改革プラン等の諸改革により、経常経費の削減と普通建設事業の平準化を行ってきた結果、特に人件費（住民一人当たり</a:t>
          </a:r>
          <a:r>
            <a:rPr kumimoji="1" lang="en-US" altLang="ja-JP" sz="1300">
              <a:latin typeface="ＭＳ Ｐゴシック"/>
            </a:rPr>
            <a:t>49,245</a:t>
          </a:r>
          <a:r>
            <a:rPr kumimoji="1" lang="ja-JP" altLang="en-US" sz="1300">
              <a:latin typeface="ＭＳ Ｐゴシック"/>
            </a:rPr>
            <a:t>円、以下同じ。）・補助費等（</a:t>
          </a:r>
          <a:r>
            <a:rPr kumimoji="1" lang="en-US" altLang="ja-JP" sz="1300">
              <a:latin typeface="ＭＳ Ｐゴシック"/>
            </a:rPr>
            <a:t>31,729</a:t>
          </a:r>
          <a:r>
            <a:rPr kumimoji="1" lang="ja-JP" altLang="en-US" sz="1300">
              <a:latin typeface="ＭＳ Ｐゴシック"/>
            </a:rPr>
            <a:t>円）・普通建設事業費（</a:t>
          </a:r>
          <a:r>
            <a:rPr kumimoji="1" lang="en-US" altLang="ja-JP" sz="1300">
              <a:latin typeface="ＭＳ Ｐゴシック"/>
            </a:rPr>
            <a:t>50,478</a:t>
          </a:r>
          <a:r>
            <a:rPr kumimoji="1" lang="ja-JP" altLang="en-US" sz="1300">
              <a:latin typeface="ＭＳ Ｐゴシック"/>
            </a:rPr>
            <a:t>円）・維持補修費（</a:t>
          </a:r>
          <a:r>
            <a:rPr kumimoji="1" lang="en-US" altLang="ja-JP" sz="1300">
              <a:latin typeface="ＭＳ Ｐゴシック"/>
            </a:rPr>
            <a:t>1,618</a:t>
          </a:r>
          <a:r>
            <a:rPr kumimoji="1" lang="ja-JP" altLang="en-US" sz="1300">
              <a:latin typeface="ＭＳ Ｐゴシック"/>
            </a:rPr>
            <a:t>円）・繰出金（</a:t>
          </a:r>
          <a:r>
            <a:rPr kumimoji="1" lang="en-US" altLang="ja-JP" sz="1300">
              <a:latin typeface="ＭＳ Ｐゴシック"/>
            </a:rPr>
            <a:t>21,314</a:t>
          </a:r>
          <a:r>
            <a:rPr kumimoji="1" lang="ja-JP" altLang="en-US" sz="1300">
              <a:latin typeface="ＭＳ Ｐゴシック"/>
            </a:rPr>
            <a:t>円）などにおいて類似団体や滋賀県平均を下まわっている。この中で補助費等について、平成２５年度に支出が大きくなっているのは、新幹線新駅建設が中止となったことから事業が進められなくなった土地開発公社を解散するために必要な費用として、土地開発公社保証債務履行金を</a:t>
          </a:r>
          <a:r>
            <a:rPr kumimoji="1" lang="en-US" altLang="ja-JP" sz="1300">
              <a:latin typeface="ＭＳ Ｐゴシック"/>
            </a:rPr>
            <a:t>15,823</a:t>
          </a:r>
          <a:r>
            <a:rPr kumimoji="1" lang="ja-JP" altLang="en-US" sz="1300">
              <a:latin typeface="ＭＳ Ｐゴシック"/>
            </a:rPr>
            <a:t>百万円支出したことによる。なお、当公社については平成２５年度に第三セクター等改革推進債を活用し解散した。</a:t>
          </a:r>
        </a:p>
        <a:p>
          <a:r>
            <a:rPr kumimoji="1" lang="ja-JP" altLang="en-US" sz="1300">
              <a:latin typeface="ＭＳ Ｐゴシック"/>
            </a:rPr>
            <a:t>　公債費は住民一人当たり</a:t>
          </a:r>
          <a:r>
            <a:rPr kumimoji="1" lang="en-US" altLang="ja-JP" sz="1300">
              <a:latin typeface="ＭＳ Ｐゴシック"/>
            </a:rPr>
            <a:t>58,372</a:t>
          </a:r>
          <a:r>
            <a:rPr kumimoji="1" lang="ja-JP" altLang="en-US" sz="1300">
              <a:latin typeface="ＭＳ Ｐゴシック"/>
            </a:rPr>
            <a:t>円となっており、類似団体や滋賀県平均と比較して高くなっているのは、人口急増対策で比較的短期間に小学校、総合福祉保健センターや環境センター等の整備のために発行した市債の償還がピークを迎えていることによる。上記の諸改革で普通建設事業を平準化してきたことから公債費は低減しつつあり、今後も引き続き公債費の低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滋賀県栗東市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68,272
67,256
52.69
24,957,112
24,325,038
476,913
13,826,611
46,171,039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174.0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29645</xdr:rowOff>
    </xdr:from>
    <xdr:to>
      <xdr:col>6</xdr:col>
      <xdr:colOff>511175</xdr:colOff>
      <xdr:row>39</xdr:row>
      <xdr:rowOff>42545</xdr:rowOff>
    </xdr:to>
    <xdr:cxnSp macro="">
      <xdr:nvCxnSpPr>
        <xdr:cNvPr id="63" name="直線コネクタ 62"/>
        <xdr:cNvCxnSpPr/>
      </xdr:nvCxnSpPr>
      <xdr:spPr>
        <a:xfrm>
          <a:off x="3797300" y="6716195"/>
          <a:ext cx="8382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6294</xdr:rowOff>
    </xdr:from>
    <xdr:ext cx="469744" cy="259045"/>
    <xdr:sp macro="" textlink="">
      <xdr:nvSpPr>
        <xdr:cNvPr id="64" name="議会費平均値テキスト"/>
        <xdr:cNvSpPr txBox="1"/>
      </xdr:nvSpPr>
      <xdr:spPr>
        <a:xfrm>
          <a:off x="4686300" y="634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29645</xdr:rowOff>
    </xdr:from>
    <xdr:to>
      <xdr:col>5</xdr:col>
      <xdr:colOff>358775</xdr:colOff>
      <xdr:row>39</xdr:row>
      <xdr:rowOff>60343</xdr:rowOff>
    </xdr:to>
    <xdr:cxnSp macro="">
      <xdr:nvCxnSpPr>
        <xdr:cNvPr id="66" name="直線コネクタ 65"/>
        <xdr:cNvCxnSpPr/>
      </xdr:nvCxnSpPr>
      <xdr:spPr>
        <a:xfrm flipV="1">
          <a:off x="2908300" y="6716195"/>
          <a:ext cx="8890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83583</xdr:rowOff>
    </xdr:from>
    <xdr:ext cx="469744" cy="259045"/>
    <xdr:sp macro="" textlink="">
      <xdr:nvSpPr>
        <xdr:cNvPr id="68" name="テキスト ボックス 67"/>
        <xdr:cNvSpPr txBox="1"/>
      </xdr:nvSpPr>
      <xdr:spPr>
        <a:xfrm>
          <a:off x="3562427" y="62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59037</xdr:rowOff>
    </xdr:from>
    <xdr:to>
      <xdr:col>4</xdr:col>
      <xdr:colOff>155575</xdr:colOff>
      <xdr:row>39</xdr:row>
      <xdr:rowOff>60343</xdr:rowOff>
    </xdr:to>
    <xdr:cxnSp macro="">
      <xdr:nvCxnSpPr>
        <xdr:cNvPr id="69" name="直線コネクタ 68"/>
        <xdr:cNvCxnSpPr/>
      </xdr:nvCxnSpPr>
      <xdr:spPr>
        <a:xfrm>
          <a:off x="2019300" y="6745587"/>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122700</xdr:rowOff>
    </xdr:from>
    <xdr:to>
      <xdr:col>4</xdr:col>
      <xdr:colOff>206375</xdr:colOff>
      <xdr:row>38</xdr:row>
      <xdr:rowOff>52850</xdr:rowOff>
    </xdr:to>
    <xdr:sp macro="" textlink="">
      <xdr:nvSpPr>
        <xdr:cNvPr id="70" name="フローチャート : 判断 69"/>
        <xdr:cNvSpPr/>
      </xdr:nvSpPr>
      <xdr:spPr>
        <a:xfrm>
          <a:off x="2857500" y="646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69377</xdr:rowOff>
    </xdr:from>
    <xdr:ext cx="469744" cy="259045"/>
    <xdr:sp macro="" textlink="">
      <xdr:nvSpPr>
        <xdr:cNvPr id="71" name="テキスト ボックス 70"/>
        <xdr:cNvSpPr txBox="1"/>
      </xdr:nvSpPr>
      <xdr:spPr>
        <a:xfrm>
          <a:off x="2673427" y="62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48260</xdr:rowOff>
    </xdr:from>
    <xdr:to>
      <xdr:col>2</xdr:col>
      <xdr:colOff>638175</xdr:colOff>
      <xdr:row>39</xdr:row>
      <xdr:rowOff>59037</xdr:rowOff>
    </xdr:to>
    <xdr:cxnSp macro="">
      <xdr:nvCxnSpPr>
        <xdr:cNvPr id="72" name="直線コネクタ 71"/>
        <xdr:cNvCxnSpPr/>
      </xdr:nvCxnSpPr>
      <xdr:spPr>
        <a:xfrm>
          <a:off x="1130300" y="6734810"/>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128252</xdr:rowOff>
    </xdr:from>
    <xdr:to>
      <xdr:col>3</xdr:col>
      <xdr:colOff>3175</xdr:colOff>
      <xdr:row>38</xdr:row>
      <xdr:rowOff>58402</xdr:rowOff>
    </xdr:to>
    <xdr:sp macro="" textlink="">
      <xdr:nvSpPr>
        <xdr:cNvPr id="73" name="フローチャート : 判断 72"/>
        <xdr:cNvSpPr/>
      </xdr:nvSpPr>
      <xdr:spPr>
        <a:xfrm>
          <a:off x="1968500" y="64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74929</xdr:rowOff>
    </xdr:from>
    <xdr:ext cx="469744" cy="259045"/>
    <xdr:sp macro="" textlink="">
      <xdr:nvSpPr>
        <xdr:cNvPr id="74" name="テキスト ボックス 73"/>
        <xdr:cNvSpPr txBox="1"/>
      </xdr:nvSpPr>
      <xdr:spPr>
        <a:xfrm>
          <a:off x="1784427" y="624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104249</xdr:rowOff>
    </xdr:from>
    <xdr:to>
      <xdr:col>1</xdr:col>
      <xdr:colOff>485775</xdr:colOff>
      <xdr:row>38</xdr:row>
      <xdr:rowOff>34399</xdr:rowOff>
    </xdr:to>
    <xdr:sp macro="" textlink="">
      <xdr:nvSpPr>
        <xdr:cNvPr id="75" name="フローチャート : 判断 74"/>
        <xdr:cNvSpPr/>
      </xdr:nvSpPr>
      <xdr:spPr>
        <a:xfrm>
          <a:off x="1079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50926</xdr:rowOff>
    </xdr:from>
    <xdr:ext cx="469744" cy="259045"/>
    <xdr:sp macro="" textlink="">
      <xdr:nvSpPr>
        <xdr:cNvPr id="76" name="テキスト ボックス 75"/>
        <xdr:cNvSpPr txBox="1"/>
      </xdr:nvSpPr>
      <xdr:spPr>
        <a:xfrm>
          <a:off x="895427" y="622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163195</xdr:rowOff>
    </xdr:from>
    <xdr:to>
      <xdr:col>6</xdr:col>
      <xdr:colOff>561975</xdr:colOff>
      <xdr:row>39</xdr:row>
      <xdr:rowOff>93345</xdr:rowOff>
    </xdr:to>
    <xdr:sp macro="" textlink="">
      <xdr:nvSpPr>
        <xdr:cNvPr id="82" name="円/楕円 81"/>
        <xdr:cNvSpPr/>
      </xdr:nvSpPr>
      <xdr:spPr>
        <a:xfrm>
          <a:off x="45847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78122</xdr:rowOff>
    </xdr:from>
    <xdr:ext cx="469744" cy="259045"/>
    <xdr:sp macro="" textlink="">
      <xdr:nvSpPr>
        <xdr:cNvPr id="83" name="議会費該当値テキスト"/>
        <xdr:cNvSpPr txBox="1"/>
      </xdr:nvSpPr>
      <xdr:spPr>
        <a:xfrm>
          <a:off x="4686300" y="659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2,345</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150295</xdr:rowOff>
    </xdr:from>
    <xdr:to>
      <xdr:col>5</xdr:col>
      <xdr:colOff>409575</xdr:colOff>
      <xdr:row>39</xdr:row>
      <xdr:rowOff>80445</xdr:rowOff>
    </xdr:to>
    <xdr:sp macro="" textlink="">
      <xdr:nvSpPr>
        <xdr:cNvPr id="84" name="円/楕円 83"/>
        <xdr:cNvSpPr/>
      </xdr:nvSpPr>
      <xdr:spPr>
        <a:xfrm>
          <a:off x="3746500" y="666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39</xdr:row>
      <xdr:rowOff>71572</xdr:rowOff>
    </xdr:from>
    <xdr:ext cx="469744" cy="259045"/>
    <xdr:sp macro="" textlink="">
      <xdr:nvSpPr>
        <xdr:cNvPr id="85" name="テキスト ボックス 84"/>
        <xdr:cNvSpPr txBox="1"/>
      </xdr:nvSpPr>
      <xdr:spPr>
        <a:xfrm>
          <a:off x="3562427" y="675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2,424</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9543</xdr:rowOff>
    </xdr:from>
    <xdr:to>
      <xdr:col>4</xdr:col>
      <xdr:colOff>206375</xdr:colOff>
      <xdr:row>39</xdr:row>
      <xdr:rowOff>111143</xdr:rowOff>
    </xdr:to>
    <xdr:sp macro="" textlink="">
      <xdr:nvSpPr>
        <xdr:cNvPr id="86" name="円/楕円 85"/>
        <xdr:cNvSpPr/>
      </xdr:nvSpPr>
      <xdr:spPr>
        <a:xfrm>
          <a:off x="2857500" y="66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102270</xdr:rowOff>
    </xdr:from>
    <xdr:ext cx="469744" cy="259045"/>
    <xdr:sp macro="" textlink="">
      <xdr:nvSpPr>
        <xdr:cNvPr id="87" name="テキスト ボックス 86"/>
        <xdr:cNvSpPr txBox="1"/>
      </xdr:nvSpPr>
      <xdr:spPr>
        <a:xfrm>
          <a:off x="2673427" y="678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2,236</a:t>
          </a:r>
          <a:endParaRPr kumimoji="1" lang="ja-JP" altLang="en-US" sz="1000" b="1">
            <a:solidFill>
              <a:srgbClr val="FF0000"/>
            </a:solidFill>
            <a:latin typeface="ＭＳ Ｐゴシック"/>
          </a:endParaRPr>
        </a:p>
      </xdr:txBody>
    </xdr:sp>
    <xdr:clientData/>
  </xdr:oneCellAnchor>
  <xdr:twoCellAnchor>
    <xdr:from>
      <xdr:col>2</xdr:col>
      <xdr:colOff>587375</xdr:colOff>
      <xdr:row>39</xdr:row>
      <xdr:rowOff>8237</xdr:rowOff>
    </xdr:from>
    <xdr:to>
      <xdr:col>3</xdr:col>
      <xdr:colOff>3175</xdr:colOff>
      <xdr:row>39</xdr:row>
      <xdr:rowOff>109837</xdr:rowOff>
    </xdr:to>
    <xdr:sp macro="" textlink="">
      <xdr:nvSpPr>
        <xdr:cNvPr id="88" name="円/楕円 87"/>
        <xdr:cNvSpPr/>
      </xdr:nvSpPr>
      <xdr:spPr>
        <a:xfrm>
          <a:off x="1968500" y="669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100964</xdr:rowOff>
    </xdr:from>
    <xdr:ext cx="469744" cy="259045"/>
    <xdr:sp macro="" textlink="">
      <xdr:nvSpPr>
        <xdr:cNvPr id="89" name="テキスト ボックス 88"/>
        <xdr:cNvSpPr txBox="1"/>
      </xdr:nvSpPr>
      <xdr:spPr>
        <a:xfrm>
          <a:off x="1784427" y="678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2,244</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168910</xdr:rowOff>
    </xdr:from>
    <xdr:to>
      <xdr:col>1</xdr:col>
      <xdr:colOff>485775</xdr:colOff>
      <xdr:row>39</xdr:row>
      <xdr:rowOff>99060</xdr:rowOff>
    </xdr:to>
    <xdr:sp macro="" textlink="">
      <xdr:nvSpPr>
        <xdr:cNvPr id="90" name="円/楕円 89"/>
        <xdr:cNvSpPr/>
      </xdr:nvSpPr>
      <xdr:spPr>
        <a:xfrm>
          <a:off x="1079500" y="6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39</xdr:row>
      <xdr:rowOff>90187</xdr:rowOff>
    </xdr:from>
    <xdr:ext cx="469744" cy="259045"/>
    <xdr:sp macro="" textlink="">
      <xdr:nvSpPr>
        <xdr:cNvPr id="91" name="テキスト ボックス 90"/>
        <xdr:cNvSpPr txBox="1"/>
      </xdr:nvSpPr>
      <xdr:spPr>
        <a:xfrm>
          <a:off x="895427" y="677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163308</xdr:rowOff>
    </xdr:from>
    <xdr:to>
      <xdr:col>6</xdr:col>
      <xdr:colOff>511175</xdr:colOff>
      <xdr:row>58</xdr:row>
      <xdr:rowOff>166557</xdr:rowOff>
    </xdr:to>
    <xdr:cxnSp macro="">
      <xdr:nvCxnSpPr>
        <xdr:cNvPr id="122" name="直線コネクタ 121"/>
        <xdr:cNvCxnSpPr/>
      </xdr:nvCxnSpPr>
      <xdr:spPr>
        <a:xfrm>
          <a:off x="3797300" y="10107408"/>
          <a:ext cx="838200" cy="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45421</xdr:rowOff>
    </xdr:from>
    <xdr:ext cx="534377" cy="259045"/>
    <xdr:sp macro="" textlink="">
      <xdr:nvSpPr>
        <xdr:cNvPr id="123" name="総務費平均値テキスト"/>
        <xdr:cNvSpPr txBox="1"/>
      </xdr:nvSpPr>
      <xdr:spPr>
        <a:xfrm>
          <a:off x="4686300" y="981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153948</xdr:rowOff>
    </xdr:from>
    <xdr:to>
      <xdr:col>5</xdr:col>
      <xdr:colOff>358775</xdr:colOff>
      <xdr:row>58</xdr:row>
      <xdr:rowOff>163308</xdr:rowOff>
    </xdr:to>
    <xdr:cxnSp macro="">
      <xdr:nvCxnSpPr>
        <xdr:cNvPr id="125" name="直線コネクタ 124"/>
        <xdr:cNvCxnSpPr/>
      </xdr:nvCxnSpPr>
      <xdr:spPr>
        <a:xfrm>
          <a:off x="2908300" y="10098048"/>
          <a:ext cx="889000" cy="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160638</xdr:rowOff>
    </xdr:from>
    <xdr:ext cx="534377" cy="259045"/>
    <xdr:sp macro="" textlink="">
      <xdr:nvSpPr>
        <xdr:cNvPr id="127" name="テキスト ボックス 126"/>
        <xdr:cNvSpPr txBox="1"/>
      </xdr:nvSpPr>
      <xdr:spPr>
        <a:xfrm>
          <a:off x="3530111" y="976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145578</xdr:rowOff>
    </xdr:from>
    <xdr:to>
      <xdr:col>4</xdr:col>
      <xdr:colOff>155575</xdr:colOff>
      <xdr:row>58</xdr:row>
      <xdr:rowOff>153948</xdr:rowOff>
    </xdr:to>
    <xdr:cxnSp macro="">
      <xdr:nvCxnSpPr>
        <xdr:cNvPr id="128" name="直線コネクタ 127"/>
        <xdr:cNvCxnSpPr/>
      </xdr:nvCxnSpPr>
      <xdr:spPr>
        <a:xfrm>
          <a:off x="2019300" y="9918228"/>
          <a:ext cx="889000" cy="17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24540</xdr:rowOff>
    </xdr:from>
    <xdr:to>
      <xdr:col>4</xdr:col>
      <xdr:colOff>206375</xdr:colOff>
      <xdr:row>58</xdr:row>
      <xdr:rowOff>126140</xdr:rowOff>
    </xdr:to>
    <xdr:sp macro="" textlink="">
      <xdr:nvSpPr>
        <xdr:cNvPr id="129" name="フローチャート : 判断 128"/>
        <xdr:cNvSpPr/>
      </xdr:nvSpPr>
      <xdr:spPr>
        <a:xfrm>
          <a:off x="2857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142667</xdr:rowOff>
    </xdr:from>
    <xdr:ext cx="534377" cy="259045"/>
    <xdr:sp macro="" textlink="">
      <xdr:nvSpPr>
        <xdr:cNvPr id="130" name="テキスト ボックス 129"/>
        <xdr:cNvSpPr txBox="1"/>
      </xdr:nvSpPr>
      <xdr:spPr>
        <a:xfrm>
          <a:off x="2641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145578</xdr:rowOff>
    </xdr:from>
    <xdr:to>
      <xdr:col>2</xdr:col>
      <xdr:colOff>638175</xdr:colOff>
      <xdr:row>58</xdr:row>
      <xdr:rowOff>137881</xdr:rowOff>
    </xdr:to>
    <xdr:cxnSp macro="">
      <xdr:nvCxnSpPr>
        <xdr:cNvPr id="131" name="直線コネクタ 130"/>
        <xdr:cNvCxnSpPr/>
      </xdr:nvCxnSpPr>
      <xdr:spPr>
        <a:xfrm flipV="1">
          <a:off x="1130300" y="9918228"/>
          <a:ext cx="889000" cy="16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11571</xdr:rowOff>
    </xdr:from>
    <xdr:to>
      <xdr:col>3</xdr:col>
      <xdr:colOff>3175</xdr:colOff>
      <xdr:row>58</xdr:row>
      <xdr:rowOff>113171</xdr:rowOff>
    </xdr:to>
    <xdr:sp macro="" textlink="">
      <xdr:nvSpPr>
        <xdr:cNvPr id="132" name="フローチャート : 判断 131"/>
        <xdr:cNvSpPr/>
      </xdr:nvSpPr>
      <xdr:spPr>
        <a:xfrm>
          <a:off x="1968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104298</xdr:rowOff>
    </xdr:from>
    <xdr:ext cx="534377" cy="259045"/>
    <xdr:sp macro="" textlink="">
      <xdr:nvSpPr>
        <xdr:cNvPr id="133" name="テキスト ボックス 132"/>
        <xdr:cNvSpPr txBox="1"/>
      </xdr:nvSpPr>
      <xdr:spPr>
        <a:xfrm>
          <a:off x="1752111" y="100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167248</xdr:rowOff>
    </xdr:from>
    <xdr:to>
      <xdr:col>1</xdr:col>
      <xdr:colOff>485775</xdr:colOff>
      <xdr:row>58</xdr:row>
      <xdr:rowOff>97398</xdr:rowOff>
    </xdr:to>
    <xdr:sp macro="" textlink="">
      <xdr:nvSpPr>
        <xdr:cNvPr id="134" name="フローチャート : 判断 133"/>
        <xdr:cNvSpPr/>
      </xdr:nvSpPr>
      <xdr:spPr>
        <a:xfrm>
          <a:off x="1079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113925</xdr:rowOff>
    </xdr:from>
    <xdr:ext cx="534377" cy="259045"/>
    <xdr:sp macro="" textlink="">
      <xdr:nvSpPr>
        <xdr:cNvPr id="135" name="テキスト ボックス 134"/>
        <xdr:cNvSpPr txBox="1"/>
      </xdr:nvSpPr>
      <xdr:spPr>
        <a:xfrm>
          <a:off x="863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115757</xdr:rowOff>
    </xdr:from>
    <xdr:to>
      <xdr:col>6</xdr:col>
      <xdr:colOff>561975</xdr:colOff>
      <xdr:row>59</xdr:row>
      <xdr:rowOff>45907</xdr:rowOff>
    </xdr:to>
    <xdr:sp macro="" textlink="">
      <xdr:nvSpPr>
        <xdr:cNvPr id="141" name="円/楕円 140"/>
        <xdr:cNvSpPr/>
      </xdr:nvSpPr>
      <xdr:spPr>
        <a:xfrm>
          <a:off x="4584700" y="100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30684</xdr:rowOff>
    </xdr:from>
    <xdr:ext cx="534377" cy="259045"/>
    <xdr:sp macro="" textlink="">
      <xdr:nvSpPr>
        <xdr:cNvPr id="142" name="総務費該当値テキスト"/>
        <xdr:cNvSpPr txBox="1"/>
      </xdr:nvSpPr>
      <xdr:spPr>
        <a:xfrm>
          <a:off x="4686300" y="997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31,776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112508</xdr:rowOff>
    </xdr:from>
    <xdr:to>
      <xdr:col>5</xdr:col>
      <xdr:colOff>409575</xdr:colOff>
      <xdr:row>59</xdr:row>
      <xdr:rowOff>42658</xdr:rowOff>
    </xdr:to>
    <xdr:sp macro="" textlink="">
      <xdr:nvSpPr>
        <xdr:cNvPr id="143" name="円/楕円 142"/>
        <xdr:cNvSpPr/>
      </xdr:nvSpPr>
      <xdr:spPr>
        <a:xfrm>
          <a:off x="3746500" y="1005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33785</xdr:rowOff>
    </xdr:from>
    <xdr:ext cx="534377" cy="259045"/>
    <xdr:sp macro="" textlink="">
      <xdr:nvSpPr>
        <xdr:cNvPr id="144" name="テキスト ボックス 143"/>
        <xdr:cNvSpPr txBox="1"/>
      </xdr:nvSpPr>
      <xdr:spPr>
        <a:xfrm>
          <a:off x="3530111" y="1014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32,771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103148</xdr:rowOff>
    </xdr:from>
    <xdr:to>
      <xdr:col>4</xdr:col>
      <xdr:colOff>206375</xdr:colOff>
      <xdr:row>59</xdr:row>
      <xdr:rowOff>33298</xdr:rowOff>
    </xdr:to>
    <xdr:sp macro="" textlink="">
      <xdr:nvSpPr>
        <xdr:cNvPr id="145" name="円/楕円 144"/>
        <xdr:cNvSpPr/>
      </xdr:nvSpPr>
      <xdr:spPr>
        <a:xfrm>
          <a:off x="2857500" y="1004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24425</xdr:rowOff>
    </xdr:from>
    <xdr:ext cx="534377" cy="259045"/>
    <xdr:sp macro="" textlink="">
      <xdr:nvSpPr>
        <xdr:cNvPr id="146" name="テキスト ボックス 145"/>
        <xdr:cNvSpPr txBox="1"/>
      </xdr:nvSpPr>
      <xdr:spPr>
        <a:xfrm>
          <a:off x="2641111" y="1013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35,637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94778</xdr:rowOff>
    </xdr:from>
    <xdr:to>
      <xdr:col>3</xdr:col>
      <xdr:colOff>3175</xdr:colOff>
      <xdr:row>58</xdr:row>
      <xdr:rowOff>24928</xdr:rowOff>
    </xdr:to>
    <xdr:sp macro="" textlink="">
      <xdr:nvSpPr>
        <xdr:cNvPr id="147" name="円/楕円 146"/>
        <xdr:cNvSpPr/>
      </xdr:nvSpPr>
      <xdr:spPr>
        <a:xfrm>
          <a:off x="1968500" y="986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41455</xdr:rowOff>
    </xdr:from>
    <xdr:ext cx="534377" cy="259045"/>
    <xdr:sp macro="" textlink="">
      <xdr:nvSpPr>
        <xdr:cNvPr id="148" name="テキスト ボックス 147"/>
        <xdr:cNvSpPr txBox="1"/>
      </xdr:nvSpPr>
      <xdr:spPr>
        <a:xfrm>
          <a:off x="1752111" y="964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90,700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87081</xdr:rowOff>
    </xdr:from>
    <xdr:to>
      <xdr:col>1</xdr:col>
      <xdr:colOff>485775</xdr:colOff>
      <xdr:row>59</xdr:row>
      <xdr:rowOff>17231</xdr:rowOff>
    </xdr:to>
    <xdr:sp macro="" textlink="">
      <xdr:nvSpPr>
        <xdr:cNvPr id="149" name="円/楕円 148"/>
        <xdr:cNvSpPr/>
      </xdr:nvSpPr>
      <xdr:spPr>
        <a:xfrm>
          <a:off x="1079500" y="1003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8358</xdr:rowOff>
    </xdr:from>
    <xdr:ext cx="534377" cy="259045"/>
    <xdr:sp macro="" textlink="">
      <xdr:nvSpPr>
        <xdr:cNvPr id="150" name="テキスト ボックス 149"/>
        <xdr:cNvSpPr txBox="1"/>
      </xdr:nvSpPr>
      <xdr:spPr>
        <a:xfrm>
          <a:off x="863111" y="1012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71411</xdr:rowOff>
    </xdr:from>
    <xdr:to>
      <xdr:col>6</xdr:col>
      <xdr:colOff>511175</xdr:colOff>
      <xdr:row>78</xdr:row>
      <xdr:rowOff>78560</xdr:rowOff>
    </xdr:to>
    <xdr:cxnSp macro="">
      <xdr:nvCxnSpPr>
        <xdr:cNvPr id="181" name="直線コネクタ 180"/>
        <xdr:cNvCxnSpPr/>
      </xdr:nvCxnSpPr>
      <xdr:spPr>
        <a:xfrm flipV="1">
          <a:off x="3797300" y="13444511"/>
          <a:ext cx="838200" cy="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78560</xdr:rowOff>
    </xdr:from>
    <xdr:to>
      <xdr:col>5</xdr:col>
      <xdr:colOff>358775</xdr:colOff>
      <xdr:row>78</xdr:row>
      <xdr:rowOff>84257</xdr:rowOff>
    </xdr:to>
    <xdr:cxnSp macro="">
      <xdr:nvCxnSpPr>
        <xdr:cNvPr id="184" name="直線コネクタ 183"/>
        <xdr:cNvCxnSpPr/>
      </xdr:nvCxnSpPr>
      <xdr:spPr>
        <a:xfrm flipV="1">
          <a:off x="2908300" y="13451660"/>
          <a:ext cx="889000" cy="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124696</xdr:rowOff>
    </xdr:from>
    <xdr:ext cx="599010" cy="259045"/>
    <xdr:sp macro="" textlink="">
      <xdr:nvSpPr>
        <xdr:cNvPr id="186" name="テキスト ボックス 185"/>
        <xdr:cNvSpPr txBox="1"/>
      </xdr:nvSpPr>
      <xdr:spPr>
        <a:xfrm>
          <a:off x="3497794" y="1315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84257</xdr:rowOff>
    </xdr:from>
    <xdr:to>
      <xdr:col>4</xdr:col>
      <xdr:colOff>155575</xdr:colOff>
      <xdr:row>78</xdr:row>
      <xdr:rowOff>90802</xdr:rowOff>
    </xdr:to>
    <xdr:cxnSp macro="">
      <xdr:nvCxnSpPr>
        <xdr:cNvPr id="187" name="直線コネクタ 186"/>
        <xdr:cNvCxnSpPr/>
      </xdr:nvCxnSpPr>
      <xdr:spPr>
        <a:xfrm flipV="1">
          <a:off x="2019300" y="13457357"/>
          <a:ext cx="889000" cy="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155485</xdr:rowOff>
    </xdr:from>
    <xdr:to>
      <xdr:col>4</xdr:col>
      <xdr:colOff>206375</xdr:colOff>
      <xdr:row>78</xdr:row>
      <xdr:rowOff>85635</xdr:rowOff>
    </xdr:to>
    <xdr:sp macro="" textlink="">
      <xdr:nvSpPr>
        <xdr:cNvPr id="188" name="フローチャート : 判断 187"/>
        <xdr:cNvSpPr/>
      </xdr:nvSpPr>
      <xdr:spPr>
        <a:xfrm>
          <a:off x="2857500" y="1335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102162</xdr:rowOff>
    </xdr:from>
    <xdr:ext cx="599010" cy="259045"/>
    <xdr:sp macro="" textlink="">
      <xdr:nvSpPr>
        <xdr:cNvPr id="189" name="テキスト ボックス 188"/>
        <xdr:cNvSpPr txBox="1"/>
      </xdr:nvSpPr>
      <xdr:spPr>
        <a:xfrm>
          <a:off x="2608794" y="1313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90802</xdr:rowOff>
    </xdr:from>
    <xdr:to>
      <xdr:col>2</xdr:col>
      <xdr:colOff>638175</xdr:colOff>
      <xdr:row>78</xdr:row>
      <xdr:rowOff>93690</xdr:rowOff>
    </xdr:to>
    <xdr:cxnSp macro="">
      <xdr:nvCxnSpPr>
        <xdr:cNvPr id="190" name="直線コネクタ 189"/>
        <xdr:cNvCxnSpPr/>
      </xdr:nvCxnSpPr>
      <xdr:spPr>
        <a:xfrm flipV="1">
          <a:off x="1130300" y="13463902"/>
          <a:ext cx="889000" cy="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166257</xdr:rowOff>
    </xdr:from>
    <xdr:to>
      <xdr:col>3</xdr:col>
      <xdr:colOff>3175</xdr:colOff>
      <xdr:row>78</xdr:row>
      <xdr:rowOff>96407</xdr:rowOff>
    </xdr:to>
    <xdr:sp macro="" textlink="">
      <xdr:nvSpPr>
        <xdr:cNvPr id="191" name="フローチャート : 判断 190"/>
        <xdr:cNvSpPr/>
      </xdr:nvSpPr>
      <xdr:spPr>
        <a:xfrm>
          <a:off x="1968500" y="1336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112934</xdr:rowOff>
    </xdr:from>
    <xdr:ext cx="599010" cy="259045"/>
    <xdr:sp macro="" textlink="">
      <xdr:nvSpPr>
        <xdr:cNvPr id="192" name="テキスト ボックス 191"/>
        <xdr:cNvSpPr txBox="1"/>
      </xdr:nvSpPr>
      <xdr:spPr>
        <a:xfrm>
          <a:off x="1719794" y="1314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3880</xdr:rowOff>
    </xdr:from>
    <xdr:to>
      <xdr:col>1</xdr:col>
      <xdr:colOff>485775</xdr:colOff>
      <xdr:row>78</xdr:row>
      <xdr:rowOff>105480</xdr:rowOff>
    </xdr:to>
    <xdr:sp macro="" textlink="">
      <xdr:nvSpPr>
        <xdr:cNvPr id="193" name="フローチャート : 判断 192"/>
        <xdr:cNvSpPr/>
      </xdr:nvSpPr>
      <xdr:spPr>
        <a:xfrm>
          <a:off x="1079500" y="133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122007</xdr:rowOff>
    </xdr:from>
    <xdr:ext cx="599010" cy="259045"/>
    <xdr:sp macro="" textlink="">
      <xdr:nvSpPr>
        <xdr:cNvPr id="194" name="テキスト ボックス 193"/>
        <xdr:cNvSpPr txBox="1"/>
      </xdr:nvSpPr>
      <xdr:spPr>
        <a:xfrm>
          <a:off x="830794" y="1315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20611</xdr:rowOff>
    </xdr:from>
    <xdr:to>
      <xdr:col>6</xdr:col>
      <xdr:colOff>561975</xdr:colOff>
      <xdr:row>78</xdr:row>
      <xdr:rowOff>122211</xdr:rowOff>
    </xdr:to>
    <xdr:sp macro="" textlink="">
      <xdr:nvSpPr>
        <xdr:cNvPr id="200" name="円/楕円 199"/>
        <xdr:cNvSpPr/>
      </xdr:nvSpPr>
      <xdr:spPr>
        <a:xfrm>
          <a:off x="4584700" y="1339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130454</xdr:rowOff>
    </xdr:from>
    <xdr:ext cx="599010" cy="259045"/>
    <xdr:sp macro="" textlink="">
      <xdr:nvSpPr>
        <xdr:cNvPr id="201" name="民生費該当値テキスト"/>
        <xdr:cNvSpPr txBox="1"/>
      </xdr:nvSpPr>
      <xdr:spPr>
        <a:xfrm>
          <a:off x="4686300" y="1333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121,822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27760</xdr:rowOff>
    </xdr:from>
    <xdr:to>
      <xdr:col>5</xdr:col>
      <xdr:colOff>409575</xdr:colOff>
      <xdr:row>78</xdr:row>
      <xdr:rowOff>129360</xdr:rowOff>
    </xdr:to>
    <xdr:sp macro="" textlink="">
      <xdr:nvSpPr>
        <xdr:cNvPr id="202" name="円/楕円 201"/>
        <xdr:cNvSpPr/>
      </xdr:nvSpPr>
      <xdr:spPr>
        <a:xfrm>
          <a:off x="3746500" y="1340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120487</xdr:rowOff>
    </xdr:from>
    <xdr:ext cx="599010" cy="259045"/>
    <xdr:sp macro="" textlink="">
      <xdr:nvSpPr>
        <xdr:cNvPr id="203" name="テキスト ボックス 202"/>
        <xdr:cNvSpPr txBox="1"/>
      </xdr:nvSpPr>
      <xdr:spPr>
        <a:xfrm>
          <a:off x="3497794" y="13493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117,444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33457</xdr:rowOff>
    </xdr:from>
    <xdr:to>
      <xdr:col>4</xdr:col>
      <xdr:colOff>206375</xdr:colOff>
      <xdr:row>78</xdr:row>
      <xdr:rowOff>135057</xdr:rowOff>
    </xdr:to>
    <xdr:sp macro="" textlink="">
      <xdr:nvSpPr>
        <xdr:cNvPr id="204" name="円/楕円 203"/>
        <xdr:cNvSpPr/>
      </xdr:nvSpPr>
      <xdr:spPr>
        <a:xfrm>
          <a:off x="2857500" y="134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126184</xdr:rowOff>
    </xdr:from>
    <xdr:ext cx="599010" cy="259045"/>
    <xdr:sp macro="" textlink="">
      <xdr:nvSpPr>
        <xdr:cNvPr id="205" name="テキスト ボックス 204"/>
        <xdr:cNvSpPr txBox="1"/>
      </xdr:nvSpPr>
      <xdr:spPr>
        <a:xfrm>
          <a:off x="2608794" y="1349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113,955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40002</xdr:rowOff>
    </xdr:from>
    <xdr:to>
      <xdr:col>3</xdr:col>
      <xdr:colOff>3175</xdr:colOff>
      <xdr:row>78</xdr:row>
      <xdr:rowOff>141602</xdr:rowOff>
    </xdr:to>
    <xdr:sp macro="" textlink="">
      <xdr:nvSpPr>
        <xdr:cNvPr id="206" name="円/楕円 205"/>
        <xdr:cNvSpPr/>
      </xdr:nvSpPr>
      <xdr:spPr>
        <a:xfrm>
          <a:off x="1968500" y="1341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132729</xdr:rowOff>
    </xdr:from>
    <xdr:ext cx="599010" cy="259045"/>
    <xdr:sp macro="" textlink="">
      <xdr:nvSpPr>
        <xdr:cNvPr id="207" name="テキスト ボックス 206"/>
        <xdr:cNvSpPr txBox="1"/>
      </xdr:nvSpPr>
      <xdr:spPr>
        <a:xfrm>
          <a:off x="1719794" y="13505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109,946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42890</xdr:rowOff>
    </xdr:from>
    <xdr:to>
      <xdr:col>1</xdr:col>
      <xdr:colOff>485775</xdr:colOff>
      <xdr:row>78</xdr:row>
      <xdr:rowOff>144490</xdr:rowOff>
    </xdr:to>
    <xdr:sp macro="" textlink="">
      <xdr:nvSpPr>
        <xdr:cNvPr id="208" name="円/楕円 207"/>
        <xdr:cNvSpPr/>
      </xdr:nvSpPr>
      <xdr:spPr>
        <a:xfrm>
          <a:off x="1079500" y="134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135617</xdr:rowOff>
    </xdr:from>
    <xdr:ext cx="599010" cy="259045"/>
    <xdr:sp macro="" textlink="">
      <xdr:nvSpPr>
        <xdr:cNvPr id="209" name="テキスト ボックス 208"/>
        <xdr:cNvSpPr txBox="1"/>
      </xdr:nvSpPr>
      <xdr:spPr>
        <a:xfrm>
          <a:off x="830794" y="1350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89542</xdr:rowOff>
    </xdr:from>
    <xdr:to>
      <xdr:col>6</xdr:col>
      <xdr:colOff>511175</xdr:colOff>
      <xdr:row>98</xdr:row>
      <xdr:rowOff>93047</xdr:rowOff>
    </xdr:to>
    <xdr:cxnSp macro="">
      <xdr:nvCxnSpPr>
        <xdr:cNvPr id="239" name="直線コネクタ 238"/>
        <xdr:cNvCxnSpPr/>
      </xdr:nvCxnSpPr>
      <xdr:spPr>
        <a:xfrm flipV="1">
          <a:off x="3797300" y="16891642"/>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56360</xdr:rowOff>
    </xdr:from>
    <xdr:ext cx="534377" cy="259045"/>
    <xdr:sp macro="" textlink="">
      <xdr:nvSpPr>
        <xdr:cNvPr id="240" name="衛生費平均値テキスト"/>
        <xdr:cNvSpPr txBox="1"/>
      </xdr:nvSpPr>
      <xdr:spPr>
        <a:xfrm>
          <a:off x="4686300" y="16515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93047</xdr:rowOff>
    </xdr:from>
    <xdr:to>
      <xdr:col>5</xdr:col>
      <xdr:colOff>358775</xdr:colOff>
      <xdr:row>98</xdr:row>
      <xdr:rowOff>108877</xdr:rowOff>
    </xdr:to>
    <xdr:cxnSp macro="">
      <xdr:nvCxnSpPr>
        <xdr:cNvPr id="242" name="直線コネクタ 241"/>
        <xdr:cNvCxnSpPr/>
      </xdr:nvCxnSpPr>
      <xdr:spPr>
        <a:xfrm flipV="1">
          <a:off x="2908300" y="16895147"/>
          <a:ext cx="889000" cy="1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119282</xdr:rowOff>
    </xdr:from>
    <xdr:ext cx="534377" cy="259045"/>
    <xdr:sp macro="" textlink="">
      <xdr:nvSpPr>
        <xdr:cNvPr id="244" name="テキスト ボックス 243"/>
        <xdr:cNvSpPr txBox="1"/>
      </xdr:nvSpPr>
      <xdr:spPr>
        <a:xfrm>
          <a:off x="3530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108877</xdr:rowOff>
    </xdr:from>
    <xdr:to>
      <xdr:col>4</xdr:col>
      <xdr:colOff>155575</xdr:colOff>
      <xdr:row>98</xdr:row>
      <xdr:rowOff>133508</xdr:rowOff>
    </xdr:to>
    <xdr:cxnSp macro="">
      <xdr:nvCxnSpPr>
        <xdr:cNvPr id="245" name="直線コネクタ 244"/>
        <xdr:cNvCxnSpPr/>
      </xdr:nvCxnSpPr>
      <xdr:spPr>
        <a:xfrm flipV="1">
          <a:off x="2019300" y="16910977"/>
          <a:ext cx="889000" cy="2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46" name="フローチャート : 判断 245"/>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7" name="テキスト ボックス 246"/>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133508</xdr:rowOff>
    </xdr:from>
    <xdr:to>
      <xdr:col>2</xdr:col>
      <xdr:colOff>638175</xdr:colOff>
      <xdr:row>98</xdr:row>
      <xdr:rowOff>143320</xdr:rowOff>
    </xdr:to>
    <xdr:cxnSp macro="">
      <xdr:nvCxnSpPr>
        <xdr:cNvPr id="248" name="直線コネクタ 247"/>
        <xdr:cNvCxnSpPr/>
      </xdr:nvCxnSpPr>
      <xdr:spPr>
        <a:xfrm flipV="1">
          <a:off x="1130300" y="16935608"/>
          <a:ext cx="889000" cy="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9" name="フローチャート : 判断 248"/>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50" name="テキスト ボックス 249"/>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51" name="フローチャート : 判断 250"/>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52" name="テキスト ボックス 251"/>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38742</xdr:rowOff>
    </xdr:from>
    <xdr:to>
      <xdr:col>6</xdr:col>
      <xdr:colOff>561975</xdr:colOff>
      <xdr:row>98</xdr:row>
      <xdr:rowOff>140342</xdr:rowOff>
    </xdr:to>
    <xdr:sp macro="" textlink="">
      <xdr:nvSpPr>
        <xdr:cNvPr id="258" name="円/楕円 257"/>
        <xdr:cNvSpPr/>
      </xdr:nvSpPr>
      <xdr:spPr>
        <a:xfrm>
          <a:off x="4584700" y="1684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17169</xdr:rowOff>
    </xdr:from>
    <xdr:ext cx="534377" cy="259045"/>
    <xdr:sp macro="" textlink="">
      <xdr:nvSpPr>
        <xdr:cNvPr id="259" name="衛生費該当値テキスト"/>
        <xdr:cNvSpPr txBox="1"/>
      </xdr:nvSpPr>
      <xdr:spPr>
        <a:xfrm>
          <a:off x="4686300" y="1681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26,633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42247</xdr:rowOff>
    </xdr:from>
    <xdr:to>
      <xdr:col>5</xdr:col>
      <xdr:colOff>409575</xdr:colOff>
      <xdr:row>98</xdr:row>
      <xdr:rowOff>143847</xdr:rowOff>
    </xdr:to>
    <xdr:sp macro="" textlink="">
      <xdr:nvSpPr>
        <xdr:cNvPr id="260" name="円/楕円 259"/>
        <xdr:cNvSpPr/>
      </xdr:nvSpPr>
      <xdr:spPr>
        <a:xfrm>
          <a:off x="3746500" y="1684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134974</xdr:rowOff>
    </xdr:from>
    <xdr:ext cx="534377" cy="259045"/>
    <xdr:sp macro="" textlink="">
      <xdr:nvSpPr>
        <xdr:cNvPr id="261" name="テキスト ボックス 260"/>
        <xdr:cNvSpPr txBox="1"/>
      </xdr:nvSpPr>
      <xdr:spPr>
        <a:xfrm>
          <a:off x="3530111" y="1693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26,449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58077</xdr:rowOff>
    </xdr:from>
    <xdr:to>
      <xdr:col>4</xdr:col>
      <xdr:colOff>206375</xdr:colOff>
      <xdr:row>98</xdr:row>
      <xdr:rowOff>159677</xdr:rowOff>
    </xdr:to>
    <xdr:sp macro="" textlink="">
      <xdr:nvSpPr>
        <xdr:cNvPr id="262" name="円/楕円 261"/>
        <xdr:cNvSpPr/>
      </xdr:nvSpPr>
      <xdr:spPr>
        <a:xfrm>
          <a:off x="2857500" y="1686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150804</xdr:rowOff>
    </xdr:from>
    <xdr:ext cx="534377" cy="259045"/>
    <xdr:sp macro="" textlink="">
      <xdr:nvSpPr>
        <xdr:cNvPr id="263" name="テキスト ボックス 262"/>
        <xdr:cNvSpPr txBox="1"/>
      </xdr:nvSpPr>
      <xdr:spPr>
        <a:xfrm>
          <a:off x="2641111" y="1695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25,618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82708</xdr:rowOff>
    </xdr:from>
    <xdr:to>
      <xdr:col>3</xdr:col>
      <xdr:colOff>3175</xdr:colOff>
      <xdr:row>99</xdr:row>
      <xdr:rowOff>12858</xdr:rowOff>
    </xdr:to>
    <xdr:sp macro="" textlink="">
      <xdr:nvSpPr>
        <xdr:cNvPr id="264" name="円/楕円 263"/>
        <xdr:cNvSpPr/>
      </xdr:nvSpPr>
      <xdr:spPr>
        <a:xfrm>
          <a:off x="1968500" y="1688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3985</xdr:rowOff>
    </xdr:from>
    <xdr:ext cx="534377" cy="259045"/>
    <xdr:sp macro="" textlink="">
      <xdr:nvSpPr>
        <xdr:cNvPr id="265" name="テキスト ボックス 264"/>
        <xdr:cNvSpPr txBox="1"/>
      </xdr:nvSpPr>
      <xdr:spPr>
        <a:xfrm>
          <a:off x="1752111" y="1697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24,325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92520</xdr:rowOff>
    </xdr:from>
    <xdr:to>
      <xdr:col>1</xdr:col>
      <xdr:colOff>485775</xdr:colOff>
      <xdr:row>99</xdr:row>
      <xdr:rowOff>22670</xdr:rowOff>
    </xdr:to>
    <xdr:sp macro="" textlink="">
      <xdr:nvSpPr>
        <xdr:cNvPr id="266" name="円/楕円 265"/>
        <xdr:cNvSpPr/>
      </xdr:nvSpPr>
      <xdr:spPr>
        <a:xfrm>
          <a:off x="1079500" y="168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13797</xdr:rowOff>
    </xdr:from>
    <xdr:ext cx="534377" cy="259045"/>
    <xdr:sp macro="" textlink="">
      <xdr:nvSpPr>
        <xdr:cNvPr id="267" name="テキスト ボックス 266"/>
        <xdr:cNvSpPr txBox="1"/>
      </xdr:nvSpPr>
      <xdr:spPr>
        <a:xfrm>
          <a:off x="863111" y="1698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100975</xdr:rowOff>
    </xdr:from>
    <xdr:to>
      <xdr:col>15</xdr:col>
      <xdr:colOff>180975</xdr:colOff>
      <xdr:row>38</xdr:row>
      <xdr:rowOff>101844</xdr:rowOff>
    </xdr:to>
    <xdr:cxnSp macro="">
      <xdr:nvCxnSpPr>
        <xdr:cNvPr id="294" name="直線コネクタ 293"/>
        <xdr:cNvCxnSpPr/>
      </xdr:nvCxnSpPr>
      <xdr:spPr>
        <a:xfrm>
          <a:off x="9639300" y="6616075"/>
          <a:ext cx="8382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98415</xdr:rowOff>
    </xdr:from>
    <xdr:to>
      <xdr:col>14</xdr:col>
      <xdr:colOff>28575</xdr:colOff>
      <xdr:row>38</xdr:row>
      <xdr:rowOff>100975</xdr:rowOff>
    </xdr:to>
    <xdr:cxnSp macro="">
      <xdr:nvCxnSpPr>
        <xdr:cNvPr id="297" name="直線コネクタ 296"/>
        <xdr:cNvCxnSpPr/>
      </xdr:nvCxnSpPr>
      <xdr:spPr>
        <a:xfrm>
          <a:off x="8750300" y="6613515"/>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80356</xdr:rowOff>
    </xdr:from>
    <xdr:to>
      <xdr:col>12</xdr:col>
      <xdr:colOff>511175</xdr:colOff>
      <xdr:row>38</xdr:row>
      <xdr:rowOff>98415</xdr:rowOff>
    </xdr:to>
    <xdr:cxnSp macro="">
      <xdr:nvCxnSpPr>
        <xdr:cNvPr id="300" name="直線コネクタ 299"/>
        <xdr:cNvCxnSpPr/>
      </xdr:nvCxnSpPr>
      <xdr:spPr>
        <a:xfrm>
          <a:off x="7861300" y="6595456"/>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32299</xdr:rowOff>
    </xdr:from>
    <xdr:to>
      <xdr:col>12</xdr:col>
      <xdr:colOff>561975</xdr:colOff>
      <xdr:row>38</xdr:row>
      <xdr:rowOff>133899</xdr:rowOff>
    </xdr:to>
    <xdr:sp macro="" textlink="">
      <xdr:nvSpPr>
        <xdr:cNvPr id="301" name="フローチャート : 判断 300"/>
        <xdr:cNvSpPr/>
      </xdr:nvSpPr>
      <xdr:spPr>
        <a:xfrm>
          <a:off x="8699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150426</xdr:rowOff>
    </xdr:from>
    <xdr:ext cx="469744" cy="259045"/>
    <xdr:sp macro="" textlink="">
      <xdr:nvSpPr>
        <xdr:cNvPr id="302" name="テキスト ボックス 301"/>
        <xdr:cNvSpPr txBox="1"/>
      </xdr:nvSpPr>
      <xdr:spPr>
        <a:xfrm>
          <a:off x="8515427"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80356</xdr:rowOff>
    </xdr:from>
    <xdr:to>
      <xdr:col>11</xdr:col>
      <xdr:colOff>307975</xdr:colOff>
      <xdr:row>38</xdr:row>
      <xdr:rowOff>83373</xdr:rowOff>
    </xdr:to>
    <xdr:cxnSp macro="">
      <xdr:nvCxnSpPr>
        <xdr:cNvPr id="303" name="直線コネクタ 302"/>
        <xdr:cNvCxnSpPr/>
      </xdr:nvCxnSpPr>
      <xdr:spPr>
        <a:xfrm flipV="1">
          <a:off x="6972300" y="6595456"/>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17897</xdr:rowOff>
    </xdr:from>
    <xdr:to>
      <xdr:col>11</xdr:col>
      <xdr:colOff>358775</xdr:colOff>
      <xdr:row>38</xdr:row>
      <xdr:rowOff>119497</xdr:rowOff>
    </xdr:to>
    <xdr:sp macro="" textlink="">
      <xdr:nvSpPr>
        <xdr:cNvPr id="304" name="フローチャート : 判断 303"/>
        <xdr:cNvSpPr/>
      </xdr:nvSpPr>
      <xdr:spPr>
        <a:xfrm>
          <a:off x="7810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136024</xdr:rowOff>
    </xdr:from>
    <xdr:ext cx="469744" cy="259045"/>
    <xdr:sp macro="" textlink="">
      <xdr:nvSpPr>
        <xdr:cNvPr id="305" name="テキスト ボックス 304"/>
        <xdr:cNvSpPr txBox="1"/>
      </xdr:nvSpPr>
      <xdr:spPr>
        <a:xfrm>
          <a:off x="7626427"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2535</xdr:rowOff>
    </xdr:from>
    <xdr:to>
      <xdr:col>10</xdr:col>
      <xdr:colOff>155575</xdr:colOff>
      <xdr:row>38</xdr:row>
      <xdr:rowOff>104135</xdr:rowOff>
    </xdr:to>
    <xdr:sp macro="" textlink="">
      <xdr:nvSpPr>
        <xdr:cNvPr id="306" name="フローチャート : 判断 305"/>
        <xdr:cNvSpPr/>
      </xdr:nvSpPr>
      <xdr:spPr>
        <a:xfrm>
          <a:off x="6921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120662</xdr:rowOff>
    </xdr:from>
    <xdr:ext cx="469744" cy="259045"/>
    <xdr:sp macro="" textlink="">
      <xdr:nvSpPr>
        <xdr:cNvPr id="307" name="テキスト ボックス 306"/>
        <xdr:cNvSpPr txBox="1"/>
      </xdr:nvSpPr>
      <xdr:spPr>
        <a:xfrm>
          <a:off x="6737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51044</xdr:rowOff>
    </xdr:from>
    <xdr:to>
      <xdr:col>15</xdr:col>
      <xdr:colOff>231775</xdr:colOff>
      <xdr:row>38</xdr:row>
      <xdr:rowOff>152644</xdr:rowOff>
    </xdr:to>
    <xdr:sp macro="" textlink="">
      <xdr:nvSpPr>
        <xdr:cNvPr id="313" name="円/楕円 312"/>
        <xdr:cNvSpPr/>
      </xdr:nvSpPr>
      <xdr:spPr>
        <a:xfrm>
          <a:off x="10426700" y="65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166174</xdr:rowOff>
    </xdr:from>
    <xdr:ext cx="378565" cy="259045"/>
    <xdr:sp macro="" textlink="">
      <xdr:nvSpPr>
        <xdr:cNvPr id="314" name="労働費該当値テキスト"/>
        <xdr:cNvSpPr txBox="1"/>
      </xdr:nvSpPr>
      <xdr:spPr>
        <a:xfrm>
          <a:off x="10528300" y="6509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50175</xdr:rowOff>
    </xdr:from>
    <xdr:to>
      <xdr:col>14</xdr:col>
      <xdr:colOff>79375</xdr:colOff>
      <xdr:row>38</xdr:row>
      <xdr:rowOff>151775</xdr:rowOff>
    </xdr:to>
    <xdr:sp macro="" textlink="">
      <xdr:nvSpPr>
        <xdr:cNvPr id="315" name="円/楕円 314"/>
        <xdr:cNvSpPr/>
      </xdr:nvSpPr>
      <xdr:spPr>
        <a:xfrm>
          <a:off x="9588500" y="65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142902</xdr:rowOff>
    </xdr:from>
    <xdr:ext cx="378565" cy="259045"/>
    <xdr:sp macro="" textlink="">
      <xdr:nvSpPr>
        <xdr:cNvPr id="316" name="テキスト ボックス 315"/>
        <xdr:cNvSpPr txBox="1"/>
      </xdr:nvSpPr>
      <xdr:spPr>
        <a:xfrm>
          <a:off x="9450017" y="6658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47615</xdr:rowOff>
    </xdr:from>
    <xdr:to>
      <xdr:col>12</xdr:col>
      <xdr:colOff>561975</xdr:colOff>
      <xdr:row>38</xdr:row>
      <xdr:rowOff>149215</xdr:rowOff>
    </xdr:to>
    <xdr:sp macro="" textlink="">
      <xdr:nvSpPr>
        <xdr:cNvPr id="317" name="円/楕円 316"/>
        <xdr:cNvSpPr/>
      </xdr:nvSpPr>
      <xdr:spPr>
        <a:xfrm>
          <a:off x="8699500" y="656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140342</xdr:rowOff>
    </xdr:from>
    <xdr:ext cx="378565" cy="259045"/>
    <xdr:sp macro="" textlink="">
      <xdr:nvSpPr>
        <xdr:cNvPr id="318" name="テキスト ボックス 317"/>
        <xdr:cNvSpPr txBox="1"/>
      </xdr:nvSpPr>
      <xdr:spPr>
        <a:xfrm>
          <a:off x="8561017" y="6655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29556</xdr:rowOff>
    </xdr:from>
    <xdr:to>
      <xdr:col>11</xdr:col>
      <xdr:colOff>358775</xdr:colOff>
      <xdr:row>38</xdr:row>
      <xdr:rowOff>131156</xdr:rowOff>
    </xdr:to>
    <xdr:sp macro="" textlink="">
      <xdr:nvSpPr>
        <xdr:cNvPr id="319" name="円/楕円 318"/>
        <xdr:cNvSpPr/>
      </xdr:nvSpPr>
      <xdr:spPr>
        <a:xfrm>
          <a:off x="7810500" y="654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122283</xdr:rowOff>
    </xdr:from>
    <xdr:ext cx="469744" cy="259045"/>
    <xdr:sp macro="" textlink="">
      <xdr:nvSpPr>
        <xdr:cNvPr id="320" name="テキスト ボックス 319"/>
        <xdr:cNvSpPr txBox="1"/>
      </xdr:nvSpPr>
      <xdr:spPr>
        <a:xfrm>
          <a:off x="7626427" y="663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32573</xdr:rowOff>
    </xdr:from>
    <xdr:to>
      <xdr:col>10</xdr:col>
      <xdr:colOff>155575</xdr:colOff>
      <xdr:row>38</xdr:row>
      <xdr:rowOff>134173</xdr:rowOff>
    </xdr:to>
    <xdr:sp macro="" textlink="">
      <xdr:nvSpPr>
        <xdr:cNvPr id="321" name="円/楕円 320"/>
        <xdr:cNvSpPr/>
      </xdr:nvSpPr>
      <xdr:spPr>
        <a:xfrm>
          <a:off x="6921500" y="654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125300</xdr:rowOff>
    </xdr:from>
    <xdr:ext cx="469744" cy="259045"/>
    <xdr:sp macro="" textlink="">
      <xdr:nvSpPr>
        <xdr:cNvPr id="322" name="テキスト ボックス 321"/>
        <xdr:cNvSpPr txBox="1"/>
      </xdr:nvSpPr>
      <xdr:spPr>
        <a:xfrm>
          <a:off x="6737427" y="664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118024</xdr:rowOff>
    </xdr:from>
    <xdr:to>
      <xdr:col>15</xdr:col>
      <xdr:colOff>180975</xdr:colOff>
      <xdr:row>58</xdr:row>
      <xdr:rowOff>119172</xdr:rowOff>
    </xdr:to>
    <xdr:cxnSp macro="">
      <xdr:nvCxnSpPr>
        <xdr:cNvPr id="349" name="直線コネクタ 348"/>
        <xdr:cNvCxnSpPr/>
      </xdr:nvCxnSpPr>
      <xdr:spPr>
        <a:xfrm flipV="1">
          <a:off x="9639300" y="10062124"/>
          <a:ext cx="8382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52995</xdr:rowOff>
    </xdr:from>
    <xdr:ext cx="534377" cy="259045"/>
    <xdr:sp macro="" textlink="">
      <xdr:nvSpPr>
        <xdr:cNvPr id="350" name="農林水産業費平均値テキスト"/>
        <xdr:cNvSpPr txBox="1"/>
      </xdr:nvSpPr>
      <xdr:spPr>
        <a:xfrm>
          <a:off x="10528300" y="982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116410</xdr:rowOff>
    </xdr:from>
    <xdr:to>
      <xdr:col>14</xdr:col>
      <xdr:colOff>28575</xdr:colOff>
      <xdr:row>58</xdr:row>
      <xdr:rowOff>119172</xdr:rowOff>
    </xdr:to>
    <xdr:cxnSp macro="">
      <xdr:nvCxnSpPr>
        <xdr:cNvPr id="352" name="直線コネクタ 351"/>
        <xdr:cNvCxnSpPr/>
      </xdr:nvCxnSpPr>
      <xdr:spPr>
        <a:xfrm>
          <a:off x="8750300" y="10060510"/>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153365</xdr:rowOff>
    </xdr:from>
    <xdr:ext cx="534377" cy="259045"/>
    <xdr:sp macro="" textlink="">
      <xdr:nvSpPr>
        <xdr:cNvPr id="354" name="テキスト ボックス 353"/>
        <xdr:cNvSpPr txBox="1"/>
      </xdr:nvSpPr>
      <xdr:spPr>
        <a:xfrm>
          <a:off x="9372111" y="97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116410</xdr:rowOff>
    </xdr:from>
    <xdr:to>
      <xdr:col>12</xdr:col>
      <xdr:colOff>511175</xdr:colOff>
      <xdr:row>58</xdr:row>
      <xdr:rowOff>122303</xdr:rowOff>
    </xdr:to>
    <xdr:cxnSp macro="">
      <xdr:nvCxnSpPr>
        <xdr:cNvPr id="355" name="直線コネクタ 354"/>
        <xdr:cNvCxnSpPr/>
      </xdr:nvCxnSpPr>
      <xdr:spPr>
        <a:xfrm flipV="1">
          <a:off x="7861300" y="10060510"/>
          <a:ext cx="889000" cy="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23465</xdr:rowOff>
    </xdr:from>
    <xdr:to>
      <xdr:col>12</xdr:col>
      <xdr:colOff>561975</xdr:colOff>
      <xdr:row>58</xdr:row>
      <xdr:rowOff>125065</xdr:rowOff>
    </xdr:to>
    <xdr:sp macro="" textlink="">
      <xdr:nvSpPr>
        <xdr:cNvPr id="356" name="フローチャート : 判断 355"/>
        <xdr:cNvSpPr/>
      </xdr:nvSpPr>
      <xdr:spPr>
        <a:xfrm>
          <a:off x="8699500" y="996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141592</xdr:rowOff>
    </xdr:from>
    <xdr:ext cx="534377" cy="259045"/>
    <xdr:sp macro="" textlink="">
      <xdr:nvSpPr>
        <xdr:cNvPr id="357" name="テキスト ボックス 356"/>
        <xdr:cNvSpPr txBox="1"/>
      </xdr:nvSpPr>
      <xdr:spPr>
        <a:xfrm>
          <a:off x="8483111" y="974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122303</xdr:rowOff>
    </xdr:from>
    <xdr:to>
      <xdr:col>11</xdr:col>
      <xdr:colOff>307975</xdr:colOff>
      <xdr:row>58</xdr:row>
      <xdr:rowOff>122898</xdr:rowOff>
    </xdr:to>
    <xdr:cxnSp macro="">
      <xdr:nvCxnSpPr>
        <xdr:cNvPr id="358" name="直線コネクタ 357"/>
        <xdr:cNvCxnSpPr/>
      </xdr:nvCxnSpPr>
      <xdr:spPr>
        <a:xfrm flipV="1">
          <a:off x="6972300" y="10066403"/>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25363</xdr:rowOff>
    </xdr:from>
    <xdr:to>
      <xdr:col>11</xdr:col>
      <xdr:colOff>358775</xdr:colOff>
      <xdr:row>58</xdr:row>
      <xdr:rowOff>126963</xdr:rowOff>
    </xdr:to>
    <xdr:sp macro="" textlink="">
      <xdr:nvSpPr>
        <xdr:cNvPr id="359" name="フローチャート : 判断 358"/>
        <xdr:cNvSpPr/>
      </xdr:nvSpPr>
      <xdr:spPr>
        <a:xfrm>
          <a:off x="7810500" y="996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143490</xdr:rowOff>
    </xdr:from>
    <xdr:ext cx="534377" cy="259045"/>
    <xdr:sp macro="" textlink="">
      <xdr:nvSpPr>
        <xdr:cNvPr id="360" name="テキスト ボックス 359"/>
        <xdr:cNvSpPr txBox="1"/>
      </xdr:nvSpPr>
      <xdr:spPr>
        <a:xfrm>
          <a:off x="7594111" y="974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31777</xdr:rowOff>
    </xdr:from>
    <xdr:to>
      <xdr:col>10</xdr:col>
      <xdr:colOff>155575</xdr:colOff>
      <xdr:row>58</xdr:row>
      <xdr:rowOff>133377</xdr:rowOff>
    </xdr:to>
    <xdr:sp macro="" textlink="">
      <xdr:nvSpPr>
        <xdr:cNvPr id="361" name="フローチャート : 判断 360"/>
        <xdr:cNvSpPr/>
      </xdr:nvSpPr>
      <xdr:spPr>
        <a:xfrm>
          <a:off x="6921500" y="997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149904</xdr:rowOff>
    </xdr:from>
    <xdr:ext cx="534377" cy="259045"/>
    <xdr:sp macro="" textlink="">
      <xdr:nvSpPr>
        <xdr:cNvPr id="362" name="テキスト ボックス 361"/>
        <xdr:cNvSpPr txBox="1"/>
      </xdr:nvSpPr>
      <xdr:spPr>
        <a:xfrm>
          <a:off x="6705111" y="97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67224</xdr:rowOff>
    </xdr:from>
    <xdr:to>
      <xdr:col>15</xdr:col>
      <xdr:colOff>231775</xdr:colOff>
      <xdr:row>58</xdr:row>
      <xdr:rowOff>168824</xdr:rowOff>
    </xdr:to>
    <xdr:sp macro="" textlink="">
      <xdr:nvSpPr>
        <xdr:cNvPr id="368" name="円/楕円 367"/>
        <xdr:cNvSpPr/>
      </xdr:nvSpPr>
      <xdr:spPr>
        <a:xfrm>
          <a:off x="10426700" y="100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8545</xdr:rowOff>
    </xdr:from>
    <xdr:ext cx="469744" cy="259045"/>
    <xdr:sp macro="" textlink="">
      <xdr:nvSpPr>
        <xdr:cNvPr id="369" name="農林水産業費該当値テキスト"/>
        <xdr:cNvSpPr txBox="1"/>
      </xdr:nvSpPr>
      <xdr:spPr>
        <a:xfrm>
          <a:off x="10528300" y="995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68372</xdr:rowOff>
    </xdr:from>
    <xdr:to>
      <xdr:col>14</xdr:col>
      <xdr:colOff>79375</xdr:colOff>
      <xdr:row>58</xdr:row>
      <xdr:rowOff>169972</xdr:rowOff>
    </xdr:to>
    <xdr:sp macro="" textlink="">
      <xdr:nvSpPr>
        <xdr:cNvPr id="370" name="円/楕円 369"/>
        <xdr:cNvSpPr/>
      </xdr:nvSpPr>
      <xdr:spPr>
        <a:xfrm>
          <a:off x="9588500" y="1001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161099</xdr:rowOff>
    </xdr:from>
    <xdr:ext cx="469744" cy="259045"/>
    <xdr:sp macro="" textlink="">
      <xdr:nvSpPr>
        <xdr:cNvPr id="371" name="テキスト ボックス 370"/>
        <xdr:cNvSpPr txBox="1"/>
      </xdr:nvSpPr>
      <xdr:spPr>
        <a:xfrm>
          <a:off x="9404427" y="10105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65610</xdr:rowOff>
    </xdr:from>
    <xdr:to>
      <xdr:col>12</xdr:col>
      <xdr:colOff>561975</xdr:colOff>
      <xdr:row>58</xdr:row>
      <xdr:rowOff>167210</xdr:rowOff>
    </xdr:to>
    <xdr:sp macro="" textlink="">
      <xdr:nvSpPr>
        <xdr:cNvPr id="372" name="円/楕円 371"/>
        <xdr:cNvSpPr/>
      </xdr:nvSpPr>
      <xdr:spPr>
        <a:xfrm>
          <a:off x="8699500" y="1000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158337</xdr:rowOff>
    </xdr:from>
    <xdr:ext cx="469744" cy="259045"/>
    <xdr:sp macro="" textlink="">
      <xdr:nvSpPr>
        <xdr:cNvPr id="373" name="テキスト ボックス 372"/>
        <xdr:cNvSpPr txBox="1"/>
      </xdr:nvSpPr>
      <xdr:spPr>
        <a:xfrm>
          <a:off x="8515427" y="1010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71503</xdr:rowOff>
    </xdr:from>
    <xdr:to>
      <xdr:col>11</xdr:col>
      <xdr:colOff>358775</xdr:colOff>
      <xdr:row>59</xdr:row>
      <xdr:rowOff>1653</xdr:rowOff>
    </xdr:to>
    <xdr:sp macro="" textlink="">
      <xdr:nvSpPr>
        <xdr:cNvPr id="374" name="円/楕円 373"/>
        <xdr:cNvSpPr/>
      </xdr:nvSpPr>
      <xdr:spPr>
        <a:xfrm>
          <a:off x="7810500" y="1001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164230</xdr:rowOff>
    </xdr:from>
    <xdr:ext cx="469744" cy="259045"/>
    <xdr:sp macro="" textlink="">
      <xdr:nvSpPr>
        <xdr:cNvPr id="375" name="テキスト ボックス 374"/>
        <xdr:cNvSpPr txBox="1"/>
      </xdr:nvSpPr>
      <xdr:spPr>
        <a:xfrm>
          <a:off x="7626427" y="1010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72098</xdr:rowOff>
    </xdr:from>
    <xdr:to>
      <xdr:col>10</xdr:col>
      <xdr:colOff>155575</xdr:colOff>
      <xdr:row>59</xdr:row>
      <xdr:rowOff>2248</xdr:rowOff>
    </xdr:to>
    <xdr:sp macro="" textlink="">
      <xdr:nvSpPr>
        <xdr:cNvPr id="376" name="円/楕円 375"/>
        <xdr:cNvSpPr/>
      </xdr:nvSpPr>
      <xdr:spPr>
        <a:xfrm>
          <a:off x="6921500" y="100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164825</xdr:rowOff>
    </xdr:from>
    <xdr:ext cx="469744" cy="259045"/>
    <xdr:sp macro="" textlink="">
      <xdr:nvSpPr>
        <xdr:cNvPr id="377" name="テキスト ボックス 376"/>
        <xdr:cNvSpPr txBox="1"/>
      </xdr:nvSpPr>
      <xdr:spPr>
        <a:xfrm>
          <a:off x="6737427" y="1010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2265</xdr:rowOff>
    </xdr:from>
    <xdr:to>
      <xdr:col>15</xdr:col>
      <xdr:colOff>180975</xdr:colOff>
      <xdr:row>78</xdr:row>
      <xdr:rowOff>26794</xdr:rowOff>
    </xdr:to>
    <xdr:cxnSp macro="">
      <xdr:nvCxnSpPr>
        <xdr:cNvPr id="404" name="直線コネクタ 403"/>
        <xdr:cNvCxnSpPr/>
      </xdr:nvCxnSpPr>
      <xdr:spPr>
        <a:xfrm>
          <a:off x="9639300" y="13375365"/>
          <a:ext cx="838200" cy="2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163886</xdr:rowOff>
    </xdr:from>
    <xdr:to>
      <xdr:col>14</xdr:col>
      <xdr:colOff>28575</xdr:colOff>
      <xdr:row>78</xdr:row>
      <xdr:rowOff>2265</xdr:rowOff>
    </xdr:to>
    <xdr:cxnSp macro="">
      <xdr:nvCxnSpPr>
        <xdr:cNvPr id="407" name="直線コネクタ 406"/>
        <xdr:cNvCxnSpPr/>
      </xdr:nvCxnSpPr>
      <xdr:spPr>
        <a:xfrm>
          <a:off x="8750300" y="13365536"/>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76130</xdr:rowOff>
    </xdr:from>
    <xdr:ext cx="534377" cy="259045"/>
    <xdr:sp macro="" textlink="">
      <xdr:nvSpPr>
        <xdr:cNvPr id="409" name="テキスト ボックス 408"/>
        <xdr:cNvSpPr txBox="1"/>
      </xdr:nvSpPr>
      <xdr:spPr>
        <a:xfrm>
          <a:off x="9372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163886</xdr:rowOff>
    </xdr:from>
    <xdr:to>
      <xdr:col>12</xdr:col>
      <xdr:colOff>511175</xdr:colOff>
      <xdr:row>78</xdr:row>
      <xdr:rowOff>12415</xdr:rowOff>
    </xdr:to>
    <xdr:cxnSp macro="">
      <xdr:nvCxnSpPr>
        <xdr:cNvPr id="410" name="直線コネクタ 409"/>
        <xdr:cNvCxnSpPr/>
      </xdr:nvCxnSpPr>
      <xdr:spPr>
        <a:xfrm flipV="1">
          <a:off x="7861300" y="13365536"/>
          <a:ext cx="889000" cy="1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53856</xdr:rowOff>
    </xdr:from>
    <xdr:to>
      <xdr:col>12</xdr:col>
      <xdr:colOff>561975</xdr:colOff>
      <xdr:row>77</xdr:row>
      <xdr:rowOff>155456</xdr:rowOff>
    </xdr:to>
    <xdr:sp macro="" textlink="">
      <xdr:nvSpPr>
        <xdr:cNvPr id="411" name="フローチャート : 判断 410"/>
        <xdr:cNvSpPr/>
      </xdr:nvSpPr>
      <xdr:spPr>
        <a:xfrm>
          <a:off x="8699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533</xdr:rowOff>
    </xdr:from>
    <xdr:ext cx="469744" cy="259045"/>
    <xdr:sp macro="" textlink="">
      <xdr:nvSpPr>
        <xdr:cNvPr id="412" name="テキスト ボックス 411"/>
        <xdr:cNvSpPr txBox="1"/>
      </xdr:nvSpPr>
      <xdr:spPr>
        <a:xfrm>
          <a:off x="8515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12415</xdr:rowOff>
    </xdr:from>
    <xdr:to>
      <xdr:col>11</xdr:col>
      <xdr:colOff>307975</xdr:colOff>
      <xdr:row>78</xdr:row>
      <xdr:rowOff>51826</xdr:rowOff>
    </xdr:to>
    <xdr:cxnSp macro="">
      <xdr:nvCxnSpPr>
        <xdr:cNvPr id="413" name="直線コネクタ 412"/>
        <xdr:cNvCxnSpPr/>
      </xdr:nvCxnSpPr>
      <xdr:spPr>
        <a:xfrm flipV="1">
          <a:off x="6972300" y="13385515"/>
          <a:ext cx="889000" cy="3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63229</xdr:rowOff>
    </xdr:from>
    <xdr:to>
      <xdr:col>11</xdr:col>
      <xdr:colOff>358775</xdr:colOff>
      <xdr:row>77</xdr:row>
      <xdr:rowOff>164829</xdr:rowOff>
    </xdr:to>
    <xdr:sp macro="" textlink="">
      <xdr:nvSpPr>
        <xdr:cNvPr id="414" name="フローチャート : 判断 413"/>
        <xdr:cNvSpPr/>
      </xdr:nvSpPr>
      <xdr:spPr>
        <a:xfrm>
          <a:off x="7810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9906</xdr:rowOff>
    </xdr:from>
    <xdr:ext cx="469744" cy="259045"/>
    <xdr:sp macro="" textlink="">
      <xdr:nvSpPr>
        <xdr:cNvPr id="415" name="テキスト ボックス 414"/>
        <xdr:cNvSpPr txBox="1"/>
      </xdr:nvSpPr>
      <xdr:spPr>
        <a:xfrm>
          <a:off x="7626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72670</xdr:rowOff>
    </xdr:from>
    <xdr:to>
      <xdr:col>10</xdr:col>
      <xdr:colOff>155575</xdr:colOff>
      <xdr:row>78</xdr:row>
      <xdr:rowOff>2820</xdr:rowOff>
    </xdr:to>
    <xdr:sp macro="" textlink="">
      <xdr:nvSpPr>
        <xdr:cNvPr id="416" name="フローチャート : 判断 415"/>
        <xdr:cNvSpPr/>
      </xdr:nvSpPr>
      <xdr:spPr>
        <a:xfrm>
          <a:off x="6921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19347</xdr:rowOff>
    </xdr:from>
    <xdr:ext cx="469744" cy="259045"/>
    <xdr:sp macro="" textlink="">
      <xdr:nvSpPr>
        <xdr:cNvPr id="417" name="テキスト ボックス 416"/>
        <xdr:cNvSpPr txBox="1"/>
      </xdr:nvSpPr>
      <xdr:spPr>
        <a:xfrm>
          <a:off x="6737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147444</xdr:rowOff>
    </xdr:from>
    <xdr:to>
      <xdr:col>15</xdr:col>
      <xdr:colOff>231775</xdr:colOff>
      <xdr:row>78</xdr:row>
      <xdr:rowOff>77594</xdr:rowOff>
    </xdr:to>
    <xdr:sp macro="" textlink="">
      <xdr:nvSpPr>
        <xdr:cNvPr id="423" name="円/楕円 422"/>
        <xdr:cNvSpPr/>
      </xdr:nvSpPr>
      <xdr:spPr>
        <a:xfrm>
          <a:off x="10426700" y="1334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62371</xdr:rowOff>
    </xdr:from>
    <xdr:ext cx="469744" cy="259045"/>
    <xdr:sp macro="" textlink="">
      <xdr:nvSpPr>
        <xdr:cNvPr id="424" name="商工費該当値テキスト"/>
        <xdr:cNvSpPr txBox="1"/>
      </xdr:nvSpPr>
      <xdr:spPr>
        <a:xfrm>
          <a:off x="10528300" y="1326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122915</xdr:rowOff>
    </xdr:from>
    <xdr:to>
      <xdr:col>14</xdr:col>
      <xdr:colOff>79375</xdr:colOff>
      <xdr:row>78</xdr:row>
      <xdr:rowOff>53065</xdr:rowOff>
    </xdr:to>
    <xdr:sp macro="" textlink="">
      <xdr:nvSpPr>
        <xdr:cNvPr id="425" name="円/楕円 424"/>
        <xdr:cNvSpPr/>
      </xdr:nvSpPr>
      <xdr:spPr>
        <a:xfrm>
          <a:off x="9588500" y="1332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44192</xdr:rowOff>
    </xdr:from>
    <xdr:ext cx="469744" cy="259045"/>
    <xdr:sp macro="" textlink="">
      <xdr:nvSpPr>
        <xdr:cNvPr id="426" name="テキスト ボックス 425"/>
        <xdr:cNvSpPr txBox="1"/>
      </xdr:nvSpPr>
      <xdr:spPr>
        <a:xfrm>
          <a:off x="9404427" y="1341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113086</xdr:rowOff>
    </xdr:from>
    <xdr:to>
      <xdr:col>12</xdr:col>
      <xdr:colOff>561975</xdr:colOff>
      <xdr:row>78</xdr:row>
      <xdr:rowOff>43236</xdr:rowOff>
    </xdr:to>
    <xdr:sp macro="" textlink="">
      <xdr:nvSpPr>
        <xdr:cNvPr id="427" name="円/楕円 426"/>
        <xdr:cNvSpPr/>
      </xdr:nvSpPr>
      <xdr:spPr>
        <a:xfrm>
          <a:off x="8699500" y="1331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34363</xdr:rowOff>
    </xdr:from>
    <xdr:ext cx="469744" cy="259045"/>
    <xdr:sp macro="" textlink="">
      <xdr:nvSpPr>
        <xdr:cNvPr id="428" name="テキスト ボックス 427"/>
        <xdr:cNvSpPr txBox="1"/>
      </xdr:nvSpPr>
      <xdr:spPr>
        <a:xfrm>
          <a:off x="8515427" y="1340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133065</xdr:rowOff>
    </xdr:from>
    <xdr:to>
      <xdr:col>11</xdr:col>
      <xdr:colOff>358775</xdr:colOff>
      <xdr:row>78</xdr:row>
      <xdr:rowOff>63215</xdr:rowOff>
    </xdr:to>
    <xdr:sp macro="" textlink="">
      <xdr:nvSpPr>
        <xdr:cNvPr id="429" name="円/楕円 428"/>
        <xdr:cNvSpPr/>
      </xdr:nvSpPr>
      <xdr:spPr>
        <a:xfrm>
          <a:off x="7810500" y="1333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54342</xdr:rowOff>
    </xdr:from>
    <xdr:ext cx="469744" cy="259045"/>
    <xdr:sp macro="" textlink="">
      <xdr:nvSpPr>
        <xdr:cNvPr id="430" name="テキスト ボックス 429"/>
        <xdr:cNvSpPr txBox="1"/>
      </xdr:nvSpPr>
      <xdr:spPr>
        <a:xfrm>
          <a:off x="7626427" y="1342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1026</xdr:rowOff>
    </xdr:from>
    <xdr:to>
      <xdr:col>10</xdr:col>
      <xdr:colOff>155575</xdr:colOff>
      <xdr:row>78</xdr:row>
      <xdr:rowOff>102626</xdr:rowOff>
    </xdr:to>
    <xdr:sp macro="" textlink="">
      <xdr:nvSpPr>
        <xdr:cNvPr id="431" name="円/楕円 430"/>
        <xdr:cNvSpPr/>
      </xdr:nvSpPr>
      <xdr:spPr>
        <a:xfrm>
          <a:off x="6921500" y="1337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93753</xdr:rowOff>
    </xdr:from>
    <xdr:ext cx="469744" cy="259045"/>
    <xdr:sp macro="" textlink="">
      <xdr:nvSpPr>
        <xdr:cNvPr id="432" name="テキスト ボックス 431"/>
        <xdr:cNvSpPr txBox="1"/>
      </xdr:nvSpPr>
      <xdr:spPr>
        <a:xfrm>
          <a:off x="6737427" y="13466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158514</xdr:rowOff>
    </xdr:from>
    <xdr:to>
      <xdr:col>15</xdr:col>
      <xdr:colOff>180975</xdr:colOff>
      <xdr:row>98</xdr:row>
      <xdr:rowOff>166179</xdr:rowOff>
    </xdr:to>
    <xdr:cxnSp macro="">
      <xdr:nvCxnSpPr>
        <xdr:cNvPr id="461" name="直線コネクタ 460"/>
        <xdr:cNvCxnSpPr/>
      </xdr:nvCxnSpPr>
      <xdr:spPr>
        <a:xfrm flipV="1">
          <a:off x="9639300" y="16960614"/>
          <a:ext cx="838200" cy="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86788</xdr:rowOff>
    </xdr:from>
    <xdr:ext cx="534377" cy="259045"/>
    <xdr:sp macro="" textlink="">
      <xdr:nvSpPr>
        <xdr:cNvPr id="462" name="土木費平均値テキスト"/>
        <xdr:cNvSpPr txBox="1"/>
      </xdr:nvSpPr>
      <xdr:spPr>
        <a:xfrm>
          <a:off x="10528300" y="1688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166179</xdr:rowOff>
    </xdr:from>
    <xdr:to>
      <xdr:col>14</xdr:col>
      <xdr:colOff>28575</xdr:colOff>
      <xdr:row>99</xdr:row>
      <xdr:rowOff>9585</xdr:rowOff>
    </xdr:to>
    <xdr:cxnSp macro="">
      <xdr:nvCxnSpPr>
        <xdr:cNvPr id="464" name="直線コネクタ 463"/>
        <xdr:cNvCxnSpPr/>
      </xdr:nvCxnSpPr>
      <xdr:spPr>
        <a:xfrm flipV="1">
          <a:off x="8750300" y="16968279"/>
          <a:ext cx="889000" cy="1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57137</xdr:rowOff>
    </xdr:from>
    <xdr:ext cx="534377" cy="259045"/>
    <xdr:sp macro="" textlink="">
      <xdr:nvSpPr>
        <xdr:cNvPr id="466" name="テキスト ボックス 465"/>
        <xdr:cNvSpPr txBox="1"/>
      </xdr:nvSpPr>
      <xdr:spPr>
        <a:xfrm>
          <a:off x="9372111" y="166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117805</xdr:rowOff>
    </xdr:from>
    <xdr:to>
      <xdr:col>12</xdr:col>
      <xdr:colOff>511175</xdr:colOff>
      <xdr:row>99</xdr:row>
      <xdr:rowOff>9585</xdr:rowOff>
    </xdr:to>
    <xdr:cxnSp macro="">
      <xdr:nvCxnSpPr>
        <xdr:cNvPr id="467" name="直線コネクタ 466"/>
        <xdr:cNvCxnSpPr/>
      </xdr:nvCxnSpPr>
      <xdr:spPr>
        <a:xfrm>
          <a:off x="7861300" y="16748455"/>
          <a:ext cx="889000" cy="23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105431</xdr:rowOff>
    </xdr:from>
    <xdr:to>
      <xdr:col>12</xdr:col>
      <xdr:colOff>561975</xdr:colOff>
      <xdr:row>99</xdr:row>
      <xdr:rowOff>35581</xdr:rowOff>
    </xdr:to>
    <xdr:sp macro="" textlink="">
      <xdr:nvSpPr>
        <xdr:cNvPr id="468" name="フローチャート : 判断 467"/>
        <xdr:cNvSpPr/>
      </xdr:nvSpPr>
      <xdr:spPr>
        <a:xfrm>
          <a:off x="8699500" y="169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52108</xdr:rowOff>
    </xdr:from>
    <xdr:ext cx="534377" cy="259045"/>
    <xdr:sp macro="" textlink="">
      <xdr:nvSpPr>
        <xdr:cNvPr id="469" name="テキスト ボックス 468"/>
        <xdr:cNvSpPr txBox="1"/>
      </xdr:nvSpPr>
      <xdr:spPr>
        <a:xfrm>
          <a:off x="8483111" y="166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117805</xdr:rowOff>
    </xdr:from>
    <xdr:to>
      <xdr:col>11</xdr:col>
      <xdr:colOff>307975</xdr:colOff>
      <xdr:row>99</xdr:row>
      <xdr:rowOff>3346</xdr:rowOff>
    </xdr:to>
    <xdr:cxnSp macro="">
      <xdr:nvCxnSpPr>
        <xdr:cNvPr id="470" name="直線コネクタ 469"/>
        <xdr:cNvCxnSpPr/>
      </xdr:nvCxnSpPr>
      <xdr:spPr>
        <a:xfrm flipV="1">
          <a:off x="6972300" y="16748455"/>
          <a:ext cx="889000" cy="22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103463</xdr:rowOff>
    </xdr:from>
    <xdr:to>
      <xdr:col>11</xdr:col>
      <xdr:colOff>358775</xdr:colOff>
      <xdr:row>99</xdr:row>
      <xdr:rowOff>33613</xdr:rowOff>
    </xdr:to>
    <xdr:sp macro="" textlink="">
      <xdr:nvSpPr>
        <xdr:cNvPr id="471" name="フローチャート : 判断 470"/>
        <xdr:cNvSpPr/>
      </xdr:nvSpPr>
      <xdr:spPr>
        <a:xfrm>
          <a:off x="7810500" y="169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24740</xdr:rowOff>
    </xdr:from>
    <xdr:ext cx="534377" cy="259045"/>
    <xdr:sp macro="" textlink="">
      <xdr:nvSpPr>
        <xdr:cNvPr id="472" name="テキスト ボックス 471"/>
        <xdr:cNvSpPr txBox="1"/>
      </xdr:nvSpPr>
      <xdr:spPr>
        <a:xfrm>
          <a:off x="7594111" y="1699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112046</xdr:rowOff>
    </xdr:from>
    <xdr:to>
      <xdr:col>10</xdr:col>
      <xdr:colOff>155575</xdr:colOff>
      <xdr:row>99</xdr:row>
      <xdr:rowOff>42196</xdr:rowOff>
    </xdr:to>
    <xdr:sp macro="" textlink="">
      <xdr:nvSpPr>
        <xdr:cNvPr id="473" name="フローチャート : 判断 472"/>
        <xdr:cNvSpPr/>
      </xdr:nvSpPr>
      <xdr:spPr>
        <a:xfrm>
          <a:off x="6921500" y="169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58723</xdr:rowOff>
    </xdr:from>
    <xdr:ext cx="534377" cy="259045"/>
    <xdr:sp macro="" textlink="">
      <xdr:nvSpPr>
        <xdr:cNvPr id="474" name="テキスト ボックス 473"/>
        <xdr:cNvSpPr txBox="1"/>
      </xdr:nvSpPr>
      <xdr:spPr>
        <a:xfrm>
          <a:off x="6705111" y="1668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107714</xdr:rowOff>
    </xdr:from>
    <xdr:to>
      <xdr:col>15</xdr:col>
      <xdr:colOff>231775</xdr:colOff>
      <xdr:row>99</xdr:row>
      <xdr:rowOff>37864</xdr:rowOff>
    </xdr:to>
    <xdr:sp macro="" textlink="">
      <xdr:nvSpPr>
        <xdr:cNvPr id="480" name="円/楕円 479"/>
        <xdr:cNvSpPr/>
      </xdr:nvSpPr>
      <xdr:spPr>
        <a:xfrm>
          <a:off x="10426700" y="169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67091</xdr:rowOff>
    </xdr:from>
    <xdr:ext cx="534377" cy="259045"/>
    <xdr:sp macro="" textlink="">
      <xdr:nvSpPr>
        <xdr:cNvPr id="481" name="土木費該当値テキスト"/>
        <xdr:cNvSpPr txBox="1"/>
      </xdr:nvSpPr>
      <xdr:spPr>
        <a:xfrm>
          <a:off x="10528300" y="1669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45,185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115379</xdr:rowOff>
    </xdr:from>
    <xdr:to>
      <xdr:col>14</xdr:col>
      <xdr:colOff>79375</xdr:colOff>
      <xdr:row>99</xdr:row>
      <xdr:rowOff>45529</xdr:rowOff>
    </xdr:to>
    <xdr:sp macro="" textlink="">
      <xdr:nvSpPr>
        <xdr:cNvPr id="482" name="円/楕円 481"/>
        <xdr:cNvSpPr/>
      </xdr:nvSpPr>
      <xdr:spPr>
        <a:xfrm>
          <a:off x="9588500" y="1691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36656</xdr:rowOff>
    </xdr:from>
    <xdr:ext cx="534377" cy="259045"/>
    <xdr:sp macro="" textlink="">
      <xdr:nvSpPr>
        <xdr:cNvPr id="483" name="テキスト ボックス 482"/>
        <xdr:cNvSpPr txBox="1"/>
      </xdr:nvSpPr>
      <xdr:spPr>
        <a:xfrm>
          <a:off x="9372111"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130235</xdr:rowOff>
    </xdr:from>
    <xdr:to>
      <xdr:col>12</xdr:col>
      <xdr:colOff>561975</xdr:colOff>
      <xdr:row>99</xdr:row>
      <xdr:rowOff>60385</xdr:rowOff>
    </xdr:to>
    <xdr:sp macro="" textlink="">
      <xdr:nvSpPr>
        <xdr:cNvPr id="484" name="円/楕円 483"/>
        <xdr:cNvSpPr/>
      </xdr:nvSpPr>
      <xdr:spPr>
        <a:xfrm>
          <a:off x="8699500" y="169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51512</xdr:rowOff>
    </xdr:from>
    <xdr:ext cx="534377" cy="259045"/>
    <xdr:sp macro="" textlink="">
      <xdr:nvSpPr>
        <xdr:cNvPr id="485" name="テキスト ボックス 484"/>
        <xdr:cNvSpPr txBox="1"/>
      </xdr:nvSpPr>
      <xdr:spPr>
        <a:xfrm>
          <a:off x="8483111" y="1702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27,453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67005</xdr:rowOff>
    </xdr:from>
    <xdr:to>
      <xdr:col>11</xdr:col>
      <xdr:colOff>358775</xdr:colOff>
      <xdr:row>97</xdr:row>
      <xdr:rowOff>168605</xdr:rowOff>
    </xdr:to>
    <xdr:sp macro="" textlink="">
      <xdr:nvSpPr>
        <xdr:cNvPr id="486" name="円/楕円 485"/>
        <xdr:cNvSpPr/>
      </xdr:nvSpPr>
      <xdr:spPr>
        <a:xfrm>
          <a:off x="7810500" y="1669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13682</xdr:rowOff>
    </xdr:from>
    <xdr:ext cx="599010" cy="259045"/>
    <xdr:sp macro="" textlink="">
      <xdr:nvSpPr>
        <xdr:cNvPr id="487" name="テキスト ボックス 486"/>
        <xdr:cNvSpPr txBox="1"/>
      </xdr:nvSpPr>
      <xdr:spPr>
        <a:xfrm>
          <a:off x="7561794" y="16472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212,240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123996</xdr:rowOff>
    </xdr:from>
    <xdr:to>
      <xdr:col>10</xdr:col>
      <xdr:colOff>155575</xdr:colOff>
      <xdr:row>99</xdr:row>
      <xdr:rowOff>54146</xdr:rowOff>
    </xdr:to>
    <xdr:sp macro="" textlink="">
      <xdr:nvSpPr>
        <xdr:cNvPr id="488" name="円/楕円 487"/>
        <xdr:cNvSpPr/>
      </xdr:nvSpPr>
      <xdr:spPr>
        <a:xfrm>
          <a:off x="6921500" y="1692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45273</xdr:rowOff>
    </xdr:from>
    <xdr:ext cx="534377" cy="259045"/>
    <xdr:sp macro="" textlink="">
      <xdr:nvSpPr>
        <xdr:cNvPr id="489" name="テキスト ボックス 488"/>
        <xdr:cNvSpPr txBox="1"/>
      </xdr:nvSpPr>
      <xdr:spPr>
        <a:xfrm>
          <a:off x="6705111" y="1701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50592</xdr:rowOff>
    </xdr:from>
    <xdr:to>
      <xdr:col>23</xdr:col>
      <xdr:colOff>517525</xdr:colOff>
      <xdr:row>38</xdr:row>
      <xdr:rowOff>90825</xdr:rowOff>
    </xdr:to>
    <xdr:cxnSp macro="">
      <xdr:nvCxnSpPr>
        <xdr:cNvPr id="517" name="直線コネクタ 516"/>
        <xdr:cNvCxnSpPr/>
      </xdr:nvCxnSpPr>
      <xdr:spPr>
        <a:xfrm flipV="1">
          <a:off x="15481300" y="6394242"/>
          <a:ext cx="838200" cy="21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18325</xdr:rowOff>
    </xdr:from>
    <xdr:ext cx="534377" cy="259045"/>
    <xdr:sp macro="" textlink="">
      <xdr:nvSpPr>
        <xdr:cNvPr id="518" name="消防費平均値テキスト"/>
        <xdr:cNvSpPr txBox="1"/>
      </xdr:nvSpPr>
      <xdr:spPr>
        <a:xfrm>
          <a:off x="16370300" y="619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90825</xdr:rowOff>
    </xdr:from>
    <xdr:to>
      <xdr:col>22</xdr:col>
      <xdr:colOff>365125</xdr:colOff>
      <xdr:row>38</xdr:row>
      <xdr:rowOff>119126</xdr:rowOff>
    </xdr:to>
    <xdr:cxnSp macro="">
      <xdr:nvCxnSpPr>
        <xdr:cNvPr id="520" name="直線コネクタ 519"/>
        <xdr:cNvCxnSpPr/>
      </xdr:nvCxnSpPr>
      <xdr:spPr>
        <a:xfrm flipV="1">
          <a:off x="14592300" y="6605925"/>
          <a:ext cx="889000" cy="2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96202</xdr:rowOff>
    </xdr:from>
    <xdr:ext cx="534377" cy="259045"/>
    <xdr:sp macro="" textlink="">
      <xdr:nvSpPr>
        <xdr:cNvPr id="522" name="テキスト ボックス 521"/>
        <xdr:cNvSpPr txBox="1"/>
      </xdr:nvSpPr>
      <xdr:spPr>
        <a:xfrm>
          <a:off x="15214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119126</xdr:rowOff>
    </xdr:from>
    <xdr:to>
      <xdr:col>21</xdr:col>
      <xdr:colOff>161925</xdr:colOff>
      <xdr:row>38</xdr:row>
      <xdr:rowOff>132385</xdr:rowOff>
    </xdr:to>
    <xdr:cxnSp macro="">
      <xdr:nvCxnSpPr>
        <xdr:cNvPr id="523" name="直線コネクタ 522"/>
        <xdr:cNvCxnSpPr/>
      </xdr:nvCxnSpPr>
      <xdr:spPr>
        <a:xfrm flipV="1">
          <a:off x="13703300" y="6634226"/>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4" name="フローチャート : 判断 523"/>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5" name="テキスト ボックス 524"/>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132385</xdr:rowOff>
    </xdr:from>
    <xdr:to>
      <xdr:col>19</xdr:col>
      <xdr:colOff>644525</xdr:colOff>
      <xdr:row>38</xdr:row>
      <xdr:rowOff>142169</xdr:rowOff>
    </xdr:to>
    <xdr:cxnSp macro="">
      <xdr:nvCxnSpPr>
        <xdr:cNvPr id="526" name="直線コネクタ 525"/>
        <xdr:cNvCxnSpPr/>
      </xdr:nvCxnSpPr>
      <xdr:spPr>
        <a:xfrm flipV="1">
          <a:off x="12814300" y="6647485"/>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7" name="フローチャート : 判断 526"/>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8" name="テキスト ボックス 527"/>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9" name="フローチャート : 判断 528"/>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30" name="テキスト ボックス 529"/>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171242</xdr:rowOff>
    </xdr:from>
    <xdr:to>
      <xdr:col>23</xdr:col>
      <xdr:colOff>568325</xdr:colOff>
      <xdr:row>37</xdr:row>
      <xdr:rowOff>101392</xdr:rowOff>
    </xdr:to>
    <xdr:sp macro="" textlink="">
      <xdr:nvSpPr>
        <xdr:cNvPr id="536" name="円/楕円 535"/>
        <xdr:cNvSpPr/>
      </xdr:nvSpPr>
      <xdr:spPr>
        <a:xfrm>
          <a:off x="16268700" y="634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149669</xdr:rowOff>
    </xdr:from>
    <xdr:ext cx="534377" cy="259045"/>
    <xdr:sp macro="" textlink="">
      <xdr:nvSpPr>
        <xdr:cNvPr id="537" name="消防費該当値テキスト"/>
        <xdr:cNvSpPr txBox="1"/>
      </xdr:nvSpPr>
      <xdr:spPr>
        <a:xfrm>
          <a:off x="16370300" y="632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15,699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40025</xdr:rowOff>
    </xdr:from>
    <xdr:to>
      <xdr:col>22</xdr:col>
      <xdr:colOff>415925</xdr:colOff>
      <xdr:row>38</xdr:row>
      <xdr:rowOff>141625</xdr:rowOff>
    </xdr:to>
    <xdr:sp macro="" textlink="">
      <xdr:nvSpPr>
        <xdr:cNvPr id="538" name="円/楕円 537"/>
        <xdr:cNvSpPr/>
      </xdr:nvSpPr>
      <xdr:spPr>
        <a:xfrm>
          <a:off x="15430500" y="655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132752</xdr:rowOff>
    </xdr:from>
    <xdr:ext cx="534377" cy="259045"/>
    <xdr:sp macro="" textlink="">
      <xdr:nvSpPr>
        <xdr:cNvPr id="539" name="テキスト ボックス 538"/>
        <xdr:cNvSpPr txBox="1"/>
      </xdr:nvSpPr>
      <xdr:spPr>
        <a:xfrm>
          <a:off x="15214111" y="664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68326</xdr:rowOff>
    </xdr:from>
    <xdr:to>
      <xdr:col>21</xdr:col>
      <xdr:colOff>212725</xdr:colOff>
      <xdr:row>38</xdr:row>
      <xdr:rowOff>169926</xdr:rowOff>
    </xdr:to>
    <xdr:sp macro="" textlink="">
      <xdr:nvSpPr>
        <xdr:cNvPr id="540" name="円/楕円 539"/>
        <xdr:cNvSpPr/>
      </xdr:nvSpPr>
      <xdr:spPr>
        <a:xfrm>
          <a:off x="14541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161053</xdr:rowOff>
    </xdr:from>
    <xdr:ext cx="534377" cy="259045"/>
    <xdr:sp macro="" textlink="">
      <xdr:nvSpPr>
        <xdr:cNvPr id="541" name="テキスト ボックス 540"/>
        <xdr:cNvSpPr txBox="1"/>
      </xdr:nvSpPr>
      <xdr:spPr>
        <a:xfrm>
          <a:off x="14325111" y="667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81585</xdr:rowOff>
    </xdr:from>
    <xdr:to>
      <xdr:col>20</xdr:col>
      <xdr:colOff>9525</xdr:colOff>
      <xdr:row>39</xdr:row>
      <xdr:rowOff>11735</xdr:rowOff>
    </xdr:to>
    <xdr:sp macro="" textlink="">
      <xdr:nvSpPr>
        <xdr:cNvPr id="542" name="円/楕円 541"/>
        <xdr:cNvSpPr/>
      </xdr:nvSpPr>
      <xdr:spPr>
        <a:xfrm>
          <a:off x="13652500" y="6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2862</xdr:rowOff>
    </xdr:from>
    <xdr:ext cx="534377" cy="259045"/>
    <xdr:sp macro="" textlink="">
      <xdr:nvSpPr>
        <xdr:cNvPr id="543" name="テキスト ボックス 542"/>
        <xdr:cNvSpPr txBox="1"/>
      </xdr:nvSpPr>
      <xdr:spPr>
        <a:xfrm>
          <a:off x="13436111" y="66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91369</xdr:rowOff>
    </xdr:from>
    <xdr:to>
      <xdr:col>18</xdr:col>
      <xdr:colOff>492125</xdr:colOff>
      <xdr:row>39</xdr:row>
      <xdr:rowOff>21519</xdr:rowOff>
    </xdr:to>
    <xdr:sp macro="" textlink="">
      <xdr:nvSpPr>
        <xdr:cNvPr id="544" name="円/楕円 543"/>
        <xdr:cNvSpPr/>
      </xdr:nvSpPr>
      <xdr:spPr>
        <a:xfrm>
          <a:off x="12763500" y="660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12646</xdr:rowOff>
    </xdr:from>
    <xdr:ext cx="469744" cy="259045"/>
    <xdr:sp macro="" textlink="">
      <xdr:nvSpPr>
        <xdr:cNvPr id="545" name="テキスト ボックス 544"/>
        <xdr:cNvSpPr txBox="1"/>
      </xdr:nvSpPr>
      <xdr:spPr>
        <a:xfrm>
          <a:off x="12579427" y="669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98476</xdr:rowOff>
    </xdr:from>
    <xdr:to>
      <xdr:col>23</xdr:col>
      <xdr:colOff>517525</xdr:colOff>
      <xdr:row>57</xdr:row>
      <xdr:rowOff>141011</xdr:rowOff>
    </xdr:to>
    <xdr:cxnSp macro="">
      <xdr:nvCxnSpPr>
        <xdr:cNvPr id="573" name="直線コネクタ 572"/>
        <xdr:cNvCxnSpPr/>
      </xdr:nvCxnSpPr>
      <xdr:spPr>
        <a:xfrm flipV="1">
          <a:off x="15481300" y="9871126"/>
          <a:ext cx="838200" cy="4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47754</xdr:rowOff>
    </xdr:from>
    <xdr:ext cx="534377" cy="259045"/>
    <xdr:sp macro="" textlink="">
      <xdr:nvSpPr>
        <xdr:cNvPr id="574" name="教育費平均値テキスト"/>
        <xdr:cNvSpPr txBox="1"/>
      </xdr:nvSpPr>
      <xdr:spPr>
        <a:xfrm>
          <a:off x="16370300" y="9648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141011</xdr:rowOff>
    </xdr:from>
    <xdr:to>
      <xdr:col>22</xdr:col>
      <xdr:colOff>365125</xdr:colOff>
      <xdr:row>57</xdr:row>
      <xdr:rowOff>165136</xdr:rowOff>
    </xdr:to>
    <xdr:cxnSp macro="">
      <xdr:nvCxnSpPr>
        <xdr:cNvPr id="576" name="直線コネクタ 575"/>
        <xdr:cNvCxnSpPr/>
      </xdr:nvCxnSpPr>
      <xdr:spPr>
        <a:xfrm flipV="1">
          <a:off x="14592300" y="9913661"/>
          <a:ext cx="889000" cy="2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118650</xdr:rowOff>
    </xdr:from>
    <xdr:ext cx="534377" cy="259045"/>
    <xdr:sp macro="" textlink="">
      <xdr:nvSpPr>
        <xdr:cNvPr id="578" name="テキスト ボックス 577"/>
        <xdr:cNvSpPr txBox="1"/>
      </xdr:nvSpPr>
      <xdr:spPr>
        <a:xfrm>
          <a:off x="15214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20279</xdr:rowOff>
    </xdr:from>
    <xdr:to>
      <xdr:col>21</xdr:col>
      <xdr:colOff>161925</xdr:colOff>
      <xdr:row>57</xdr:row>
      <xdr:rowOff>165136</xdr:rowOff>
    </xdr:to>
    <xdr:cxnSp macro="">
      <xdr:nvCxnSpPr>
        <xdr:cNvPr id="579" name="直線コネクタ 578"/>
        <xdr:cNvCxnSpPr/>
      </xdr:nvCxnSpPr>
      <xdr:spPr>
        <a:xfrm>
          <a:off x="13703300" y="9792929"/>
          <a:ext cx="889000" cy="14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9302</xdr:rowOff>
    </xdr:from>
    <xdr:to>
      <xdr:col>21</xdr:col>
      <xdr:colOff>212725</xdr:colOff>
      <xdr:row>57</xdr:row>
      <xdr:rowOff>110902</xdr:rowOff>
    </xdr:to>
    <xdr:sp macro="" textlink="">
      <xdr:nvSpPr>
        <xdr:cNvPr id="580" name="フローチャート : 判断 579"/>
        <xdr:cNvSpPr/>
      </xdr:nvSpPr>
      <xdr:spPr>
        <a:xfrm>
          <a:off x="14541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127429</xdr:rowOff>
    </xdr:from>
    <xdr:ext cx="534377" cy="259045"/>
    <xdr:sp macro="" textlink="">
      <xdr:nvSpPr>
        <xdr:cNvPr id="581" name="テキスト ボックス 580"/>
        <xdr:cNvSpPr txBox="1"/>
      </xdr:nvSpPr>
      <xdr:spPr>
        <a:xfrm>
          <a:off x="14325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20279</xdr:rowOff>
    </xdr:from>
    <xdr:to>
      <xdr:col>19</xdr:col>
      <xdr:colOff>644525</xdr:colOff>
      <xdr:row>57</xdr:row>
      <xdr:rowOff>123469</xdr:rowOff>
    </xdr:to>
    <xdr:cxnSp macro="">
      <xdr:nvCxnSpPr>
        <xdr:cNvPr id="582" name="直線コネクタ 581"/>
        <xdr:cNvCxnSpPr/>
      </xdr:nvCxnSpPr>
      <xdr:spPr>
        <a:xfrm flipV="1">
          <a:off x="12814300" y="9792929"/>
          <a:ext cx="889000" cy="10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15961</xdr:rowOff>
    </xdr:from>
    <xdr:to>
      <xdr:col>20</xdr:col>
      <xdr:colOff>9525</xdr:colOff>
      <xdr:row>57</xdr:row>
      <xdr:rowOff>117561</xdr:rowOff>
    </xdr:to>
    <xdr:sp macro="" textlink="">
      <xdr:nvSpPr>
        <xdr:cNvPr id="583" name="フローチャート : 判断 582"/>
        <xdr:cNvSpPr/>
      </xdr:nvSpPr>
      <xdr:spPr>
        <a:xfrm>
          <a:off x="13652500" y="97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108688</xdr:rowOff>
    </xdr:from>
    <xdr:ext cx="534377" cy="259045"/>
    <xdr:sp macro="" textlink="">
      <xdr:nvSpPr>
        <xdr:cNvPr id="584" name="テキスト ボックス 583"/>
        <xdr:cNvSpPr txBox="1"/>
      </xdr:nvSpPr>
      <xdr:spPr>
        <a:xfrm>
          <a:off x="13436111" y="988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35575</xdr:rowOff>
    </xdr:from>
    <xdr:to>
      <xdr:col>18</xdr:col>
      <xdr:colOff>492125</xdr:colOff>
      <xdr:row>57</xdr:row>
      <xdr:rowOff>137175</xdr:rowOff>
    </xdr:to>
    <xdr:sp macro="" textlink="">
      <xdr:nvSpPr>
        <xdr:cNvPr id="585" name="フローチャート : 判断 584"/>
        <xdr:cNvSpPr/>
      </xdr:nvSpPr>
      <xdr:spPr>
        <a:xfrm>
          <a:off x="12763500" y="98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153702</xdr:rowOff>
    </xdr:from>
    <xdr:ext cx="534377" cy="259045"/>
    <xdr:sp macro="" textlink="">
      <xdr:nvSpPr>
        <xdr:cNvPr id="586" name="テキスト ボックス 585"/>
        <xdr:cNvSpPr txBox="1"/>
      </xdr:nvSpPr>
      <xdr:spPr>
        <a:xfrm>
          <a:off x="12547111" y="95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47676</xdr:rowOff>
    </xdr:from>
    <xdr:to>
      <xdr:col>23</xdr:col>
      <xdr:colOff>568325</xdr:colOff>
      <xdr:row>57</xdr:row>
      <xdr:rowOff>149276</xdr:rowOff>
    </xdr:to>
    <xdr:sp macro="" textlink="">
      <xdr:nvSpPr>
        <xdr:cNvPr id="592" name="円/楕円 591"/>
        <xdr:cNvSpPr/>
      </xdr:nvSpPr>
      <xdr:spPr>
        <a:xfrm>
          <a:off x="16268700" y="982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26103</xdr:rowOff>
    </xdr:from>
    <xdr:ext cx="534377" cy="259045"/>
    <xdr:sp macro="" textlink="">
      <xdr:nvSpPr>
        <xdr:cNvPr id="593" name="教育費該当値テキスト"/>
        <xdr:cNvSpPr txBox="1"/>
      </xdr:nvSpPr>
      <xdr:spPr>
        <a:xfrm>
          <a:off x="16370300" y="979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43,955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90211</xdr:rowOff>
    </xdr:from>
    <xdr:to>
      <xdr:col>22</xdr:col>
      <xdr:colOff>415925</xdr:colOff>
      <xdr:row>58</xdr:row>
      <xdr:rowOff>20361</xdr:rowOff>
    </xdr:to>
    <xdr:sp macro="" textlink="">
      <xdr:nvSpPr>
        <xdr:cNvPr id="594" name="円/楕円 593"/>
        <xdr:cNvSpPr/>
      </xdr:nvSpPr>
      <xdr:spPr>
        <a:xfrm>
          <a:off x="15430500" y="986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11488</xdr:rowOff>
    </xdr:from>
    <xdr:ext cx="534377" cy="259045"/>
    <xdr:sp macro="" textlink="">
      <xdr:nvSpPr>
        <xdr:cNvPr id="595" name="テキスト ボックス 594"/>
        <xdr:cNvSpPr txBox="1"/>
      </xdr:nvSpPr>
      <xdr:spPr>
        <a:xfrm>
          <a:off x="15214111" y="995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41,164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114336</xdr:rowOff>
    </xdr:from>
    <xdr:to>
      <xdr:col>21</xdr:col>
      <xdr:colOff>212725</xdr:colOff>
      <xdr:row>58</xdr:row>
      <xdr:rowOff>44486</xdr:rowOff>
    </xdr:to>
    <xdr:sp macro="" textlink="">
      <xdr:nvSpPr>
        <xdr:cNvPr id="596" name="円/楕円 595"/>
        <xdr:cNvSpPr/>
      </xdr:nvSpPr>
      <xdr:spPr>
        <a:xfrm>
          <a:off x="14541500" y="988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35613</xdr:rowOff>
    </xdr:from>
    <xdr:ext cx="534377" cy="259045"/>
    <xdr:sp macro="" textlink="">
      <xdr:nvSpPr>
        <xdr:cNvPr id="597" name="テキスト ボックス 596"/>
        <xdr:cNvSpPr txBox="1"/>
      </xdr:nvSpPr>
      <xdr:spPr>
        <a:xfrm>
          <a:off x="14325111" y="997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39,581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140929</xdr:rowOff>
    </xdr:from>
    <xdr:to>
      <xdr:col>20</xdr:col>
      <xdr:colOff>9525</xdr:colOff>
      <xdr:row>57</xdr:row>
      <xdr:rowOff>71079</xdr:rowOff>
    </xdr:to>
    <xdr:sp macro="" textlink="">
      <xdr:nvSpPr>
        <xdr:cNvPr id="598" name="円/楕円 597"/>
        <xdr:cNvSpPr/>
      </xdr:nvSpPr>
      <xdr:spPr>
        <a:xfrm>
          <a:off x="13652500" y="974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87606</xdr:rowOff>
    </xdr:from>
    <xdr:ext cx="534377" cy="259045"/>
    <xdr:sp macro="" textlink="">
      <xdr:nvSpPr>
        <xdr:cNvPr id="599" name="テキスト ボックス 598"/>
        <xdr:cNvSpPr txBox="1"/>
      </xdr:nvSpPr>
      <xdr:spPr>
        <a:xfrm>
          <a:off x="13436111" y="951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49,086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72669</xdr:rowOff>
    </xdr:from>
    <xdr:to>
      <xdr:col>18</xdr:col>
      <xdr:colOff>492125</xdr:colOff>
      <xdr:row>58</xdr:row>
      <xdr:rowOff>2819</xdr:rowOff>
    </xdr:to>
    <xdr:sp macro="" textlink="">
      <xdr:nvSpPr>
        <xdr:cNvPr id="600" name="円/楕円 599"/>
        <xdr:cNvSpPr/>
      </xdr:nvSpPr>
      <xdr:spPr>
        <a:xfrm>
          <a:off x="12763500" y="984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165396</xdr:rowOff>
    </xdr:from>
    <xdr:ext cx="534377" cy="259045"/>
    <xdr:sp macro="" textlink="">
      <xdr:nvSpPr>
        <xdr:cNvPr id="601" name="テキスト ボックス 600"/>
        <xdr:cNvSpPr txBox="1"/>
      </xdr:nvSpPr>
      <xdr:spPr>
        <a:xfrm>
          <a:off x="12547111" y="99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42,315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25006</xdr:rowOff>
    </xdr:from>
    <xdr:to>
      <xdr:col>23</xdr:col>
      <xdr:colOff>517525</xdr:colOff>
      <xdr:row>79</xdr:row>
      <xdr:rowOff>44450</xdr:rowOff>
    </xdr:to>
    <xdr:cxnSp macro="">
      <xdr:nvCxnSpPr>
        <xdr:cNvPr id="630" name="直線コネクタ 629"/>
        <xdr:cNvCxnSpPr/>
      </xdr:nvCxnSpPr>
      <xdr:spPr>
        <a:xfrm>
          <a:off x="15481300" y="13569556"/>
          <a:ext cx="838200" cy="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159195</xdr:rowOff>
    </xdr:from>
    <xdr:to>
      <xdr:col>22</xdr:col>
      <xdr:colOff>365125</xdr:colOff>
      <xdr:row>79</xdr:row>
      <xdr:rowOff>25006</xdr:rowOff>
    </xdr:to>
    <xdr:cxnSp macro="">
      <xdr:nvCxnSpPr>
        <xdr:cNvPr id="633" name="直線コネクタ 632"/>
        <xdr:cNvCxnSpPr/>
      </xdr:nvCxnSpPr>
      <xdr:spPr>
        <a:xfrm>
          <a:off x="14592300" y="13532295"/>
          <a:ext cx="8890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68051</xdr:rowOff>
    </xdr:from>
    <xdr:ext cx="469744" cy="259045"/>
    <xdr:sp macro="" textlink="">
      <xdr:nvSpPr>
        <xdr:cNvPr id="635" name="テキスト ボックス 634"/>
        <xdr:cNvSpPr txBox="1"/>
      </xdr:nvSpPr>
      <xdr:spPr>
        <a:xfrm>
          <a:off x="15246427" y="1361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159195</xdr:rowOff>
    </xdr:from>
    <xdr:to>
      <xdr:col>21</xdr:col>
      <xdr:colOff>161925</xdr:colOff>
      <xdr:row>79</xdr:row>
      <xdr:rowOff>4268</xdr:rowOff>
    </xdr:to>
    <xdr:cxnSp macro="">
      <xdr:nvCxnSpPr>
        <xdr:cNvPr id="636" name="直線コネクタ 635"/>
        <xdr:cNvCxnSpPr/>
      </xdr:nvCxnSpPr>
      <xdr:spPr>
        <a:xfrm flipV="1">
          <a:off x="13703300" y="13532295"/>
          <a:ext cx="889000" cy="1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115633</xdr:rowOff>
    </xdr:from>
    <xdr:to>
      <xdr:col>21</xdr:col>
      <xdr:colOff>212725</xdr:colOff>
      <xdr:row>79</xdr:row>
      <xdr:rowOff>45783</xdr:rowOff>
    </xdr:to>
    <xdr:sp macro="" textlink="">
      <xdr:nvSpPr>
        <xdr:cNvPr id="637" name="フローチャート : 判断 636"/>
        <xdr:cNvSpPr/>
      </xdr:nvSpPr>
      <xdr:spPr>
        <a:xfrm>
          <a:off x="14541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36910</xdr:rowOff>
    </xdr:from>
    <xdr:ext cx="469744" cy="259045"/>
    <xdr:sp macro="" textlink="">
      <xdr:nvSpPr>
        <xdr:cNvPr id="638" name="テキスト ボックス 637"/>
        <xdr:cNvSpPr txBox="1"/>
      </xdr:nvSpPr>
      <xdr:spPr>
        <a:xfrm>
          <a:off x="14357427" y="1358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4268</xdr:rowOff>
    </xdr:from>
    <xdr:to>
      <xdr:col>19</xdr:col>
      <xdr:colOff>644525</xdr:colOff>
      <xdr:row>79</xdr:row>
      <xdr:rowOff>43574</xdr:rowOff>
    </xdr:to>
    <xdr:cxnSp macro="">
      <xdr:nvCxnSpPr>
        <xdr:cNvPr id="639" name="直線コネクタ 638"/>
        <xdr:cNvCxnSpPr/>
      </xdr:nvCxnSpPr>
      <xdr:spPr>
        <a:xfrm flipV="1">
          <a:off x="12814300" y="13548818"/>
          <a:ext cx="889000" cy="3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111989</xdr:rowOff>
    </xdr:from>
    <xdr:to>
      <xdr:col>20</xdr:col>
      <xdr:colOff>9525</xdr:colOff>
      <xdr:row>79</xdr:row>
      <xdr:rowOff>42139</xdr:rowOff>
    </xdr:to>
    <xdr:sp macro="" textlink="">
      <xdr:nvSpPr>
        <xdr:cNvPr id="640" name="フローチャート : 判断 639"/>
        <xdr:cNvSpPr/>
      </xdr:nvSpPr>
      <xdr:spPr>
        <a:xfrm>
          <a:off x="13652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58666</xdr:rowOff>
    </xdr:from>
    <xdr:ext cx="469744" cy="259045"/>
    <xdr:sp macro="" textlink="">
      <xdr:nvSpPr>
        <xdr:cNvPr id="641" name="テキスト ボックス 640"/>
        <xdr:cNvSpPr txBox="1"/>
      </xdr:nvSpPr>
      <xdr:spPr>
        <a:xfrm>
          <a:off x="13468427"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103963</xdr:rowOff>
    </xdr:from>
    <xdr:to>
      <xdr:col>18</xdr:col>
      <xdr:colOff>492125</xdr:colOff>
      <xdr:row>79</xdr:row>
      <xdr:rowOff>34113</xdr:rowOff>
    </xdr:to>
    <xdr:sp macro="" textlink="">
      <xdr:nvSpPr>
        <xdr:cNvPr id="642" name="フローチャート : 判断 641"/>
        <xdr:cNvSpPr/>
      </xdr:nvSpPr>
      <xdr:spPr>
        <a:xfrm>
          <a:off x="12763500" y="134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50640</xdr:rowOff>
    </xdr:from>
    <xdr:ext cx="469744" cy="259045"/>
    <xdr:sp macro="" textlink="">
      <xdr:nvSpPr>
        <xdr:cNvPr id="643" name="テキスト ボックス 642"/>
        <xdr:cNvSpPr txBox="1"/>
      </xdr:nvSpPr>
      <xdr:spPr>
        <a:xfrm>
          <a:off x="12579427" y="132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249299" cy="259045"/>
    <xdr:sp macro="" textlink="">
      <xdr:nvSpPr>
        <xdr:cNvPr id="650" name="災害復旧費該当値テキスト"/>
        <xdr:cNvSpPr txBox="1"/>
      </xdr:nvSpPr>
      <xdr:spPr>
        <a:xfrm>
          <a:off x="16370300" y="13487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145656</xdr:rowOff>
    </xdr:from>
    <xdr:to>
      <xdr:col>22</xdr:col>
      <xdr:colOff>415925</xdr:colOff>
      <xdr:row>79</xdr:row>
      <xdr:rowOff>75806</xdr:rowOff>
    </xdr:to>
    <xdr:sp macro="" textlink="">
      <xdr:nvSpPr>
        <xdr:cNvPr id="651" name="円/楕円 650"/>
        <xdr:cNvSpPr/>
      </xdr:nvSpPr>
      <xdr:spPr>
        <a:xfrm>
          <a:off x="15430500" y="135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92333</xdr:rowOff>
    </xdr:from>
    <xdr:ext cx="469744" cy="259045"/>
    <xdr:sp macro="" textlink="">
      <xdr:nvSpPr>
        <xdr:cNvPr id="652" name="テキスト ボックス 651"/>
        <xdr:cNvSpPr txBox="1"/>
      </xdr:nvSpPr>
      <xdr:spPr>
        <a:xfrm>
          <a:off x="15246427" y="1329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108395</xdr:rowOff>
    </xdr:from>
    <xdr:to>
      <xdr:col>21</xdr:col>
      <xdr:colOff>212725</xdr:colOff>
      <xdr:row>79</xdr:row>
      <xdr:rowOff>38545</xdr:rowOff>
    </xdr:to>
    <xdr:sp macro="" textlink="">
      <xdr:nvSpPr>
        <xdr:cNvPr id="653" name="円/楕円 652"/>
        <xdr:cNvSpPr/>
      </xdr:nvSpPr>
      <xdr:spPr>
        <a:xfrm>
          <a:off x="14541500" y="134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55072</xdr:rowOff>
    </xdr:from>
    <xdr:ext cx="469744" cy="259045"/>
    <xdr:sp macro="" textlink="">
      <xdr:nvSpPr>
        <xdr:cNvPr id="654" name="テキスト ボックス 653"/>
        <xdr:cNvSpPr txBox="1"/>
      </xdr:nvSpPr>
      <xdr:spPr>
        <a:xfrm>
          <a:off x="14357427" y="1325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124918</xdr:rowOff>
    </xdr:from>
    <xdr:to>
      <xdr:col>20</xdr:col>
      <xdr:colOff>9525</xdr:colOff>
      <xdr:row>79</xdr:row>
      <xdr:rowOff>55068</xdr:rowOff>
    </xdr:to>
    <xdr:sp macro="" textlink="">
      <xdr:nvSpPr>
        <xdr:cNvPr id="655" name="円/楕円 654"/>
        <xdr:cNvSpPr/>
      </xdr:nvSpPr>
      <xdr:spPr>
        <a:xfrm>
          <a:off x="13652500" y="1349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46195</xdr:rowOff>
    </xdr:from>
    <xdr:ext cx="469744" cy="259045"/>
    <xdr:sp macro="" textlink="">
      <xdr:nvSpPr>
        <xdr:cNvPr id="656" name="テキスト ボックス 655"/>
        <xdr:cNvSpPr txBox="1"/>
      </xdr:nvSpPr>
      <xdr:spPr>
        <a:xfrm>
          <a:off x="13468427" y="1359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164224</xdr:rowOff>
    </xdr:from>
    <xdr:to>
      <xdr:col>18</xdr:col>
      <xdr:colOff>492125</xdr:colOff>
      <xdr:row>79</xdr:row>
      <xdr:rowOff>94374</xdr:rowOff>
    </xdr:to>
    <xdr:sp macro="" textlink="">
      <xdr:nvSpPr>
        <xdr:cNvPr id="657" name="円/楕円 656"/>
        <xdr:cNvSpPr/>
      </xdr:nvSpPr>
      <xdr:spPr>
        <a:xfrm>
          <a:off x="12763500" y="1353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85501</xdr:rowOff>
    </xdr:from>
    <xdr:ext cx="313932" cy="259045"/>
    <xdr:sp macro="" textlink="">
      <xdr:nvSpPr>
        <xdr:cNvPr id="658" name="テキスト ボックス 657"/>
        <xdr:cNvSpPr txBox="1"/>
      </xdr:nvSpPr>
      <xdr:spPr>
        <a:xfrm>
          <a:off x="12657333" y="13630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2997</xdr:rowOff>
    </xdr:from>
    <xdr:to>
      <xdr:col>23</xdr:col>
      <xdr:colOff>517525</xdr:colOff>
      <xdr:row>94</xdr:row>
      <xdr:rowOff>23865</xdr:rowOff>
    </xdr:to>
    <xdr:cxnSp macro="">
      <xdr:nvCxnSpPr>
        <xdr:cNvPr id="689" name="直線コネクタ 688"/>
        <xdr:cNvCxnSpPr/>
      </xdr:nvCxnSpPr>
      <xdr:spPr>
        <a:xfrm flipV="1">
          <a:off x="15481300" y="16119297"/>
          <a:ext cx="838200" cy="2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46476</xdr:rowOff>
    </xdr:from>
    <xdr:ext cx="534377" cy="259045"/>
    <xdr:sp macro="" textlink="">
      <xdr:nvSpPr>
        <xdr:cNvPr id="690" name="公債費平均値テキスト"/>
        <xdr:cNvSpPr txBox="1"/>
      </xdr:nvSpPr>
      <xdr:spPr>
        <a:xfrm>
          <a:off x="16370300" y="16334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151718</xdr:rowOff>
    </xdr:from>
    <xdr:to>
      <xdr:col>22</xdr:col>
      <xdr:colOff>365125</xdr:colOff>
      <xdr:row>94</xdr:row>
      <xdr:rowOff>23865</xdr:rowOff>
    </xdr:to>
    <xdr:cxnSp macro="">
      <xdr:nvCxnSpPr>
        <xdr:cNvPr id="692" name="直線コネクタ 691"/>
        <xdr:cNvCxnSpPr/>
      </xdr:nvCxnSpPr>
      <xdr:spPr>
        <a:xfrm>
          <a:off x="14592300" y="16096568"/>
          <a:ext cx="889000" cy="4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154929</xdr:rowOff>
    </xdr:from>
    <xdr:ext cx="534377" cy="259045"/>
    <xdr:sp macro="" textlink="">
      <xdr:nvSpPr>
        <xdr:cNvPr id="694" name="テキスト ボックス 693"/>
        <xdr:cNvSpPr txBox="1"/>
      </xdr:nvSpPr>
      <xdr:spPr>
        <a:xfrm>
          <a:off x="15214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120155</xdr:rowOff>
    </xdr:from>
    <xdr:to>
      <xdr:col>21</xdr:col>
      <xdr:colOff>161925</xdr:colOff>
      <xdr:row>93</xdr:row>
      <xdr:rowOff>151718</xdr:rowOff>
    </xdr:to>
    <xdr:cxnSp macro="">
      <xdr:nvCxnSpPr>
        <xdr:cNvPr id="695" name="直線コネクタ 694"/>
        <xdr:cNvCxnSpPr/>
      </xdr:nvCxnSpPr>
      <xdr:spPr>
        <a:xfrm>
          <a:off x="13703300" y="16065005"/>
          <a:ext cx="889000" cy="3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170363</xdr:rowOff>
    </xdr:from>
    <xdr:to>
      <xdr:col>21</xdr:col>
      <xdr:colOff>212725</xdr:colOff>
      <xdr:row>95</xdr:row>
      <xdr:rowOff>100513</xdr:rowOff>
    </xdr:to>
    <xdr:sp macro="" textlink="">
      <xdr:nvSpPr>
        <xdr:cNvPr id="696" name="フローチャート : 判断 695"/>
        <xdr:cNvSpPr/>
      </xdr:nvSpPr>
      <xdr:spPr>
        <a:xfrm>
          <a:off x="14541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91640</xdr:rowOff>
    </xdr:from>
    <xdr:ext cx="534377" cy="259045"/>
    <xdr:sp macro="" textlink="">
      <xdr:nvSpPr>
        <xdr:cNvPr id="697" name="テキスト ボックス 696"/>
        <xdr:cNvSpPr txBox="1"/>
      </xdr:nvSpPr>
      <xdr:spPr>
        <a:xfrm>
          <a:off x="14325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120155</xdr:rowOff>
    </xdr:from>
    <xdr:to>
      <xdr:col>19</xdr:col>
      <xdr:colOff>644525</xdr:colOff>
      <xdr:row>93</xdr:row>
      <xdr:rowOff>167932</xdr:rowOff>
    </xdr:to>
    <xdr:cxnSp macro="">
      <xdr:nvCxnSpPr>
        <xdr:cNvPr id="698" name="直線コネクタ 697"/>
        <xdr:cNvCxnSpPr/>
      </xdr:nvCxnSpPr>
      <xdr:spPr>
        <a:xfrm flipV="1">
          <a:off x="12814300" y="16065005"/>
          <a:ext cx="8890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1722</xdr:rowOff>
    </xdr:from>
    <xdr:to>
      <xdr:col>20</xdr:col>
      <xdr:colOff>9525</xdr:colOff>
      <xdr:row>95</xdr:row>
      <xdr:rowOff>103322</xdr:rowOff>
    </xdr:to>
    <xdr:sp macro="" textlink="">
      <xdr:nvSpPr>
        <xdr:cNvPr id="699" name="フローチャート : 判断 698"/>
        <xdr:cNvSpPr/>
      </xdr:nvSpPr>
      <xdr:spPr>
        <a:xfrm>
          <a:off x="13652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94449</xdr:rowOff>
    </xdr:from>
    <xdr:ext cx="534377" cy="259045"/>
    <xdr:sp macro="" textlink="">
      <xdr:nvSpPr>
        <xdr:cNvPr id="700" name="テキスト ボックス 699"/>
        <xdr:cNvSpPr txBox="1"/>
      </xdr:nvSpPr>
      <xdr:spPr>
        <a:xfrm>
          <a:off x="13436111" y="163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170983</xdr:rowOff>
    </xdr:from>
    <xdr:to>
      <xdr:col>18</xdr:col>
      <xdr:colOff>492125</xdr:colOff>
      <xdr:row>95</xdr:row>
      <xdr:rowOff>101133</xdr:rowOff>
    </xdr:to>
    <xdr:sp macro="" textlink="">
      <xdr:nvSpPr>
        <xdr:cNvPr id="701" name="フローチャート : 判断 700"/>
        <xdr:cNvSpPr/>
      </xdr:nvSpPr>
      <xdr:spPr>
        <a:xfrm>
          <a:off x="12763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92260</xdr:rowOff>
    </xdr:from>
    <xdr:ext cx="534377" cy="259045"/>
    <xdr:sp macro="" textlink="">
      <xdr:nvSpPr>
        <xdr:cNvPr id="702" name="テキスト ボックス 701"/>
        <xdr:cNvSpPr txBox="1"/>
      </xdr:nvSpPr>
      <xdr:spPr>
        <a:xfrm>
          <a:off x="12547111" y="163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123647</xdr:rowOff>
    </xdr:from>
    <xdr:to>
      <xdr:col>23</xdr:col>
      <xdr:colOff>568325</xdr:colOff>
      <xdr:row>94</xdr:row>
      <xdr:rowOff>53797</xdr:rowOff>
    </xdr:to>
    <xdr:sp macro="" textlink="">
      <xdr:nvSpPr>
        <xdr:cNvPr id="708" name="円/楕円 707"/>
        <xdr:cNvSpPr/>
      </xdr:nvSpPr>
      <xdr:spPr>
        <a:xfrm>
          <a:off x="16268700" y="1606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146524</xdr:rowOff>
    </xdr:from>
    <xdr:ext cx="534377" cy="259045"/>
    <xdr:sp macro="" textlink="">
      <xdr:nvSpPr>
        <xdr:cNvPr id="709" name="公債費該当値テキスト"/>
        <xdr:cNvSpPr txBox="1"/>
      </xdr:nvSpPr>
      <xdr:spPr>
        <a:xfrm>
          <a:off x="16370300" y="159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58,372</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144515</xdr:rowOff>
    </xdr:from>
    <xdr:to>
      <xdr:col>22</xdr:col>
      <xdr:colOff>415925</xdr:colOff>
      <xdr:row>94</xdr:row>
      <xdr:rowOff>74665</xdr:rowOff>
    </xdr:to>
    <xdr:sp macro="" textlink="">
      <xdr:nvSpPr>
        <xdr:cNvPr id="710" name="円/楕円 709"/>
        <xdr:cNvSpPr/>
      </xdr:nvSpPr>
      <xdr:spPr>
        <a:xfrm>
          <a:off x="15430500" y="1608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91192</xdr:rowOff>
    </xdr:from>
    <xdr:ext cx="534377" cy="259045"/>
    <xdr:sp macro="" textlink="">
      <xdr:nvSpPr>
        <xdr:cNvPr id="711" name="テキスト ボックス 710"/>
        <xdr:cNvSpPr txBox="1"/>
      </xdr:nvSpPr>
      <xdr:spPr>
        <a:xfrm>
          <a:off x="15214111" y="1586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57,094</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100918</xdr:rowOff>
    </xdr:from>
    <xdr:to>
      <xdr:col>21</xdr:col>
      <xdr:colOff>212725</xdr:colOff>
      <xdr:row>94</xdr:row>
      <xdr:rowOff>31068</xdr:rowOff>
    </xdr:to>
    <xdr:sp macro="" textlink="">
      <xdr:nvSpPr>
        <xdr:cNvPr id="712" name="円/楕円 711"/>
        <xdr:cNvSpPr/>
      </xdr:nvSpPr>
      <xdr:spPr>
        <a:xfrm>
          <a:off x="14541500" y="1604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47595</xdr:rowOff>
    </xdr:from>
    <xdr:ext cx="534377" cy="259045"/>
    <xdr:sp macro="" textlink="">
      <xdr:nvSpPr>
        <xdr:cNvPr id="713" name="テキスト ボックス 712"/>
        <xdr:cNvSpPr txBox="1"/>
      </xdr:nvSpPr>
      <xdr:spPr>
        <a:xfrm>
          <a:off x="14325111" y="1582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59,764</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69355</xdr:rowOff>
    </xdr:from>
    <xdr:to>
      <xdr:col>20</xdr:col>
      <xdr:colOff>9525</xdr:colOff>
      <xdr:row>93</xdr:row>
      <xdr:rowOff>170955</xdr:rowOff>
    </xdr:to>
    <xdr:sp macro="" textlink="">
      <xdr:nvSpPr>
        <xdr:cNvPr id="714" name="円/楕円 713"/>
        <xdr:cNvSpPr/>
      </xdr:nvSpPr>
      <xdr:spPr>
        <a:xfrm>
          <a:off x="13652500" y="160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16032</xdr:rowOff>
    </xdr:from>
    <xdr:ext cx="534377" cy="259045"/>
    <xdr:sp macro="" textlink="">
      <xdr:nvSpPr>
        <xdr:cNvPr id="715" name="テキスト ボックス 714"/>
        <xdr:cNvSpPr txBox="1"/>
      </xdr:nvSpPr>
      <xdr:spPr>
        <a:xfrm>
          <a:off x="13436111" y="157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61,697</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117132</xdr:rowOff>
    </xdr:from>
    <xdr:to>
      <xdr:col>18</xdr:col>
      <xdr:colOff>492125</xdr:colOff>
      <xdr:row>94</xdr:row>
      <xdr:rowOff>47282</xdr:rowOff>
    </xdr:to>
    <xdr:sp macro="" textlink="">
      <xdr:nvSpPr>
        <xdr:cNvPr id="716" name="円/楕円 715"/>
        <xdr:cNvSpPr/>
      </xdr:nvSpPr>
      <xdr:spPr>
        <a:xfrm>
          <a:off x="12763500" y="1606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63809</xdr:rowOff>
    </xdr:from>
    <xdr:ext cx="534377" cy="259045"/>
    <xdr:sp macro="" textlink="">
      <xdr:nvSpPr>
        <xdr:cNvPr id="717" name="テキスト ボックス 716"/>
        <xdr:cNvSpPr txBox="1"/>
      </xdr:nvSpPr>
      <xdr:spPr>
        <a:xfrm>
          <a:off x="12547111" y="1583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3" name="フローチャート : 判断 752"/>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4" name="テキスト ボックス 753"/>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6" name="フローチャート : 判断 755"/>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7" name="テキスト ボックス 756"/>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8" name="フローチャート : 判断 757"/>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9" name="テキスト ボックス 758"/>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集中改革プラン等の諸改革により、経常経費の削減と普通建設事業の平準化を行ってきた結果、多くの目的別歳出において類似団体や滋賀県平均を下まわっている。この中で総務費と土木費について平成２５年度に支出が大きくなっているのは、新幹線新駅建設が中止となったことから事業が進められなくなった土地開発公社を解散するために必要な費用として、土地開発公社保証債務履行金を</a:t>
          </a:r>
          <a:r>
            <a:rPr kumimoji="1" lang="en-US" altLang="ja-JP" sz="1300">
              <a:latin typeface="ＭＳ Ｐゴシック"/>
            </a:rPr>
            <a:t>15,823</a:t>
          </a:r>
          <a:r>
            <a:rPr kumimoji="1" lang="ja-JP" altLang="en-US" sz="1300">
              <a:latin typeface="ＭＳ Ｐゴシック"/>
            </a:rPr>
            <a:t>百万円支出したことによる。なお、当公社については平成２５年度に第三セクター等改革推進債を活用し解散した。また、近年土木費が増傾向にあるのは、国道８号野洲栗東バイパスの用地取得について国から事業を受託していることによる。</a:t>
          </a:r>
          <a:endParaRPr kumimoji="1" lang="en-US" altLang="ja-JP" sz="1300">
            <a:latin typeface="ＭＳ Ｐゴシック"/>
          </a:endParaRPr>
        </a:p>
        <a:p>
          <a:r>
            <a:rPr kumimoji="1" lang="ja-JP" altLang="en-US" sz="1300">
              <a:latin typeface="ＭＳ Ｐゴシック"/>
            </a:rPr>
            <a:t>　消防費は住民一人当たり</a:t>
          </a:r>
          <a:r>
            <a:rPr kumimoji="1" lang="en-US" altLang="ja-JP" sz="1300">
              <a:latin typeface="ＭＳ Ｐゴシック"/>
            </a:rPr>
            <a:t>15,699</a:t>
          </a:r>
          <a:r>
            <a:rPr kumimoji="1" lang="ja-JP" altLang="en-US" sz="1300">
              <a:latin typeface="ＭＳ Ｐゴシック"/>
            </a:rPr>
            <a:t>円となっているのは、平成２８年度から防災拠点施設の整備に着手したことによるものであり、類似団体・滋賀県平均より高くなっている。</a:t>
          </a:r>
          <a:endParaRPr kumimoji="1" lang="en-US" altLang="ja-JP" sz="1300">
            <a:latin typeface="ＭＳ Ｐゴシック"/>
          </a:endParaRPr>
        </a:p>
        <a:p>
          <a:r>
            <a:rPr kumimoji="1" lang="ja-JP" altLang="en-US" sz="1300">
              <a:latin typeface="ＭＳ Ｐゴシック"/>
            </a:rPr>
            <a:t>　公債費は住民一人当たり</a:t>
          </a:r>
          <a:r>
            <a:rPr kumimoji="1" lang="en-US" altLang="ja-JP" sz="1300">
              <a:latin typeface="ＭＳ Ｐゴシック"/>
            </a:rPr>
            <a:t>58,372</a:t>
          </a:r>
          <a:r>
            <a:rPr kumimoji="1" lang="ja-JP" altLang="en-US" sz="1300">
              <a:latin typeface="ＭＳ Ｐゴシック"/>
            </a:rPr>
            <a:t>円となっており、類似団体や滋賀県平均と比較して高くなっているのは、人口急増対策で比較的短期間に小学校、総合福祉保健センターや環境センター等の整備のために発行した市債の償還がピークを迎えていることによる。上記の諸改革で普通建設事業を平準化してきたことから公債費は低減しつつあり、今後も引き続き公債費の低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滋賀県栗東市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減少傾向にあった実質単年度収支がマイナスとなっているのは、市税収入が回復していないことに加え、交付税の減などによる財源不足を補うために基金を取り崩してきたことによる。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収支不均衡体質から脱却すべく、諸改革を継続し財政健全化に努める。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滋賀県栗東市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全会計合計ベースでは連結実質赤字はないが、平成１９年度以来赤字決算を続けていた国民健康保険特別会計は、段階的な国保税率の見直しを主な要因として平成２２年度に黒字に転換した。</a:t>
          </a:r>
        </a:p>
        <a:p>
          <a:r>
            <a:rPr kumimoji="1" lang="ja-JP" altLang="en-US" sz="1400">
              <a:latin typeface="ＭＳ ゴシック" pitchFamily="49" charset="-128"/>
              <a:ea typeface="ＭＳ ゴシック" pitchFamily="49" charset="-128"/>
            </a:rPr>
            <a:t>　公営企業会計全体を通じて、適切な収支が今後も保持されるように、一般会計からの繰出金の更なる適正化を進めていく。</a:t>
          </a:r>
        </a:p>
        <a:p>
          <a:r>
            <a:rPr kumimoji="1" lang="ja-JP" altLang="en-US" sz="1400">
              <a:latin typeface="ＭＳ ゴシック" pitchFamily="49" charset="-128"/>
              <a:ea typeface="ＭＳ ゴシック" pitchFamily="49" charset="-128"/>
            </a:rPr>
            <a:t>　一般会計についても、「</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新</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集中改革プラン」の効果を持続させ、歳入確保・歳出削減を確実に実施し、収支均衡・基金の確保・弾力性のある財政運営といった財政の健全化に努める。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滋賀県栗東市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50">
              <a:latin typeface="ＭＳ ゴシック" pitchFamily="49" charset="-128"/>
              <a:ea typeface="ＭＳ ゴシック" pitchFamily="49" charset="-128"/>
            </a:rPr>
            <a:t>人口急増対策で比較的短期間に整備した小学校などの施設の償還が開始されたことにより、実質公債費比率の分子は平成２２年度まで増加傾向にあった。しかし平成２３年度からは横ばい・減少傾向にあり、これは、「</a:t>
          </a:r>
          <a:r>
            <a:rPr kumimoji="1" lang="en-US" altLang="ja-JP" sz="1250">
              <a:latin typeface="ＭＳ ゴシック" pitchFamily="49" charset="-128"/>
              <a:ea typeface="ＭＳ ゴシック" pitchFamily="49" charset="-128"/>
            </a:rPr>
            <a:t>(</a:t>
          </a:r>
          <a:r>
            <a:rPr kumimoji="1" lang="ja-JP" altLang="en-US" sz="1250">
              <a:latin typeface="ＭＳ ゴシック" pitchFamily="49" charset="-128"/>
              <a:ea typeface="ＭＳ ゴシック" pitchFamily="49" charset="-128"/>
            </a:rPr>
            <a:t>新</a:t>
          </a:r>
          <a:r>
            <a:rPr kumimoji="1" lang="en-US" altLang="ja-JP" sz="1250">
              <a:latin typeface="ＭＳ ゴシック" pitchFamily="49" charset="-128"/>
              <a:ea typeface="ＭＳ ゴシック" pitchFamily="49" charset="-128"/>
            </a:rPr>
            <a:t>)</a:t>
          </a:r>
          <a:r>
            <a:rPr kumimoji="1" lang="ja-JP" altLang="en-US" sz="1250">
              <a:latin typeface="ＭＳ ゴシック" pitchFamily="49" charset="-128"/>
              <a:ea typeface="ＭＳ ゴシック" pitchFamily="49" charset="-128"/>
            </a:rPr>
            <a:t>集中改革プラン」などにより、普通建設事業を平準化させ、地方債の発行額を抑制し、プライマリーバランスの黒字化に努めてきたことが主な要因である。</a:t>
          </a:r>
        </a:p>
        <a:p>
          <a:r>
            <a:rPr kumimoji="1" lang="ja-JP" altLang="en-US" sz="1250">
              <a:latin typeface="ＭＳ ゴシック" pitchFamily="49" charset="-128"/>
              <a:ea typeface="ＭＳ ゴシック" pitchFamily="49" charset="-128"/>
            </a:rPr>
            <a:t>　新幹線新駅建設中止により事業目的を失った土地開発公社を解散させるために発行した第三セクター等改革推進債の償還が増加することに伴い、一時的に指数が悪化することが懸念されるが、今後も引き続きプライマリーバランスの黒字を維持することで数値の低減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滋賀県栗東市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制度開始以来、全国でも上位を占める指数を示してきたが、これは、人口の急増に対応するための施設を比較的短期間の間に整備したこと（地方債の残高の増加）、また、新幹線新駅建設に伴う区画整理用地の土地開発公社による先行取得が主な要因である。</a:t>
          </a:r>
        </a:p>
        <a:p>
          <a:r>
            <a:rPr kumimoji="1" lang="ja-JP" altLang="en-US" sz="1400">
              <a:latin typeface="ＭＳ ゴシック" pitchFamily="49" charset="-128"/>
              <a:ea typeface="ＭＳ ゴシック" pitchFamily="49" charset="-128"/>
            </a:rPr>
            <a:t>　現在では「</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新</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集中改革プラン」により、普通建設事業を平準化させ、地方債発行額の抑制に努めており、表中最下段にある将来負担比率の分子は減少を続けている。</a:t>
          </a:r>
        </a:p>
        <a:p>
          <a:r>
            <a:rPr kumimoji="1" lang="ja-JP" altLang="en-US" sz="1400">
              <a:latin typeface="ＭＳ ゴシック" pitchFamily="49" charset="-128"/>
              <a:ea typeface="ＭＳ ゴシック" pitchFamily="49" charset="-128"/>
            </a:rPr>
            <a:t>　また、新駅建設中止後の跡地の問題については、後継プランに基づき必要なインフラ整備を進め、企業誘致を積極的に行ってきた。</a:t>
          </a:r>
        </a:p>
        <a:p>
          <a:r>
            <a:rPr kumimoji="1" lang="ja-JP" altLang="en-US" sz="1400">
              <a:latin typeface="ＭＳ ゴシック" pitchFamily="49" charset="-128"/>
              <a:ea typeface="ＭＳ ゴシック" pitchFamily="49" charset="-128"/>
            </a:rPr>
            <a:t>　今後もプライマリーバランスの黒字を維持することなどにより、引き続き数値の低減に努める。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滋賀県栗東市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68,272
67,256
52.69
24,957,112
24,325,038
476,913
13,826,611
46,171,039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174.0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とほぼ同じ水準であり、全国的には平均的な値となっている。しかし、類似団体や滋賀県平均と比較すると上位にあり、また、各施設の老朽化が進んでいることから、保有資産の老朽化に具体的な対策を検討していく必要があ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156845</xdr:rowOff>
    </xdr:from>
    <xdr:to>
      <xdr:col>3</xdr:col>
      <xdr:colOff>1170940</xdr:colOff>
      <xdr:row>34</xdr:row>
      <xdr:rowOff>26670</xdr:rowOff>
    </xdr:to>
    <xdr:cxnSp macro="">
      <xdr:nvCxnSpPr>
        <xdr:cNvPr id="64" name="直線コネクタ 63"/>
        <xdr:cNvCxnSpPr/>
      </xdr:nvCxnSpPr>
      <xdr:spPr>
        <a:xfrm flipV="1">
          <a:off x="4760595" y="5395595"/>
          <a:ext cx="1270"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65"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66" name="直線コネクタ 65"/>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103522</xdr:rowOff>
    </xdr:from>
    <xdr:ext cx="405111" cy="259045"/>
    <xdr:sp macro="" textlink="">
      <xdr:nvSpPr>
        <xdr:cNvPr id="67" name="有形固定資産減価償却率最大値テキスト"/>
        <xdr:cNvSpPr txBox="1"/>
      </xdr:nvSpPr>
      <xdr:spPr>
        <a:xfrm>
          <a:off x="4813300" y="51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3</xdr:col>
      <xdr:colOff>1082675</xdr:colOff>
      <xdr:row>26</xdr:row>
      <xdr:rowOff>156845</xdr:rowOff>
    </xdr:from>
    <xdr:to>
      <xdr:col>3</xdr:col>
      <xdr:colOff>1260475</xdr:colOff>
      <xdr:row>26</xdr:row>
      <xdr:rowOff>156845</xdr:rowOff>
    </xdr:to>
    <xdr:cxnSp macro="">
      <xdr:nvCxnSpPr>
        <xdr:cNvPr id="68" name="直線コネクタ 67"/>
        <xdr:cNvCxnSpPr/>
      </xdr:nvCxnSpPr>
      <xdr:spPr>
        <a:xfrm>
          <a:off x="4673600" y="53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45102</xdr:rowOff>
    </xdr:from>
    <xdr:ext cx="405111" cy="259045"/>
    <xdr:sp macro="" textlink="">
      <xdr:nvSpPr>
        <xdr:cNvPr id="69" name="有形固定資産減価償却率平均値テキスト"/>
        <xdr:cNvSpPr txBox="1"/>
      </xdr:nvSpPr>
      <xdr:spPr>
        <a:xfrm>
          <a:off x="4813300" y="5798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66675</xdr:rowOff>
    </xdr:from>
    <xdr:to>
      <xdr:col>3</xdr:col>
      <xdr:colOff>1222375</xdr:colOff>
      <xdr:row>29</xdr:row>
      <xdr:rowOff>168275</xdr:rowOff>
    </xdr:to>
    <xdr:sp macro="" textlink="">
      <xdr:nvSpPr>
        <xdr:cNvPr id="70" name="フローチャート : 判断 69"/>
        <xdr:cNvSpPr/>
      </xdr:nvSpPr>
      <xdr:spPr>
        <a:xfrm>
          <a:off x="4711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41487</xdr:rowOff>
    </xdr:from>
    <xdr:to>
      <xdr:col>3</xdr:col>
      <xdr:colOff>511175</xdr:colOff>
      <xdr:row>29</xdr:row>
      <xdr:rowOff>143087</xdr:rowOff>
    </xdr:to>
    <xdr:sp macro="" textlink="">
      <xdr:nvSpPr>
        <xdr:cNvPr id="71" name="フローチャート : 判断 70"/>
        <xdr:cNvSpPr/>
      </xdr:nvSpPr>
      <xdr:spPr>
        <a:xfrm>
          <a:off x="4000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130175</xdr:rowOff>
    </xdr:from>
    <xdr:to>
      <xdr:col>3</xdr:col>
      <xdr:colOff>511175</xdr:colOff>
      <xdr:row>29</xdr:row>
      <xdr:rowOff>60325</xdr:rowOff>
    </xdr:to>
    <xdr:sp macro="" textlink="">
      <xdr:nvSpPr>
        <xdr:cNvPr id="77" name="円/楕円 76"/>
        <xdr:cNvSpPr/>
      </xdr:nvSpPr>
      <xdr:spPr>
        <a:xfrm>
          <a:off x="40005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134214</xdr:rowOff>
    </xdr:from>
    <xdr:ext cx="405111" cy="259045"/>
    <xdr:sp macro="" textlink="">
      <xdr:nvSpPr>
        <xdr:cNvPr id="78" name="n_1aveValue有形固定資産減価償却率"/>
        <xdr:cNvSpPr txBox="1"/>
      </xdr:nvSpPr>
      <xdr:spPr>
        <a:xfrm>
          <a:off x="3836043" y="58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76852</xdr:rowOff>
    </xdr:from>
    <xdr:ext cx="405111" cy="259045"/>
    <xdr:sp macro="" textlink="">
      <xdr:nvSpPr>
        <xdr:cNvPr id="79" name="n_1mainValue有形固定資産減価償却率"/>
        <xdr:cNvSpPr txBox="1"/>
      </xdr:nvSpPr>
      <xdr:spPr>
        <a:xfrm>
          <a:off x="3836043"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滋賀県栗東市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68,272
67,256
52.69
24,957,112
24,325,038
476,913
13,826,611
46,171,039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174.0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169545</xdr:rowOff>
    </xdr:from>
    <xdr:to>
      <xdr:col>6</xdr:col>
      <xdr:colOff>510540</xdr:colOff>
      <xdr:row>40</xdr:row>
      <xdr:rowOff>133350</xdr:rowOff>
    </xdr:to>
    <xdr:cxnSp macro="">
      <xdr:nvCxnSpPr>
        <xdr:cNvPr id="57" name="直線コネクタ 56"/>
        <xdr:cNvCxnSpPr/>
      </xdr:nvCxnSpPr>
      <xdr:spPr>
        <a:xfrm flipV="1">
          <a:off x="4634865" y="582739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137177</xdr:rowOff>
    </xdr:from>
    <xdr:ext cx="405111" cy="259045"/>
    <xdr:sp macro="" textlink="">
      <xdr:nvSpPr>
        <xdr:cNvPr id="58" name="【道路】&#10;有形固定資産減価償却率最小値テキスト"/>
        <xdr:cNvSpPr txBox="1"/>
      </xdr:nvSpPr>
      <xdr:spPr>
        <a:xfrm>
          <a:off x="47244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422275</xdr:colOff>
      <xdr:row>40</xdr:row>
      <xdr:rowOff>133350</xdr:rowOff>
    </xdr:from>
    <xdr:to>
      <xdr:col>6</xdr:col>
      <xdr:colOff>600075</xdr:colOff>
      <xdr:row>40</xdr:row>
      <xdr:rowOff>133350</xdr:rowOff>
    </xdr:to>
    <xdr:cxnSp macro="">
      <xdr:nvCxnSpPr>
        <xdr:cNvPr id="59" name="直線コネクタ 58"/>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116222</xdr:rowOff>
    </xdr:from>
    <xdr:ext cx="405111" cy="259045"/>
    <xdr:sp macro="" textlink="">
      <xdr:nvSpPr>
        <xdr:cNvPr id="60" name="【道路】&#10;有形固定資産減価償却率最大値テキスト"/>
        <xdr:cNvSpPr txBox="1"/>
      </xdr:nvSpPr>
      <xdr:spPr>
        <a:xfrm>
          <a:off x="47244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33</xdr:row>
      <xdr:rowOff>169545</xdr:rowOff>
    </xdr:from>
    <xdr:to>
      <xdr:col>6</xdr:col>
      <xdr:colOff>600075</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36212</xdr:rowOff>
    </xdr:from>
    <xdr:ext cx="405111" cy="259045"/>
    <xdr:sp macro="" textlink="">
      <xdr:nvSpPr>
        <xdr:cNvPr id="62" name="【道路】&#10;有形固定資産減価償却率平均値テキスト"/>
        <xdr:cNvSpPr txBox="1"/>
      </xdr:nvSpPr>
      <xdr:spPr>
        <a:xfrm>
          <a:off x="4724400" y="655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57785</xdr:rowOff>
    </xdr:from>
    <xdr:to>
      <xdr:col>6</xdr:col>
      <xdr:colOff>561975</xdr:colOff>
      <xdr:row>38</xdr:row>
      <xdr:rowOff>159385</xdr:rowOff>
    </xdr:to>
    <xdr:sp macro="" textlink="">
      <xdr:nvSpPr>
        <xdr:cNvPr id="63" name="フローチャート : 判断 62"/>
        <xdr:cNvSpPr/>
      </xdr:nvSpPr>
      <xdr:spPr>
        <a:xfrm>
          <a:off x="4584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29210</xdr:rowOff>
    </xdr:from>
    <xdr:to>
      <xdr:col>5</xdr:col>
      <xdr:colOff>409575</xdr:colOff>
      <xdr:row>38</xdr:row>
      <xdr:rowOff>130810</xdr:rowOff>
    </xdr:to>
    <xdr:sp macro="" textlink="">
      <xdr:nvSpPr>
        <xdr:cNvPr id="64" name="フローチャート : 判断 63"/>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33020</xdr:rowOff>
    </xdr:from>
    <xdr:to>
      <xdr:col>5</xdr:col>
      <xdr:colOff>409575</xdr:colOff>
      <xdr:row>38</xdr:row>
      <xdr:rowOff>134620</xdr:rowOff>
    </xdr:to>
    <xdr:sp macro="" textlink="">
      <xdr:nvSpPr>
        <xdr:cNvPr id="70" name="円/楕円 69"/>
        <xdr:cNvSpPr/>
      </xdr:nvSpPr>
      <xdr:spPr>
        <a:xfrm>
          <a:off x="3746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147337</xdr:rowOff>
    </xdr:from>
    <xdr:ext cx="405111" cy="259045"/>
    <xdr:sp macro="" textlink="">
      <xdr:nvSpPr>
        <xdr:cNvPr id="71" name="n_1aveValue【道路】&#10;有形固定資産減価償却率"/>
        <xdr:cNvSpPr txBox="1"/>
      </xdr:nvSpPr>
      <xdr:spPr>
        <a:xfrm>
          <a:off x="3582043"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125747</xdr:rowOff>
    </xdr:from>
    <xdr:ext cx="405111" cy="259045"/>
    <xdr:sp macro="" textlink="">
      <xdr:nvSpPr>
        <xdr:cNvPr id="72" name="n_1mainValue【道路】&#10;有形固定資産減価償却率"/>
        <xdr:cNvSpPr txBox="1"/>
      </xdr:nvSpPr>
      <xdr:spPr>
        <a:xfrm>
          <a:off x="3582043"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43243</xdr:rowOff>
    </xdr:from>
    <xdr:to>
      <xdr:col>15</xdr:col>
      <xdr:colOff>180340</xdr:colOff>
      <xdr:row>41</xdr:row>
      <xdr:rowOff>103518</xdr:rowOff>
    </xdr:to>
    <xdr:cxnSp macro="">
      <xdr:nvCxnSpPr>
        <xdr:cNvPr id="96" name="直線コネクタ 95"/>
        <xdr:cNvCxnSpPr/>
      </xdr:nvCxnSpPr>
      <xdr:spPr>
        <a:xfrm flipV="1">
          <a:off x="10476865" y="5872543"/>
          <a:ext cx="0" cy="1260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107345</xdr:rowOff>
    </xdr:from>
    <xdr:ext cx="469744" cy="259045"/>
    <xdr:sp macro="" textlink="">
      <xdr:nvSpPr>
        <xdr:cNvPr id="97" name="【道路】&#10;一人当たり延長最小値テキスト"/>
        <xdr:cNvSpPr txBox="1"/>
      </xdr:nvSpPr>
      <xdr:spPr>
        <a:xfrm>
          <a:off x="10566400" y="71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2.783</a:t>
          </a:r>
          <a:endParaRPr kumimoji="1" lang="ja-JP" altLang="en-US" sz="1000" b="1">
            <a:latin typeface="ＭＳ Ｐゴシック"/>
          </a:endParaRPr>
        </a:p>
      </xdr:txBody>
    </xdr:sp>
    <xdr:clientData/>
  </xdr:oneCellAnchor>
  <xdr:twoCellAnchor>
    <xdr:from>
      <xdr:col>15</xdr:col>
      <xdr:colOff>92075</xdr:colOff>
      <xdr:row>41</xdr:row>
      <xdr:rowOff>103518</xdr:rowOff>
    </xdr:from>
    <xdr:to>
      <xdr:col>15</xdr:col>
      <xdr:colOff>269875</xdr:colOff>
      <xdr:row>41</xdr:row>
      <xdr:rowOff>103518</xdr:rowOff>
    </xdr:to>
    <xdr:cxnSp macro="">
      <xdr:nvCxnSpPr>
        <xdr:cNvPr id="98" name="直線コネクタ 97"/>
        <xdr:cNvCxnSpPr/>
      </xdr:nvCxnSpPr>
      <xdr:spPr>
        <a:xfrm>
          <a:off x="10388600" y="7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161370</xdr:rowOff>
    </xdr:from>
    <xdr:ext cx="534377" cy="259045"/>
    <xdr:sp macro="" textlink="">
      <xdr:nvSpPr>
        <xdr:cNvPr id="99" name="【道路】&#10;一人当たり延長最大値テキスト"/>
        <xdr:cNvSpPr txBox="1"/>
      </xdr:nvSpPr>
      <xdr:spPr>
        <a:xfrm>
          <a:off x="10566400" y="5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35.865</a:t>
          </a:r>
          <a:endParaRPr kumimoji="1" lang="ja-JP" altLang="en-US" sz="1000" b="1">
            <a:latin typeface="ＭＳ Ｐゴシック"/>
          </a:endParaRPr>
        </a:p>
      </xdr:txBody>
    </xdr:sp>
    <xdr:clientData/>
  </xdr:oneCellAnchor>
  <xdr:twoCellAnchor>
    <xdr:from>
      <xdr:col>15</xdr:col>
      <xdr:colOff>92075</xdr:colOff>
      <xdr:row>34</xdr:row>
      <xdr:rowOff>43243</xdr:rowOff>
    </xdr:from>
    <xdr:to>
      <xdr:col>15</xdr:col>
      <xdr:colOff>269875</xdr:colOff>
      <xdr:row>34</xdr:row>
      <xdr:rowOff>43243</xdr:rowOff>
    </xdr:to>
    <xdr:cxnSp macro="">
      <xdr:nvCxnSpPr>
        <xdr:cNvPr id="100" name="直線コネクタ 99"/>
        <xdr:cNvCxnSpPr/>
      </xdr:nvCxnSpPr>
      <xdr:spPr>
        <a:xfrm>
          <a:off x="10388600" y="587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167009</xdr:rowOff>
    </xdr:from>
    <xdr:ext cx="534377" cy="259045"/>
    <xdr:sp macro="" textlink="">
      <xdr:nvSpPr>
        <xdr:cNvPr id="101" name="【道路】&#10;一人当たり延長平均値テキスト"/>
        <xdr:cNvSpPr txBox="1"/>
      </xdr:nvSpPr>
      <xdr:spPr>
        <a:xfrm>
          <a:off x="10566400" y="6682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17132</xdr:rowOff>
    </xdr:from>
    <xdr:to>
      <xdr:col>15</xdr:col>
      <xdr:colOff>231775</xdr:colOff>
      <xdr:row>39</xdr:row>
      <xdr:rowOff>118732</xdr:rowOff>
    </xdr:to>
    <xdr:sp macro="" textlink="">
      <xdr:nvSpPr>
        <xdr:cNvPr id="102" name="フローチャート : 判断 101"/>
        <xdr:cNvSpPr/>
      </xdr:nvSpPr>
      <xdr:spPr>
        <a:xfrm>
          <a:off x="10426700" y="670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165570</xdr:rowOff>
    </xdr:from>
    <xdr:to>
      <xdr:col>14</xdr:col>
      <xdr:colOff>79375</xdr:colOff>
      <xdr:row>39</xdr:row>
      <xdr:rowOff>95720</xdr:rowOff>
    </xdr:to>
    <xdr:sp macro="" textlink="">
      <xdr:nvSpPr>
        <xdr:cNvPr id="103" name="フローチャート : 判断 102"/>
        <xdr:cNvSpPr/>
      </xdr:nvSpPr>
      <xdr:spPr>
        <a:xfrm>
          <a:off x="9588500" y="66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96533</xdr:rowOff>
    </xdr:from>
    <xdr:to>
      <xdr:col>14</xdr:col>
      <xdr:colOff>79375</xdr:colOff>
      <xdr:row>41</xdr:row>
      <xdr:rowOff>26683</xdr:rowOff>
    </xdr:to>
    <xdr:sp macro="" textlink="">
      <xdr:nvSpPr>
        <xdr:cNvPr id="109" name="円/楕円 108"/>
        <xdr:cNvSpPr/>
      </xdr:nvSpPr>
      <xdr:spPr>
        <a:xfrm>
          <a:off x="9588500" y="695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112247</xdr:rowOff>
    </xdr:from>
    <xdr:ext cx="534377" cy="259045"/>
    <xdr:sp macro="" textlink="">
      <xdr:nvSpPr>
        <xdr:cNvPr id="110" name="n_1aveValue【道路】&#10;一人当たり延長"/>
        <xdr:cNvSpPr txBox="1"/>
      </xdr:nvSpPr>
      <xdr:spPr>
        <a:xfrm>
          <a:off x="9359410" y="645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17810</xdr:rowOff>
    </xdr:from>
    <xdr:ext cx="469744" cy="259045"/>
    <xdr:sp macro="" textlink="">
      <xdr:nvSpPr>
        <xdr:cNvPr id="111" name="n_1mainValue【道路】&#10;一人当たり延長"/>
        <xdr:cNvSpPr txBox="1"/>
      </xdr:nvSpPr>
      <xdr:spPr>
        <a:xfrm>
          <a:off x="9391727" y="704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63</xdr:row>
      <xdr:rowOff>108585</xdr:rowOff>
    </xdr:to>
    <xdr:cxnSp macro="">
      <xdr:nvCxnSpPr>
        <xdr:cNvPr id="136" name="直線コネクタ 135"/>
        <xdr:cNvCxnSpPr/>
      </xdr:nvCxnSpPr>
      <xdr:spPr>
        <a:xfrm flipV="1">
          <a:off x="4634865" y="9627870"/>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112412</xdr:rowOff>
    </xdr:from>
    <xdr:ext cx="405111" cy="259045"/>
    <xdr:sp macro="" textlink="">
      <xdr:nvSpPr>
        <xdr:cNvPr id="137" name="【橋りょう・トンネル】&#10;有形固定資産減価償却率最小値テキスト"/>
        <xdr:cNvSpPr txBox="1"/>
      </xdr:nvSpPr>
      <xdr:spPr>
        <a:xfrm>
          <a:off x="47244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422275</xdr:colOff>
      <xdr:row>63</xdr:row>
      <xdr:rowOff>108585</xdr:rowOff>
    </xdr:from>
    <xdr:to>
      <xdr:col>6</xdr:col>
      <xdr:colOff>600075</xdr:colOff>
      <xdr:row>63</xdr:row>
      <xdr:rowOff>108585</xdr:rowOff>
    </xdr:to>
    <xdr:cxnSp macro="">
      <xdr:nvCxnSpPr>
        <xdr:cNvPr id="138" name="直線コネクタ 137"/>
        <xdr:cNvCxnSpPr/>
      </xdr:nvCxnSpPr>
      <xdr:spPr>
        <a:xfrm>
          <a:off x="4546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9"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0" name="直線コネクタ 139"/>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1" name="【橋りょう・トンネ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2" name="フローチャート : 判断 141"/>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57785</xdr:rowOff>
    </xdr:from>
    <xdr:to>
      <xdr:col>5</xdr:col>
      <xdr:colOff>409575</xdr:colOff>
      <xdr:row>60</xdr:row>
      <xdr:rowOff>159385</xdr:rowOff>
    </xdr:to>
    <xdr:sp macro="" textlink="">
      <xdr:nvSpPr>
        <xdr:cNvPr id="143" name="フローチャート : 判断 142"/>
        <xdr:cNvSpPr/>
      </xdr:nvSpPr>
      <xdr:spPr>
        <a:xfrm>
          <a:off x="3746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132080</xdr:rowOff>
    </xdr:from>
    <xdr:to>
      <xdr:col>5</xdr:col>
      <xdr:colOff>409575</xdr:colOff>
      <xdr:row>62</xdr:row>
      <xdr:rowOff>62230</xdr:rowOff>
    </xdr:to>
    <xdr:sp macro="" textlink="">
      <xdr:nvSpPr>
        <xdr:cNvPr id="149" name="円/楕円 148"/>
        <xdr:cNvSpPr/>
      </xdr:nvSpPr>
      <xdr:spPr>
        <a:xfrm>
          <a:off x="3746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4462</xdr:rowOff>
    </xdr:from>
    <xdr:ext cx="405111" cy="259045"/>
    <xdr:sp macro="" textlink="">
      <xdr:nvSpPr>
        <xdr:cNvPr id="150" name="n_1aveValue【橋りょう・トンネル】&#10;有形固定資産減価償却率"/>
        <xdr:cNvSpPr txBox="1"/>
      </xdr:nvSpPr>
      <xdr:spPr>
        <a:xfrm>
          <a:off x="3582043"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53357</xdr:rowOff>
    </xdr:from>
    <xdr:ext cx="405111" cy="259045"/>
    <xdr:sp macro="" textlink="">
      <xdr:nvSpPr>
        <xdr:cNvPr id="151" name="n_1mainValue【橋りょう・トンネル】&#10;有形固定資産減価償却率"/>
        <xdr:cNvSpPr txBox="1"/>
      </xdr:nvSpPr>
      <xdr:spPr>
        <a:xfrm>
          <a:off x="3582043"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187,948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5" name="テキスト ボックス 16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7" name="テキスト ボックス 166"/>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9" name="テキスト ボックス 168"/>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1" name="テキスト ボックス 17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102614</xdr:rowOff>
    </xdr:from>
    <xdr:to>
      <xdr:col>15</xdr:col>
      <xdr:colOff>180340</xdr:colOff>
      <xdr:row>63</xdr:row>
      <xdr:rowOff>154650</xdr:rowOff>
    </xdr:to>
    <xdr:cxnSp macro="">
      <xdr:nvCxnSpPr>
        <xdr:cNvPr id="173" name="直線コネクタ 172"/>
        <xdr:cNvCxnSpPr/>
      </xdr:nvCxnSpPr>
      <xdr:spPr>
        <a:xfrm flipV="1">
          <a:off x="10476865" y="9703814"/>
          <a:ext cx="0" cy="1252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158477</xdr:rowOff>
    </xdr:from>
    <xdr:ext cx="469744" cy="259045"/>
    <xdr:sp macro="" textlink="">
      <xdr:nvSpPr>
        <xdr:cNvPr id="174" name="【橋りょう・トンネル】&#10;一人当たり有形固定資産（償却資産）額最小値テキスト"/>
        <xdr:cNvSpPr txBox="1"/>
      </xdr:nvSpPr>
      <xdr:spPr>
        <a:xfrm>
          <a:off x="10566400" y="1095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7,349</a:t>
          </a:r>
          <a:endParaRPr kumimoji="1" lang="ja-JP" altLang="en-US" sz="1000" b="1">
            <a:latin typeface="ＭＳ Ｐゴシック"/>
          </a:endParaRPr>
        </a:p>
      </xdr:txBody>
    </xdr:sp>
    <xdr:clientData/>
  </xdr:oneCellAnchor>
  <xdr:twoCellAnchor>
    <xdr:from>
      <xdr:col>15</xdr:col>
      <xdr:colOff>92075</xdr:colOff>
      <xdr:row>63</xdr:row>
      <xdr:rowOff>154650</xdr:rowOff>
    </xdr:from>
    <xdr:to>
      <xdr:col>15</xdr:col>
      <xdr:colOff>269875</xdr:colOff>
      <xdr:row>63</xdr:row>
      <xdr:rowOff>154650</xdr:rowOff>
    </xdr:to>
    <xdr:cxnSp macro="">
      <xdr:nvCxnSpPr>
        <xdr:cNvPr id="175" name="直線コネクタ 174"/>
        <xdr:cNvCxnSpPr/>
      </xdr:nvCxnSpPr>
      <xdr:spPr>
        <a:xfrm>
          <a:off x="10388600" y="109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49291</xdr:rowOff>
    </xdr:from>
    <xdr:ext cx="599010" cy="259045"/>
    <xdr:sp macro="" textlink="">
      <xdr:nvSpPr>
        <xdr:cNvPr id="176" name="【橋りょう・トンネル】&#10;一人当たり有形固定資産（償却資産）額最大値テキスト"/>
        <xdr:cNvSpPr txBox="1"/>
      </xdr:nvSpPr>
      <xdr:spPr>
        <a:xfrm>
          <a:off x="10566400" y="947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555,112</a:t>
          </a:r>
          <a:endParaRPr kumimoji="1" lang="ja-JP" altLang="en-US" sz="1000" b="1">
            <a:latin typeface="ＭＳ Ｐゴシック"/>
          </a:endParaRPr>
        </a:p>
      </xdr:txBody>
    </xdr:sp>
    <xdr:clientData/>
  </xdr:oneCellAnchor>
  <xdr:twoCellAnchor>
    <xdr:from>
      <xdr:col>15</xdr:col>
      <xdr:colOff>92075</xdr:colOff>
      <xdr:row>56</xdr:row>
      <xdr:rowOff>102614</xdr:rowOff>
    </xdr:from>
    <xdr:to>
      <xdr:col>15</xdr:col>
      <xdr:colOff>269875</xdr:colOff>
      <xdr:row>56</xdr:row>
      <xdr:rowOff>102614</xdr:rowOff>
    </xdr:to>
    <xdr:cxnSp macro="">
      <xdr:nvCxnSpPr>
        <xdr:cNvPr id="177" name="直線コネクタ 176"/>
        <xdr:cNvCxnSpPr/>
      </xdr:nvCxnSpPr>
      <xdr:spPr>
        <a:xfrm>
          <a:off x="10388600" y="970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17873</xdr:rowOff>
    </xdr:from>
    <xdr:ext cx="599010" cy="259045"/>
    <xdr:sp macro="" textlink="">
      <xdr:nvSpPr>
        <xdr:cNvPr id="178" name="【橋りょう・トンネル】&#10;一人当たり有形固定資産（償却資産）額平均値テキスト"/>
        <xdr:cNvSpPr txBox="1"/>
      </xdr:nvSpPr>
      <xdr:spPr>
        <a:xfrm>
          <a:off x="10566400" y="104763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185,522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39446</xdr:rowOff>
    </xdr:from>
    <xdr:to>
      <xdr:col>15</xdr:col>
      <xdr:colOff>231775</xdr:colOff>
      <xdr:row>61</xdr:row>
      <xdr:rowOff>141046</xdr:rowOff>
    </xdr:to>
    <xdr:sp macro="" textlink="">
      <xdr:nvSpPr>
        <xdr:cNvPr id="179" name="フローチャート : 判断 178"/>
        <xdr:cNvSpPr/>
      </xdr:nvSpPr>
      <xdr:spPr>
        <a:xfrm>
          <a:off x="10426700" y="10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43628</xdr:rowOff>
    </xdr:from>
    <xdr:to>
      <xdr:col>14</xdr:col>
      <xdr:colOff>79375</xdr:colOff>
      <xdr:row>61</xdr:row>
      <xdr:rowOff>145228</xdr:rowOff>
    </xdr:to>
    <xdr:sp macro="" textlink="">
      <xdr:nvSpPr>
        <xdr:cNvPr id="180" name="フローチャート : 判断 179"/>
        <xdr:cNvSpPr/>
      </xdr:nvSpPr>
      <xdr:spPr>
        <a:xfrm>
          <a:off x="9588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78361</xdr:rowOff>
    </xdr:from>
    <xdr:to>
      <xdr:col>14</xdr:col>
      <xdr:colOff>79375</xdr:colOff>
      <xdr:row>64</xdr:row>
      <xdr:rowOff>8511</xdr:rowOff>
    </xdr:to>
    <xdr:sp macro="" textlink="">
      <xdr:nvSpPr>
        <xdr:cNvPr id="186" name="円/楕円 185"/>
        <xdr:cNvSpPr/>
      </xdr:nvSpPr>
      <xdr:spPr>
        <a:xfrm>
          <a:off x="9588500" y="1087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161755</xdr:rowOff>
    </xdr:from>
    <xdr:ext cx="599010" cy="259045"/>
    <xdr:sp macro="" textlink="">
      <xdr:nvSpPr>
        <xdr:cNvPr id="187" name="n_1aveValue【橋りょう・トンネル】&#10;一人当たり有形固定資産（償却資産）額"/>
        <xdr:cNvSpPr txBox="1"/>
      </xdr:nvSpPr>
      <xdr:spPr>
        <a:xfrm>
          <a:off x="9327094"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183,693</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171088</xdr:rowOff>
    </xdr:from>
    <xdr:ext cx="534377" cy="259045"/>
    <xdr:sp macro="" textlink="">
      <xdr:nvSpPr>
        <xdr:cNvPr id="188" name="n_1mainValue【橋りょう・トンネル】&#10;一人当たり有形固定資産（償却資産）額"/>
        <xdr:cNvSpPr txBox="1"/>
      </xdr:nvSpPr>
      <xdr:spPr>
        <a:xfrm>
          <a:off x="9359411" y="1097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199" name="直線コネクタ 19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00" name="テキスト ボックス 199"/>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1" name="直線コネクタ 20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2" name="テキスト ボックス 20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3" name="直線コネクタ 20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4" name="テキスト ボックス 20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5" name="直線コネクタ 20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6" name="テキスト ボックス 20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7" name="直線コネクタ 20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8" name="テキスト ボックス 20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106680</xdr:rowOff>
    </xdr:from>
    <xdr:to>
      <xdr:col>6</xdr:col>
      <xdr:colOff>510540</xdr:colOff>
      <xdr:row>86</xdr:row>
      <xdr:rowOff>51436</xdr:rowOff>
    </xdr:to>
    <xdr:cxnSp macro="">
      <xdr:nvCxnSpPr>
        <xdr:cNvPr id="212" name="直線コネクタ 211"/>
        <xdr:cNvCxnSpPr/>
      </xdr:nvCxnSpPr>
      <xdr:spPr>
        <a:xfrm flipV="1">
          <a:off x="4634865" y="13308330"/>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55263</xdr:rowOff>
    </xdr:from>
    <xdr:ext cx="340478" cy="259045"/>
    <xdr:sp macro="" textlink="">
      <xdr:nvSpPr>
        <xdr:cNvPr id="213" name="【公営住宅】&#10;有形固定資産減価償却率最小値テキスト"/>
        <xdr:cNvSpPr txBox="1"/>
      </xdr:nvSpPr>
      <xdr:spPr>
        <a:xfrm>
          <a:off x="4724400" y="147999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422275</xdr:colOff>
      <xdr:row>86</xdr:row>
      <xdr:rowOff>51436</xdr:rowOff>
    </xdr:from>
    <xdr:to>
      <xdr:col>6</xdr:col>
      <xdr:colOff>600075</xdr:colOff>
      <xdr:row>86</xdr:row>
      <xdr:rowOff>51436</xdr:rowOff>
    </xdr:to>
    <xdr:cxnSp macro="">
      <xdr:nvCxnSpPr>
        <xdr:cNvPr id="214" name="直線コネクタ 213"/>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53357</xdr:rowOff>
    </xdr:from>
    <xdr:ext cx="405111" cy="259045"/>
    <xdr:sp macro="" textlink="">
      <xdr:nvSpPr>
        <xdr:cNvPr id="215" name="【公営住宅】&#10;有形固定資産減価償却率最大値テキスト"/>
        <xdr:cNvSpPr txBox="1"/>
      </xdr:nvSpPr>
      <xdr:spPr>
        <a:xfrm>
          <a:off x="47244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77</xdr:row>
      <xdr:rowOff>106680</xdr:rowOff>
    </xdr:from>
    <xdr:to>
      <xdr:col>6</xdr:col>
      <xdr:colOff>600075</xdr:colOff>
      <xdr:row>77</xdr:row>
      <xdr:rowOff>106680</xdr:rowOff>
    </xdr:to>
    <xdr:cxnSp macro="">
      <xdr:nvCxnSpPr>
        <xdr:cNvPr id="216" name="直線コネクタ 215"/>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139082</xdr:rowOff>
    </xdr:from>
    <xdr:ext cx="405111" cy="259045"/>
    <xdr:sp macro="" textlink="">
      <xdr:nvSpPr>
        <xdr:cNvPr id="217" name="【公営住宅】&#10;有形固定資産減価償却率平均値テキスト"/>
        <xdr:cNvSpPr txBox="1"/>
      </xdr:nvSpPr>
      <xdr:spPr>
        <a:xfrm>
          <a:off x="4724400" y="13683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160655</xdr:rowOff>
    </xdr:from>
    <xdr:to>
      <xdr:col>6</xdr:col>
      <xdr:colOff>561975</xdr:colOff>
      <xdr:row>80</xdr:row>
      <xdr:rowOff>90805</xdr:rowOff>
    </xdr:to>
    <xdr:sp macro="" textlink="">
      <xdr:nvSpPr>
        <xdr:cNvPr id="218" name="フローチャート : 判断 217"/>
        <xdr:cNvSpPr/>
      </xdr:nvSpPr>
      <xdr:spPr>
        <a:xfrm>
          <a:off x="4584700" y="1370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118745</xdr:rowOff>
    </xdr:from>
    <xdr:to>
      <xdr:col>5</xdr:col>
      <xdr:colOff>409575</xdr:colOff>
      <xdr:row>80</xdr:row>
      <xdr:rowOff>48895</xdr:rowOff>
    </xdr:to>
    <xdr:sp macro="" textlink="">
      <xdr:nvSpPr>
        <xdr:cNvPr id="219" name="フローチャート : 判断 218"/>
        <xdr:cNvSpPr/>
      </xdr:nvSpPr>
      <xdr:spPr>
        <a:xfrm>
          <a:off x="3746500" y="1366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50164</xdr:rowOff>
    </xdr:from>
    <xdr:to>
      <xdr:col>5</xdr:col>
      <xdr:colOff>409575</xdr:colOff>
      <xdr:row>81</xdr:row>
      <xdr:rowOff>151764</xdr:rowOff>
    </xdr:to>
    <xdr:sp macro="" textlink="">
      <xdr:nvSpPr>
        <xdr:cNvPr id="225" name="円/楕円 224"/>
        <xdr:cNvSpPr/>
      </xdr:nvSpPr>
      <xdr:spPr>
        <a:xfrm>
          <a:off x="3746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65422</xdr:rowOff>
    </xdr:from>
    <xdr:ext cx="405111" cy="259045"/>
    <xdr:sp macro="" textlink="">
      <xdr:nvSpPr>
        <xdr:cNvPr id="226" name="n_1aveValue【公営住宅】&#10;有形固定資産減価償却率"/>
        <xdr:cNvSpPr txBox="1"/>
      </xdr:nvSpPr>
      <xdr:spPr>
        <a:xfrm>
          <a:off x="3582043"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142891</xdr:rowOff>
    </xdr:from>
    <xdr:ext cx="405111" cy="259045"/>
    <xdr:sp macro="" textlink="">
      <xdr:nvSpPr>
        <xdr:cNvPr id="227" name="n_1mainValue【公営住宅】&#10;有形固定資産減価償却率"/>
        <xdr:cNvSpPr txBox="1"/>
      </xdr:nvSpPr>
      <xdr:spPr>
        <a:xfrm>
          <a:off x="3582043"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8" name="直線コネクタ 23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9" name="テキスト ボックス 23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0" name="直線コネクタ 23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1" name="テキスト ボックス 24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2" name="直線コネクタ 24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3" name="テキスト ボックス 24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4" name="直線コネクタ 24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5" name="テキスト ボックス 24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127254</xdr:rowOff>
    </xdr:from>
    <xdr:to>
      <xdr:col>15</xdr:col>
      <xdr:colOff>180340</xdr:colOff>
      <xdr:row>85</xdr:row>
      <xdr:rowOff>146456</xdr:rowOff>
    </xdr:to>
    <xdr:cxnSp macro="">
      <xdr:nvCxnSpPr>
        <xdr:cNvPr id="249" name="直線コネクタ 248"/>
        <xdr:cNvCxnSpPr/>
      </xdr:nvCxnSpPr>
      <xdr:spPr>
        <a:xfrm flipV="1">
          <a:off x="10476865" y="13328904"/>
          <a:ext cx="0" cy="139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150283</xdr:rowOff>
    </xdr:from>
    <xdr:ext cx="469744" cy="259045"/>
    <xdr:sp macro="" textlink="">
      <xdr:nvSpPr>
        <xdr:cNvPr id="250" name="【公営住宅】&#10;一人当たり面積最小値テキスト"/>
        <xdr:cNvSpPr txBox="1"/>
      </xdr:nvSpPr>
      <xdr:spPr>
        <a:xfrm>
          <a:off x="10566400" y="1472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85</xdr:row>
      <xdr:rowOff>146456</xdr:rowOff>
    </xdr:from>
    <xdr:to>
      <xdr:col>15</xdr:col>
      <xdr:colOff>269875</xdr:colOff>
      <xdr:row>85</xdr:row>
      <xdr:rowOff>146456</xdr:rowOff>
    </xdr:to>
    <xdr:cxnSp macro="">
      <xdr:nvCxnSpPr>
        <xdr:cNvPr id="251" name="直線コネクタ 250"/>
        <xdr:cNvCxnSpPr/>
      </xdr:nvCxnSpPr>
      <xdr:spPr>
        <a:xfrm>
          <a:off x="10388600" y="1471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73931</xdr:rowOff>
    </xdr:from>
    <xdr:ext cx="469744" cy="259045"/>
    <xdr:sp macro="" textlink="">
      <xdr:nvSpPr>
        <xdr:cNvPr id="252" name="【公営住宅】&#10;一人当たり面積最大値テキスト"/>
        <xdr:cNvSpPr txBox="1"/>
      </xdr:nvSpPr>
      <xdr:spPr>
        <a:xfrm>
          <a:off x="105664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a:t>
          </a:r>
          <a:endParaRPr kumimoji="1" lang="ja-JP" altLang="en-US" sz="1000" b="1">
            <a:latin typeface="ＭＳ Ｐゴシック"/>
          </a:endParaRPr>
        </a:p>
      </xdr:txBody>
    </xdr:sp>
    <xdr:clientData/>
  </xdr:oneCellAnchor>
  <xdr:twoCellAnchor>
    <xdr:from>
      <xdr:col>15</xdr:col>
      <xdr:colOff>92075</xdr:colOff>
      <xdr:row>77</xdr:row>
      <xdr:rowOff>127254</xdr:rowOff>
    </xdr:from>
    <xdr:to>
      <xdr:col>15</xdr:col>
      <xdr:colOff>269875</xdr:colOff>
      <xdr:row>77</xdr:row>
      <xdr:rowOff>127254</xdr:rowOff>
    </xdr:to>
    <xdr:cxnSp macro="">
      <xdr:nvCxnSpPr>
        <xdr:cNvPr id="253" name="直線コネクタ 252"/>
        <xdr:cNvCxnSpPr/>
      </xdr:nvCxnSpPr>
      <xdr:spPr>
        <a:xfrm>
          <a:off x="10388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42079</xdr:rowOff>
    </xdr:from>
    <xdr:ext cx="469744" cy="259045"/>
    <xdr:sp macro="" textlink="">
      <xdr:nvSpPr>
        <xdr:cNvPr id="254" name="【公営住宅】&#10;一人当たり面積平均値テキスト"/>
        <xdr:cNvSpPr txBox="1"/>
      </xdr:nvSpPr>
      <xdr:spPr>
        <a:xfrm>
          <a:off x="10566400" y="14272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63652</xdr:rowOff>
    </xdr:from>
    <xdr:to>
      <xdr:col>15</xdr:col>
      <xdr:colOff>231775</xdr:colOff>
      <xdr:row>83</xdr:row>
      <xdr:rowOff>165252</xdr:rowOff>
    </xdr:to>
    <xdr:sp macro="" textlink="">
      <xdr:nvSpPr>
        <xdr:cNvPr id="255" name="フローチャート : 判断 254"/>
        <xdr:cNvSpPr/>
      </xdr:nvSpPr>
      <xdr:spPr>
        <a:xfrm>
          <a:off x="10426700" y="1429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21589</xdr:rowOff>
    </xdr:from>
    <xdr:to>
      <xdr:col>14</xdr:col>
      <xdr:colOff>79375</xdr:colOff>
      <xdr:row>83</xdr:row>
      <xdr:rowOff>123189</xdr:rowOff>
    </xdr:to>
    <xdr:sp macro="" textlink="">
      <xdr:nvSpPr>
        <xdr:cNvPr id="256" name="フローチャート : 判断 255"/>
        <xdr:cNvSpPr/>
      </xdr:nvSpPr>
      <xdr:spPr>
        <a:xfrm>
          <a:off x="958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69138</xdr:rowOff>
    </xdr:from>
    <xdr:to>
      <xdr:col>14</xdr:col>
      <xdr:colOff>79375</xdr:colOff>
      <xdr:row>83</xdr:row>
      <xdr:rowOff>170738</xdr:rowOff>
    </xdr:to>
    <xdr:sp macro="" textlink="">
      <xdr:nvSpPr>
        <xdr:cNvPr id="262" name="円/楕円 261"/>
        <xdr:cNvSpPr/>
      </xdr:nvSpPr>
      <xdr:spPr>
        <a:xfrm>
          <a:off x="9588500" y="1429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139716</xdr:rowOff>
    </xdr:from>
    <xdr:ext cx="469744" cy="259045"/>
    <xdr:sp macro="" textlink="">
      <xdr:nvSpPr>
        <xdr:cNvPr id="263" name="n_1aveValue【公営住宅】&#10;一人当たり面積"/>
        <xdr:cNvSpPr txBox="1"/>
      </xdr:nvSpPr>
      <xdr:spPr>
        <a:xfrm>
          <a:off x="9391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0.525</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161865</xdr:rowOff>
    </xdr:from>
    <xdr:ext cx="469744" cy="259045"/>
    <xdr:sp macro="" textlink="">
      <xdr:nvSpPr>
        <xdr:cNvPr id="264" name="n_1mainValue【公営住宅】&#10;一人当たり面積"/>
        <xdr:cNvSpPr txBox="1"/>
      </xdr:nvSpPr>
      <xdr:spPr>
        <a:xfrm>
          <a:off x="9391727" y="1439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0.473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15,794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1" name="テキスト ボックス 29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2" name="直線コネクタ 29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3" name="テキスト ボックス 29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4" name="直線コネクタ 29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5" name="テキスト ボックス 29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6" name="直線コネクタ 29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7" name="テキスト ボックス 29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8" name="直線コネクタ 29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99" name="テキスト ボックス 29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0" name="直線コネクタ 2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1" name="テキスト ボックス 30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105918</xdr:rowOff>
    </xdr:from>
    <xdr:to>
      <xdr:col>23</xdr:col>
      <xdr:colOff>516889</xdr:colOff>
      <xdr:row>41</xdr:row>
      <xdr:rowOff>103632</xdr:rowOff>
    </xdr:to>
    <xdr:cxnSp macro="">
      <xdr:nvCxnSpPr>
        <xdr:cNvPr id="303" name="直線コネクタ 302"/>
        <xdr:cNvCxnSpPr/>
      </xdr:nvCxnSpPr>
      <xdr:spPr>
        <a:xfrm flipV="1">
          <a:off x="16318864" y="5763768"/>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107459</xdr:rowOff>
    </xdr:from>
    <xdr:ext cx="405111" cy="259045"/>
    <xdr:sp macro="" textlink="">
      <xdr:nvSpPr>
        <xdr:cNvPr id="304" name="【認定こども園・幼稚園・保育所】&#10;有形固定資産減価償却率最小値テキスト"/>
        <xdr:cNvSpPr txBox="1"/>
      </xdr:nvSpPr>
      <xdr:spPr>
        <a:xfrm>
          <a:off x="164084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428625</xdr:colOff>
      <xdr:row>41</xdr:row>
      <xdr:rowOff>103632</xdr:rowOff>
    </xdr:from>
    <xdr:to>
      <xdr:col>23</xdr:col>
      <xdr:colOff>606425</xdr:colOff>
      <xdr:row>41</xdr:row>
      <xdr:rowOff>103632</xdr:rowOff>
    </xdr:to>
    <xdr:cxnSp macro="">
      <xdr:nvCxnSpPr>
        <xdr:cNvPr id="305" name="直線コネクタ 304"/>
        <xdr:cNvCxnSpPr/>
      </xdr:nvCxnSpPr>
      <xdr:spPr>
        <a:xfrm>
          <a:off x="16230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52595</xdr:rowOff>
    </xdr:from>
    <xdr:ext cx="405111" cy="259045"/>
    <xdr:sp macro="" textlink="">
      <xdr:nvSpPr>
        <xdr:cNvPr id="306" name="【認定こども園・幼稚園・保育所】&#10;有形固定資産減価償却率最大値テキスト"/>
        <xdr:cNvSpPr txBox="1"/>
      </xdr:nvSpPr>
      <xdr:spPr>
        <a:xfrm>
          <a:off x="164084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428625</xdr:colOff>
      <xdr:row>33</xdr:row>
      <xdr:rowOff>105918</xdr:rowOff>
    </xdr:from>
    <xdr:to>
      <xdr:col>23</xdr:col>
      <xdr:colOff>606425</xdr:colOff>
      <xdr:row>33</xdr:row>
      <xdr:rowOff>105918</xdr:rowOff>
    </xdr:to>
    <xdr:cxnSp macro="">
      <xdr:nvCxnSpPr>
        <xdr:cNvPr id="307" name="直線コネクタ 306"/>
        <xdr:cNvCxnSpPr/>
      </xdr:nvCxnSpPr>
      <xdr:spPr>
        <a:xfrm>
          <a:off x="16230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74693</xdr:rowOff>
    </xdr:from>
    <xdr:ext cx="405111" cy="259045"/>
    <xdr:sp macro="" textlink="">
      <xdr:nvSpPr>
        <xdr:cNvPr id="308" name="【認定こども園・幼稚園・保育所】&#10;有形固定資産減価償却率平均値テキスト"/>
        <xdr:cNvSpPr txBox="1"/>
      </xdr:nvSpPr>
      <xdr:spPr>
        <a:xfrm>
          <a:off x="16408400" y="624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96266</xdr:rowOff>
    </xdr:from>
    <xdr:to>
      <xdr:col>23</xdr:col>
      <xdr:colOff>568325</xdr:colOff>
      <xdr:row>37</xdr:row>
      <xdr:rowOff>26416</xdr:rowOff>
    </xdr:to>
    <xdr:sp macro="" textlink="">
      <xdr:nvSpPr>
        <xdr:cNvPr id="309" name="フローチャート : 判断 308"/>
        <xdr:cNvSpPr/>
      </xdr:nvSpPr>
      <xdr:spPr>
        <a:xfrm>
          <a:off x="16268700" y="62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52832</xdr:rowOff>
    </xdr:from>
    <xdr:to>
      <xdr:col>22</xdr:col>
      <xdr:colOff>415925</xdr:colOff>
      <xdr:row>36</xdr:row>
      <xdr:rowOff>154432</xdr:rowOff>
    </xdr:to>
    <xdr:sp macro="" textlink="">
      <xdr:nvSpPr>
        <xdr:cNvPr id="310" name="フローチャート : 判断 309"/>
        <xdr:cNvSpPr/>
      </xdr:nvSpPr>
      <xdr:spPr>
        <a:xfrm>
          <a:off x="15430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132842</xdr:rowOff>
    </xdr:from>
    <xdr:to>
      <xdr:col>22</xdr:col>
      <xdr:colOff>415925</xdr:colOff>
      <xdr:row>36</xdr:row>
      <xdr:rowOff>62992</xdr:rowOff>
    </xdr:to>
    <xdr:sp macro="" textlink="">
      <xdr:nvSpPr>
        <xdr:cNvPr id="316" name="円/楕円 315"/>
        <xdr:cNvSpPr/>
      </xdr:nvSpPr>
      <xdr:spPr>
        <a:xfrm>
          <a:off x="15430500" y="61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145559</xdr:rowOff>
    </xdr:from>
    <xdr:ext cx="405111" cy="259045"/>
    <xdr:sp macro="" textlink="">
      <xdr:nvSpPr>
        <xdr:cNvPr id="317" name="n_1aveValue【認定こども園・幼稚園・保育所】&#10;有形固定資産減価償却率"/>
        <xdr:cNvSpPr txBox="1"/>
      </xdr:nvSpPr>
      <xdr:spPr>
        <a:xfrm>
          <a:off x="15266043" y="631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79519</xdr:rowOff>
    </xdr:from>
    <xdr:ext cx="405111" cy="259045"/>
    <xdr:sp macro="" textlink="">
      <xdr:nvSpPr>
        <xdr:cNvPr id="318" name="n_1mainValue【認定こども園・幼稚園・保育所】&#10;有形固定資産減価償却率"/>
        <xdr:cNvSpPr txBox="1"/>
      </xdr:nvSpPr>
      <xdr:spPr>
        <a:xfrm>
          <a:off x="15266043" y="590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9" name="正方形/長方形 3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0" name="正方形/長方形 3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1" name="正方形/長方形 3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2" name="正方形/長方形 3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3" name="正方形/長方形 3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4" name="正方形/長方形 3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5" name="正方形/長方形 3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6" name="正方形/長方形 3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7" name="テキスト ボックス 3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8" name="直線コネクタ 3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9" name="直線コネクタ 3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0" name="テキスト ボックス 32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1" name="直線コネクタ 3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2" name="テキスト ボックス 33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3" name="直線コネクタ 3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4" name="テキスト ボックス 33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5" name="直線コネクタ 3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6" name="テキスト ボックス 33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7" name="直線コネクタ 3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8" name="テキスト ボックス 33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9" name="直線コネクタ 3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0" name="テキスト ボックス 3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57150</xdr:rowOff>
    </xdr:from>
    <xdr:to>
      <xdr:col>32</xdr:col>
      <xdr:colOff>186689</xdr:colOff>
      <xdr:row>41</xdr:row>
      <xdr:rowOff>167640</xdr:rowOff>
    </xdr:to>
    <xdr:cxnSp macro="">
      <xdr:nvCxnSpPr>
        <xdr:cNvPr id="342" name="直線コネクタ 341"/>
        <xdr:cNvCxnSpPr/>
      </xdr:nvCxnSpPr>
      <xdr:spPr>
        <a:xfrm flipV="1">
          <a:off x="22160864" y="58864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343" name="【認定こども園・幼稚園・保育所】&#10;一人当たり面積最小値テキスト"/>
        <xdr:cNvSpPr txBox="1"/>
      </xdr:nvSpPr>
      <xdr:spPr>
        <a:xfrm>
          <a:off x="222504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344" name="直線コネクタ 343"/>
        <xdr:cNvCxnSpPr/>
      </xdr:nvCxnSpPr>
      <xdr:spPr>
        <a:xfrm>
          <a:off x="22072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3827</xdr:rowOff>
    </xdr:from>
    <xdr:ext cx="469744" cy="259045"/>
    <xdr:sp macro="" textlink="">
      <xdr:nvSpPr>
        <xdr:cNvPr id="345" name="【認定こども園・幼稚園・保育所】&#10;一人当たり面積最大値テキスト"/>
        <xdr:cNvSpPr txBox="1"/>
      </xdr:nvSpPr>
      <xdr:spPr>
        <a:xfrm>
          <a:off x="22250400"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32</xdr:col>
      <xdr:colOff>98425</xdr:colOff>
      <xdr:row>34</xdr:row>
      <xdr:rowOff>57150</xdr:rowOff>
    </xdr:from>
    <xdr:to>
      <xdr:col>32</xdr:col>
      <xdr:colOff>276225</xdr:colOff>
      <xdr:row>34</xdr:row>
      <xdr:rowOff>57150</xdr:rowOff>
    </xdr:to>
    <xdr:cxnSp macro="">
      <xdr:nvCxnSpPr>
        <xdr:cNvPr id="346" name="直線コネクタ 345"/>
        <xdr:cNvCxnSpPr/>
      </xdr:nvCxnSpPr>
      <xdr:spPr>
        <a:xfrm>
          <a:off x="22072600" y="588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34307</xdr:rowOff>
    </xdr:from>
    <xdr:ext cx="469744" cy="259045"/>
    <xdr:sp macro="" textlink="">
      <xdr:nvSpPr>
        <xdr:cNvPr id="347" name="【認定こども園・幼稚園・保育所】&#10;一人当たり面積平均値テキスト"/>
        <xdr:cNvSpPr txBox="1"/>
      </xdr:nvSpPr>
      <xdr:spPr>
        <a:xfrm>
          <a:off x="222504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55880</xdr:rowOff>
    </xdr:from>
    <xdr:to>
      <xdr:col>32</xdr:col>
      <xdr:colOff>238125</xdr:colOff>
      <xdr:row>38</xdr:row>
      <xdr:rowOff>157480</xdr:rowOff>
    </xdr:to>
    <xdr:sp macro="" textlink="">
      <xdr:nvSpPr>
        <xdr:cNvPr id="348" name="フローチャート : 判断 347"/>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124460</xdr:rowOff>
    </xdr:from>
    <xdr:to>
      <xdr:col>31</xdr:col>
      <xdr:colOff>85725</xdr:colOff>
      <xdr:row>39</xdr:row>
      <xdr:rowOff>54610</xdr:rowOff>
    </xdr:to>
    <xdr:sp macro="" textlink="">
      <xdr:nvSpPr>
        <xdr:cNvPr id="349" name="フローチャート : 判断 348"/>
        <xdr:cNvSpPr/>
      </xdr:nvSpPr>
      <xdr:spPr>
        <a:xfrm>
          <a:off x="21272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0" name="テキスト ボックス 3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1" name="テキスト ボックス 3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2" name="テキスト ボックス 3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3" name="テキスト ボックス 3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4" name="テキスト ボックス 3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97790</xdr:rowOff>
    </xdr:from>
    <xdr:to>
      <xdr:col>31</xdr:col>
      <xdr:colOff>85725</xdr:colOff>
      <xdr:row>36</xdr:row>
      <xdr:rowOff>27940</xdr:rowOff>
    </xdr:to>
    <xdr:sp macro="" textlink="">
      <xdr:nvSpPr>
        <xdr:cNvPr id="355" name="円/楕円 354"/>
        <xdr:cNvSpPr/>
      </xdr:nvSpPr>
      <xdr:spPr>
        <a:xfrm>
          <a:off x="21272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45737</xdr:rowOff>
    </xdr:from>
    <xdr:ext cx="469744" cy="259045"/>
    <xdr:sp macro="" textlink="">
      <xdr:nvSpPr>
        <xdr:cNvPr id="356" name="n_1aveValue【認定こども園・幼稚園・保育所】&#10;一人当たり面積"/>
        <xdr:cNvSpPr txBox="1"/>
      </xdr:nvSpPr>
      <xdr:spPr>
        <a:xfrm>
          <a:off x="210757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30</xdr:col>
      <xdr:colOff>473152</xdr:colOff>
      <xdr:row>34</xdr:row>
      <xdr:rowOff>44467</xdr:rowOff>
    </xdr:from>
    <xdr:ext cx="469744" cy="259045"/>
    <xdr:sp macro="" textlink="">
      <xdr:nvSpPr>
        <xdr:cNvPr id="357" name="n_1mainValue【認定こども園・幼稚園・保育所】&#10;一人当たり面積"/>
        <xdr:cNvSpPr txBox="1"/>
      </xdr:nvSpPr>
      <xdr:spPr>
        <a:xfrm>
          <a:off x="21075727" y="587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8" name="正方形/長方形 3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9" name="正方形/長方形 3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0" name="正方形/長方形 3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1" name="正方形/長方形 3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2" name="正方形/長方形 3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3" name="正方形/長方形 3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4" name="正方形/長方形 3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5" name="正方形/長方形 3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6" name="テキスト ボックス 3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7" name="直線コネクタ 3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8" name="テキスト ボックス 3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9" name="直線コネクタ 36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0" name="テキスト ボックス 36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1" name="直線コネクタ 37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2" name="テキスト ボックス 37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3" name="直線コネクタ 37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4" name="テキスト ボックス 37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5" name="直線コネクタ 37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6" name="テキスト ボックス 37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7" name="直線コネクタ 37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8" name="テキスト ボックス 37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9" name="直線コネクタ 3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0" name="テキスト ボックス 37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26670</xdr:rowOff>
    </xdr:from>
    <xdr:to>
      <xdr:col>23</xdr:col>
      <xdr:colOff>516889</xdr:colOff>
      <xdr:row>65</xdr:row>
      <xdr:rowOff>0</xdr:rowOff>
    </xdr:to>
    <xdr:cxnSp macro="">
      <xdr:nvCxnSpPr>
        <xdr:cNvPr id="382" name="直線コネクタ 381"/>
        <xdr:cNvCxnSpPr/>
      </xdr:nvCxnSpPr>
      <xdr:spPr>
        <a:xfrm flipV="1">
          <a:off x="16318864" y="962787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3827</xdr:rowOff>
    </xdr:from>
    <xdr:ext cx="405111" cy="259045"/>
    <xdr:sp macro="" textlink="">
      <xdr:nvSpPr>
        <xdr:cNvPr id="383" name="【学校施設】&#10;有形固定資産減価償却率最小値テキスト"/>
        <xdr:cNvSpPr txBox="1"/>
      </xdr:nvSpPr>
      <xdr:spPr>
        <a:xfrm>
          <a:off x="164084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65</xdr:row>
      <xdr:rowOff>0</xdr:rowOff>
    </xdr:from>
    <xdr:to>
      <xdr:col>23</xdr:col>
      <xdr:colOff>606425</xdr:colOff>
      <xdr:row>65</xdr:row>
      <xdr:rowOff>0</xdr:rowOff>
    </xdr:to>
    <xdr:cxnSp macro="">
      <xdr:nvCxnSpPr>
        <xdr:cNvPr id="384" name="直線コネクタ 383"/>
        <xdr:cNvCxnSpPr/>
      </xdr:nvCxnSpPr>
      <xdr:spPr>
        <a:xfrm>
          <a:off x="16230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144797</xdr:rowOff>
    </xdr:from>
    <xdr:ext cx="405111" cy="259045"/>
    <xdr:sp macro="" textlink="">
      <xdr:nvSpPr>
        <xdr:cNvPr id="385" name="【学校施設】&#10;有形固定資産減価償却率最大値テキスト"/>
        <xdr:cNvSpPr txBox="1"/>
      </xdr:nvSpPr>
      <xdr:spPr>
        <a:xfrm>
          <a:off x="16408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26670</xdr:rowOff>
    </xdr:from>
    <xdr:to>
      <xdr:col>23</xdr:col>
      <xdr:colOff>606425</xdr:colOff>
      <xdr:row>56</xdr:row>
      <xdr:rowOff>26670</xdr:rowOff>
    </xdr:to>
    <xdr:cxnSp macro="">
      <xdr:nvCxnSpPr>
        <xdr:cNvPr id="386" name="直線コネクタ 385"/>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19067</xdr:rowOff>
    </xdr:from>
    <xdr:ext cx="405111" cy="259045"/>
    <xdr:sp macro="" textlink="">
      <xdr:nvSpPr>
        <xdr:cNvPr id="387" name="【学校施設】&#10;有形固定資産減価償却率平均値テキスト"/>
        <xdr:cNvSpPr txBox="1"/>
      </xdr:nvSpPr>
      <xdr:spPr>
        <a:xfrm>
          <a:off x="164084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40640</xdr:rowOff>
    </xdr:from>
    <xdr:to>
      <xdr:col>23</xdr:col>
      <xdr:colOff>568325</xdr:colOff>
      <xdr:row>59</xdr:row>
      <xdr:rowOff>142240</xdr:rowOff>
    </xdr:to>
    <xdr:sp macro="" textlink="">
      <xdr:nvSpPr>
        <xdr:cNvPr id="388" name="フローチャート : 判断 387"/>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132080</xdr:rowOff>
    </xdr:from>
    <xdr:to>
      <xdr:col>22</xdr:col>
      <xdr:colOff>415925</xdr:colOff>
      <xdr:row>60</xdr:row>
      <xdr:rowOff>62230</xdr:rowOff>
    </xdr:to>
    <xdr:sp macro="" textlink="">
      <xdr:nvSpPr>
        <xdr:cNvPr id="389" name="フローチャート : 判断 388"/>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0" name="テキスト ボックス 3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1" name="テキスト ボックス 3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2" name="テキスト ボックス 3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3" name="テキスト ボックス 3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4" name="テキスト ボックス 3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120650</xdr:rowOff>
    </xdr:from>
    <xdr:to>
      <xdr:col>22</xdr:col>
      <xdr:colOff>415925</xdr:colOff>
      <xdr:row>58</xdr:row>
      <xdr:rowOff>50800</xdr:rowOff>
    </xdr:to>
    <xdr:sp macro="" textlink="">
      <xdr:nvSpPr>
        <xdr:cNvPr id="395" name="円/楕円 394"/>
        <xdr:cNvSpPr/>
      </xdr:nvSpPr>
      <xdr:spPr>
        <a:xfrm>
          <a:off x="15430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53357</xdr:rowOff>
    </xdr:from>
    <xdr:ext cx="405111" cy="259045"/>
    <xdr:sp macro="" textlink="">
      <xdr:nvSpPr>
        <xdr:cNvPr id="396" name="n_1aveValue【学校施設】&#10;有形固定資産減価償却率"/>
        <xdr:cNvSpPr txBox="1"/>
      </xdr:nvSpPr>
      <xdr:spPr>
        <a:xfrm>
          <a:off x="15266043"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67327</xdr:rowOff>
    </xdr:from>
    <xdr:ext cx="405111" cy="259045"/>
    <xdr:sp macro="" textlink="">
      <xdr:nvSpPr>
        <xdr:cNvPr id="397" name="n_1mainValue【学校施設】&#10;有形固定資産減価償却率"/>
        <xdr:cNvSpPr txBox="1"/>
      </xdr:nvSpPr>
      <xdr:spPr>
        <a:xfrm>
          <a:off x="15266043"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8" name="テキスト ボックス 40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9" name="直線コネクタ 40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0" name="テキスト ボックス 40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1" name="直線コネクタ 41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2" name="テキスト ボックス 41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3" name="直線コネクタ 4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4" name="テキスト ボックス 41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5" name="直線コネクタ 41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6" name="テキスト ボックス 41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7" name="直線コネクタ 41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8" name="テキスト ボックス 41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0" name="テキスト ボックス 4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75438</xdr:rowOff>
    </xdr:from>
    <xdr:to>
      <xdr:col>32</xdr:col>
      <xdr:colOff>186689</xdr:colOff>
      <xdr:row>63</xdr:row>
      <xdr:rowOff>165354</xdr:rowOff>
    </xdr:to>
    <xdr:cxnSp macro="">
      <xdr:nvCxnSpPr>
        <xdr:cNvPr id="422" name="直線コネクタ 421"/>
        <xdr:cNvCxnSpPr/>
      </xdr:nvCxnSpPr>
      <xdr:spPr>
        <a:xfrm flipV="1">
          <a:off x="22160864" y="9505188"/>
          <a:ext cx="0" cy="146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23"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24" name="直線コネクタ 423"/>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22115</xdr:rowOff>
    </xdr:from>
    <xdr:ext cx="469744" cy="259045"/>
    <xdr:sp macro="" textlink="">
      <xdr:nvSpPr>
        <xdr:cNvPr id="425" name="【学校施設】&#10;一人当たり面積最大値テキスト"/>
        <xdr:cNvSpPr txBox="1"/>
      </xdr:nvSpPr>
      <xdr:spPr>
        <a:xfrm>
          <a:off x="222504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2.526</a:t>
          </a:r>
          <a:endParaRPr kumimoji="1" lang="ja-JP" altLang="en-US" sz="1000" b="1">
            <a:latin typeface="ＭＳ Ｐゴシック"/>
          </a:endParaRPr>
        </a:p>
      </xdr:txBody>
    </xdr:sp>
    <xdr:clientData/>
  </xdr:oneCellAnchor>
  <xdr:twoCellAnchor>
    <xdr:from>
      <xdr:col>32</xdr:col>
      <xdr:colOff>98425</xdr:colOff>
      <xdr:row>55</xdr:row>
      <xdr:rowOff>75438</xdr:rowOff>
    </xdr:from>
    <xdr:to>
      <xdr:col>32</xdr:col>
      <xdr:colOff>276225</xdr:colOff>
      <xdr:row>55</xdr:row>
      <xdr:rowOff>75438</xdr:rowOff>
    </xdr:to>
    <xdr:cxnSp macro="">
      <xdr:nvCxnSpPr>
        <xdr:cNvPr id="426" name="直線コネクタ 425"/>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67073</xdr:rowOff>
    </xdr:from>
    <xdr:ext cx="469744" cy="259045"/>
    <xdr:sp macro="" textlink="">
      <xdr:nvSpPr>
        <xdr:cNvPr id="427" name="【学校施設】&#10;一人当たり面積平均値テキスト"/>
        <xdr:cNvSpPr txBox="1"/>
      </xdr:nvSpPr>
      <xdr:spPr>
        <a:xfrm>
          <a:off x="22250400" y="10182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88646</xdr:rowOff>
    </xdr:from>
    <xdr:to>
      <xdr:col>32</xdr:col>
      <xdr:colOff>238125</xdr:colOff>
      <xdr:row>60</xdr:row>
      <xdr:rowOff>18796</xdr:rowOff>
    </xdr:to>
    <xdr:sp macro="" textlink="">
      <xdr:nvSpPr>
        <xdr:cNvPr id="428" name="フローチャート : 判断 427"/>
        <xdr:cNvSpPr/>
      </xdr:nvSpPr>
      <xdr:spPr>
        <a:xfrm>
          <a:off x="22110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429" name="フローチャート : 判断 428"/>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100838</xdr:rowOff>
    </xdr:from>
    <xdr:to>
      <xdr:col>31</xdr:col>
      <xdr:colOff>85725</xdr:colOff>
      <xdr:row>61</xdr:row>
      <xdr:rowOff>30988</xdr:rowOff>
    </xdr:to>
    <xdr:sp macro="" textlink="">
      <xdr:nvSpPr>
        <xdr:cNvPr id="435" name="円/楕円 434"/>
        <xdr:cNvSpPr/>
      </xdr:nvSpPr>
      <xdr:spPr>
        <a:xfrm>
          <a:off x="21272500" y="1038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139717</xdr:rowOff>
    </xdr:from>
    <xdr:ext cx="469744" cy="259045"/>
    <xdr:sp macro="" textlink="">
      <xdr:nvSpPr>
        <xdr:cNvPr id="436" name="n_1aveValue【学校施設】&#10;一人当たり面積"/>
        <xdr:cNvSpPr txBox="1"/>
      </xdr:nvSpPr>
      <xdr:spPr>
        <a:xfrm>
          <a:off x="210757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22115</xdr:rowOff>
    </xdr:from>
    <xdr:ext cx="469744" cy="259045"/>
    <xdr:sp macro="" textlink="">
      <xdr:nvSpPr>
        <xdr:cNvPr id="437" name="n_1mainValue【学校施設】&#10;一人当たり面積"/>
        <xdr:cNvSpPr txBox="1"/>
      </xdr:nvSpPr>
      <xdr:spPr>
        <a:xfrm>
          <a:off x="21075727" y="10480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6" name="テキスト ボックス 4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7" name="直線コネクタ 4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8" name="テキスト ボックス 44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9" name="直線コネクタ 44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50" name="テキスト ボックス 44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1" name="直線コネクタ 45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2" name="テキスト ボックス 45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3" name="直線コネクタ 45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4" name="テキスト ボックス 45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5" name="直線コネクタ 45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6" name="テキスト ボックス 45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7" name="直線コネクタ 45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8" name="テキスト ボックス 45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9" name="直線コネクタ 4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0" name="テキスト ボックス 4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28575</xdr:rowOff>
    </xdr:to>
    <xdr:cxnSp macro="">
      <xdr:nvCxnSpPr>
        <xdr:cNvPr id="462" name="直線コネクタ 461"/>
        <xdr:cNvCxnSpPr/>
      </xdr:nvCxnSpPr>
      <xdr:spPr>
        <a:xfrm flipV="1">
          <a:off x="16318864" y="1333500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32402</xdr:rowOff>
    </xdr:from>
    <xdr:ext cx="405111" cy="259045"/>
    <xdr:sp macro="" textlink="">
      <xdr:nvSpPr>
        <xdr:cNvPr id="463" name="【児童館】&#10;有形固定資産減価償却率最小値テキスト"/>
        <xdr:cNvSpPr txBox="1"/>
      </xdr:nvSpPr>
      <xdr:spPr>
        <a:xfrm>
          <a:off x="164084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428625</xdr:colOff>
      <xdr:row>86</xdr:row>
      <xdr:rowOff>28575</xdr:rowOff>
    </xdr:from>
    <xdr:to>
      <xdr:col>23</xdr:col>
      <xdr:colOff>606425</xdr:colOff>
      <xdr:row>86</xdr:row>
      <xdr:rowOff>28575</xdr:rowOff>
    </xdr:to>
    <xdr:cxnSp macro="">
      <xdr:nvCxnSpPr>
        <xdr:cNvPr id="464" name="直線コネクタ 463"/>
        <xdr:cNvCxnSpPr/>
      </xdr:nvCxnSpPr>
      <xdr:spPr>
        <a:xfrm>
          <a:off x="16230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65"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66" name="直線コネクタ 46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7638</xdr:rowOff>
    </xdr:from>
    <xdr:ext cx="405111" cy="259045"/>
    <xdr:sp macro="" textlink="">
      <xdr:nvSpPr>
        <xdr:cNvPr id="467" name="【児童館】&#10;有形固定資産減価償却率平均値テキスト"/>
        <xdr:cNvSpPr txBox="1"/>
      </xdr:nvSpPr>
      <xdr:spPr>
        <a:xfrm>
          <a:off x="16408400" y="14066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29211</xdr:rowOff>
    </xdr:from>
    <xdr:to>
      <xdr:col>23</xdr:col>
      <xdr:colOff>568325</xdr:colOff>
      <xdr:row>82</xdr:row>
      <xdr:rowOff>130811</xdr:rowOff>
    </xdr:to>
    <xdr:sp macro="" textlink="">
      <xdr:nvSpPr>
        <xdr:cNvPr id="468" name="フローチャート : 判断 467"/>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120650</xdr:rowOff>
    </xdr:from>
    <xdr:to>
      <xdr:col>22</xdr:col>
      <xdr:colOff>415925</xdr:colOff>
      <xdr:row>83</xdr:row>
      <xdr:rowOff>50800</xdr:rowOff>
    </xdr:to>
    <xdr:sp macro="" textlink="">
      <xdr:nvSpPr>
        <xdr:cNvPr id="469" name="フローチャート : 判断 468"/>
        <xdr:cNvSpPr/>
      </xdr:nvSpPr>
      <xdr:spPr>
        <a:xfrm>
          <a:off x="15430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0" name="テキスト ボックス 4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1" name="テキスト ボックス 4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2" name="テキスト ボックス 4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3" name="テキスト ボックス 4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4" name="テキスト ボックス 4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61595</xdr:rowOff>
    </xdr:from>
    <xdr:to>
      <xdr:col>22</xdr:col>
      <xdr:colOff>415925</xdr:colOff>
      <xdr:row>82</xdr:row>
      <xdr:rowOff>163195</xdr:rowOff>
    </xdr:to>
    <xdr:sp macro="" textlink="">
      <xdr:nvSpPr>
        <xdr:cNvPr id="475" name="円/楕円 474"/>
        <xdr:cNvSpPr/>
      </xdr:nvSpPr>
      <xdr:spPr>
        <a:xfrm>
          <a:off x="15430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41927</xdr:rowOff>
    </xdr:from>
    <xdr:ext cx="405111" cy="259045"/>
    <xdr:sp macro="" textlink="">
      <xdr:nvSpPr>
        <xdr:cNvPr id="476" name="n_1aveValue【児童館】&#10;有形固定資産減価償却率"/>
        <xdr:cNvSpPr txBox="1"/>
      </xdr:nvSpPr>
      <xdr:spPr>
        <a:xfrm>
          <a:off x="15266043"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149868</xdr:colOff>
      <xdr:row>81</xdr:row>
      <xdr:rowOff>8272</xdr:rowOff>
    </xdr:from>
    <xdr:ext cx="405111" cy="259045"/>
    <xdr:sp macro="" textlink="">
      <xdr:nvSpPr>
        <xdr:cNvPr id="477" name="n_1mainValue【児童館】&#10;有形固定資産減価償却率"/>
        <xdr:cNvSpPr txBox="1"/>
      </xdr:nvSpPr>
      <xdr:spPr>
        <a:xfrm>
          <a:off x="15266043"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8" name="正方形/長方形 4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9" name="正方形/長方形 4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0" name="正方形/長方形 4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1" name="正方形/長方形 4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2" name="正方形/長方形 4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3" name="正方形/長方形 4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4" name="正方形/長方形 4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5" name="正方形/長方形 4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6" name="テキスト ボックス 4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7" name="直線コネクタ 4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88" name="直線コネクタ 4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89" name="テキスト ボックス 4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90" name="直線コネクタ 4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91" name="テキスト ボックス 4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92" name="直線コネクタ 4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93" name="テキスト ボックス 4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94" name="直線コネクタ 4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95" name="テキスト ボックス 4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6" name="直線コネクタ 4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7" name="テキスト ボックス 4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118111</xdr:rowOff>
    </xdr:from>
    <xdr:to>
      <xdr:col>32</xdr:col>
      <xdr:colOff>186689</xdr:colOff>
      <xdr:row>85</xdr:row>
      <xdr:rowOff>163830</xdr:rowOff>
    </xdr:to>
    <xdr:cxnSp macro="">
      <xdr:nvCxnSpPr>
        <xdr:cNvPr id="499" name="直線コネクタ 498"/>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167657</xdr:rowOff>
    </xdr:from>
    <xdr:ext cx="469744" cy="259045"/>
    <xdr:sp macro="" textlink="">
      <xdr:nvSpPr>
        <xdr:cNvPr id="500" name="【児童館】&#10;一人当たり面積最小値テキスト"/>
        <xdr:cNvSpPr txBox="1"/>
      </xdr:nvSpPr>
      <xdr:spPr>
        <a:xfrm>
          <a:off x="22250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85</xdr:row>
      <xdr:rowOff>163830</xdr:rowOff>
    </xdr:from>
    <xdr:to>
      <xdr:col>32</xdr:col>
      <xdr:colOff>276225</xdr:colOff>
      <xdr:row>85</xdr:row>
      <xdr:rowOff>163830</xdr:rowOff>
    </xdr:to>
    <xdr:cxnSp macro="">
      <xdr:nvCxnSpPr>
        <xdr:cNvPr id="501" name="直線コネクタ 500"/>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64788</xdr:rowOff>
    </xdr:from>
    <xdr:ext cx="469744" cy="259045"/>
    <xdr:sp macro="" textlink="">
      <xdr:nvSpPr>
        <xdr:cNvPr id="502" name="【児童館】&#10;一人当たり面積最大値テキスト"/>
        <xdr:cNvSpPr txBox="1"/>
      </xdr:nvSpPr>
      <xdr:spPr>
        <a:xfrm>
          <a:off x="222504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32</xdr:col>
      <xdr:colOff>98425</xdr:colOff>
      <xdr:row>77</xdr:row>
      <xdr:rowOff>118111</xdr:rowOff>
    </xdr:from>
    <xdr:to>
      <xdr:col>32</xdr:col>
      <xdr:colOff>276225</xdr:colOff>
      <xdr:row>77</xdr:row>
      <xdr:rowOff>118111</xdr:rowOff>
    </xdr:to>
    <xdr:cxnSp macro="">
      <xdr:nvCxnSpPr>
        <xdr:cNvPr id="503" name="直線コネクタ 502"/>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57166</xdr:rowOff>
    </xdr:from>
    <xdr:ext cx="469744" cy="259045"/>
    <xdr:sp macro="" textlink="">
      <xdr:nvSpPr>
        <xdr:cNvPr id="504" name="【児童館】&#10;一人当たり面積平均値テキスト"/>
        <xdr:cNvSpPr txBox="1"/>
      </xdr:nvSpPr>
      <xdr:spPr>
        <a:xfrm>
          <a:off x="22250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505" name="フローチャート : 判断 504"/>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06" name="フローチャート : 判断 505"/>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7" name="テキスト ボックス 5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8" name="テキスト ボックス 5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9" name="テキスト ボックス 5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0" name="テキスト ボックス 5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1" name="テキスト ボックス 5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170180</xdr:rowOff>
    </xdr:from>
    <xdr:to>
      <xdr:col>31</xdr:col>
      <xdr:colOff>85725</xdr:colOff>
      <xdr:row>81</xdr:row>
      <xdr:rowOff>100330</xdr:rowOff>
    </xdr:to>
    <xdr:sp macro="" textlink="">
      <xdr:nvSpPr>
        <xdr:cNvPr id="512" name="円/楕円 511"/>
        <xdr:cNvSpPr/>
      </xdr:nvSpPr>
      <xdr:spPr>
        <a:xfrm>
          <a:off x="21272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68597</xdr:rowOff>
    </xdr:from>
    <xdr:ext cx="469744" cy="259045"/>
    <xdr:sp macro="" textlink="">
      <xdr:nvSpPr>
        <xdr:cNvPr id="513" name="n_1aveValue【児童館】&#10;一人当たり面積"/>
        <xdr:cNvSpPr txBox="1"/>
      </xdr:nvSpPr>
      <xdr:spPr>
        <a:xfrm>
          <a:off x="210757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79</xdr:row>
      <xdr:rowOff>116857</xdr:rowOff>
    </xdr:from>
    <xdr:ext cx="469744" cy="259045"/>
    <xdr:sp macro="" textlink="">
      <xdr:nvSpPr>
        <xdr:cNvPr id="514" name="n_1mainValue【児童館】&#10;一人当たり面積"/>
        <xdr:cNvSpPr txBox="1"/>
      </xdr:nvSpPr>
      <xdr:spPr>
        <a:xfrm>
          <a:off x="21075727" y="136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5" name="正方形/長方形 5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6" name="正方形/長方形 5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7" name="正方形/長方形 5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8" name="正方形/長方形 5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9" name="正方形/長方形 5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0" name="正方形/長方形 5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1" name="正方形/長方形 5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2" name="正方形/長方形 5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3" name="テキスト ボックス 5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4" name="直線コネクタ 5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25" name="テキスト ボックス 52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26" name="直線コネクタ 52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27" name="テキスト ボックス 52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28" name="直線コネクタ 52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29" name="テキスト ボックス 52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0" name="直線コネクタ 52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1" name="テキスト ボックス 53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2" name="直線コネクタ 53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3" name="テキスト ボックス 53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4" name="直線コネクタ 53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35" name="テキスト ボックス 53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6" name="直線コネクタ 5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7" name="テキスト ボックス 5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26670</xdr:rowOff>
    </xdr:from>
    <xdr:to>
      <xdr:col>23</xdr:col>
      <xdr:colOff>516889</xdr:colOff>
      <xdr:row>107</xdr:row>
      <xdr:rowOff>57150</xdr:rowOff>
    </xdr:to>
    <xdr:cxnSp macro="">
      <xdr:nvCxnSpPr>
        <xdr:cNvPr id="539" name="直線コネクタ 538"/>
        <xdr:cNvCxnSpPr/>
      </xdr:nvCxnSpPr>
      <xdr:spPr>
        <a:xfrm flipV="1">
          <a:off x="16318864" y="1734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60977</xdr:rowOff>
    </xdr:from>
    <xdr:ext cx="405111" cy="259045"/>
    <xdr:sp macro="" textlink="">
      <xdr:nvSpPr>
        <xdr:cNvPr id="540" name="【公民館】&#10;有形固定資産減価償却率最小値テキスト"/>
        <xdr:cNvSpPr txBox="1"/>
      </xdr:nvSpPr>
      <xdr:spPr>
        <a:xfrm>
          <a:off x="164084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107</xdr:row>
      <xdr:rowOff>57150</xdr:rowOff>
    </xdr:from>
    <xdr:to>
      <xdr:col>23</xdr:col>
      <xdr:colOff>606425</xdr:colOff>
      <xdr:row>107</xdr:row>
      <xdr:rowOff>57150</xdr:rowOff>
    </xdr:to>
    <xdr:cxnSp macro="">
      <xdr:nvCxnSpPr>
        <xdr:cNvPr id="541" name="直線コネクタ 540"/>
        <xdr:cNvCxnSpPr/>
      </xdr:nvCxnSpPr>
      <xdr:spPr>
        <a:xfrm>
          <a:off x="16230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144797</xdr:rowOff>
    </xdr:from>
    <xdr:ext cx="405111" cy="259045"/>
    <xdr:sp macro="" textlink="">
      <xdr:nvSpPr>
        <xdr:cNvPr id="542" name="【公民館】&#10;有形固定資産減価償却率最大値テキスト"/>
        <xdr:cNvSpPr txBox="1"/>
      </xdr:nvSpPr>
      <xdr:spPr>
        <a:xfrm>
          <a:off x="16408400"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89.6</a:t>
          </a:r>
          <a:endParaRPr kumimoji="1" lang="ja-JP" altLang="en-US" sz="1000" b="1">
            <a:latin typeface="ＭＳ Ｐゴシック"/>
          </a:endParaRPr>
        </a:p>
      </xdr:txBody>
    </xdr:sp>
    <xdr:clientData/>
  </xdr:oneCellAnchor>
  <xdr:twoCellAnchor>
    <xdr:from>
      <xdr:col>23</xdr:col>
      <xdr:colOff>428625</xdr:colOff>
      <xdr:row>101</xdr:row>
      <xdr:rowOff>26670</xdr:rowOff>
    </xdr:from>
    <xdr:to>
      <xdr:col>23</xdr:col>
      <xdr:colOff>606425</xdr:colOff>
      <xdr:row>101</xdr:row>
      <xdr:rowOff>26670</xdr:rowOff>
    </xdr:to>
    <xdr:cxnSp macro="">
      <xdr:nvCxnSpPr>
        <xdr:cNvPr id="543" name="直線コネクタ 542"/>
        <xdr:cNvCxnSpPr/>
      </xdr:nvCxnSpPr>
      <xdr:spPr>
        <a:xfrm>
          <a:off x="16230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544" name="【公民館】&#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545" name="フローチャート : 判断 544"/>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147320</xdr:rowOff>
    </xdr:from>
    <xdr:to>
      <xdr:col>22</xdr:col>
      <xdr:colOff>415925</xdr:colOff>
      <xdr:row>105</xdr:row>
      <xdr:rowOff>77470</xdr:rowOff>
    </xdr:to>
    <xdr:sp macro="" textlink="">
      <xdr:nvSpPr>
        <xdr:cNvPr id="546" name="フローチャート : 判断 545"/>
        <xdr:cNvSpPr/>
      </xdr:nvSpPr>
      <xdr:spPr>
        <a:xfrm>
          <a:off x="15430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7" name="テキスト ボックス 5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8" name="テキスト ボックス 5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9" name="テキスト ボックス 5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0" name="テキスト ボックス 5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1" name="テキスト ボックス 5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33020</xdr:rowOff>
    </xdr:from>
    <xdr:to>
      <xdr:col>22</xdr:col>
      <xdr:colOff>415925</xdr:colOff>
      <xdr:row>103</xdr:row>
      <xdr:rowOff>134620</xdr:rowOff>
    </xdr:to>
    <xdr:sp macro="" textlink="">
      <xdr:nvSpPr>
        <xdr:cNvPr id="552" name="円/楕円 551"/>
        <xdr:cNvSpPr/>
      </xdr:nvSpPr>
      <xdr:spPr>
        <a:xfrm>
          <a:off x="15430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68597</xdr:rowOff>
    </xdr:from>
    <xdr:ext cx="405111" cy="259045"/>
    <xdr:sp macro="" textlink="">
      <xdr:nvSpPr>
        <xdr:cNvPr id="553" name="n_1aveValue【公民館】&#10;有形固定資産減価償却率"/>
        <xdr:cNvSpPr txBox="1"/>
      </xdr:nvSpPr>
      <xdr:spPr>
        <a:xfrm>
          <a:off x="15266043"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151147</xdr:rowOff>
    </xdr:from>
    <xdr:ext cx="405111" cy="259045"/>
    <xdr:sp macro="" textlink="">
      <xdr:nvSpPr>
        <xdr:cNvPr id="554" name="n_1mainValue【公民館】&#10;有形固定資産減価償却率"/>
        <xdr:cNvSpPr txBox="1"/>
      </xdr:nvSpPr>
      <xdr:spPr>
        <a:xfrm>
          <a:off x="15266043"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65" name="直線コネクタ 56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66" name="テキスト ボックス 56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67" name="直線コネクタ 56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68" name="テキスト ボックス 56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69" name="直線コネクタ 5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0" name="テキスト ボックス 5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1" name="直線コネクタ 57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2" name="テキスト ボックス 57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3" name="直線コネクタ 57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4" name="テキスト ボックス 57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5" name="直線コネクタ 5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6" name="テキスト ボックス 5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156211</xdr:rowOff>
    </xdr:from>
    <xdr:to>
      <xdr:col>32</xdr:col>
      <xdr:colOff>186689</xdr:colOff>
      <xdr:row>108</xdr:row>
      <xdr:rowOff>110489</xdr:rowOff>
    </xdr:to>
    <xdr:cxnSp macro="">
      <xdr:nvCxnSpPr>
        <xdr:cNvPr id="578" name="直線コネクタ 577"/>
        <xdr:cNvCxnSpPr/>
      </xdr:nvCxnSpPr>
      <xdr:spPr>
        <a:xfrm flipV="1">
          <a:off x="22160864" y="17129761"/>
          <a:ext cx="0"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114316</xdr:rowOff>
    </xdr:from>
    <xdr:ext cx="469744" cy="259045"/>
    <xdr:sp macro="" textlink="">
      <xdr:nvSpPr>
        <xdr:cNvPr id="579" name="【公民館】&#10;一人当たり面積最小値テキスト"/>
        <xdr:cNvSpPr txBox="1"/>
      </xdr:nvSpPr>
      <xdr:spPr>
        <a:xfrm>
          <a:off x="222504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108</xdr:row>
      <xdr:rowOff>110489</xdr:rowOff>
    </xdr:from>
    <xdr:to>
      <xdr:col>32</xdr:col>
      <xdr:colOff>276225</xdr:colOff>
      <xdr:row>108</xdr:row>
      <xdr:rowOff>110489</xdr:rowOff>
    </xdr:to>
    <xdr:cxnSp macro="">
      <xdr:nvCxnSpPr>
        <xdr:cNvPr id="580" name="直線コネクタ 579"/>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102888</xdr:rowOff>
    </xdr:from>
    <xdr:ext cx="469744" cy="259045"/>
    <xdr:sp macro="" textlink="">
      <xdr:nvSpPr>
        <xdr:cNvPr id="581" name="【公民館】&#10;一人当たり面積最大値テキスト"/>
        <xdr:cNvSpPr txBox="1"/>
      </xdr:nvSpPr>
      <xdr:spPr>
        <a:xfrm>
          <a:off x="222504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0.404</a:t>
          </a:r>
          <a:endParaRPr kumimoji="1" lang="ja-JP" altLang="en-US" sz="1000" b="1">
            <a:latin typeface="ＭＳ Ｐゴシック"/>
          </a:endParaRPr>
        </a:p>
      </xdr:txBody>
    </xdr:sp>
    <xdr:clientData/>
  </xdr:oneCellAnchor>
  <xdr:twoCellAnchor>
    <xdr:from>
      <xdr:col>32</xdr:col>
      <xdr:colOff>98425</xdr:colOff>
      <xdr:row>99</xdr:row>
      <xdr:rowOff>156211</xdr:rowOff>
    </xdr:from>
    <xdr:to>
      <xdr:col>32</xdr:col>
      <xdr:colOff>276225</xdr:colOff>
      <xdr:row>99</xdr:row>
      <xdr:rowOff>156211</xdr:rowOff>
    </xdr:to>
    <xdr:cxnSp macro="">
      <xdr:nvCxnSpPr>
        <xdr:cNvPr id="582" name="直線コネクタ 581"/>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41927</xdr:rowOff>
    </xdr:from>
    <xdr:ext cx="469744" cy="259045"/>
    <xdr:sp macro="" textlink="">
      <xdr:nvSpPr>
        <xdr:cNvPr id="583" name="【公民館】&#10;一人当たり面積平均値テキスト"/>
        <xdr:cNvSpPr txBox="1"/>
      </xdr:nvSpPr>
      <xdr:spPr>
        <a:xfrm>
          <a:off x="222504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63500</xdr:rowOff>
    </xdr:from>
    <xdr:to>
      <xdr:col>32</xdr:col>
      <xdr:colOff>238125</xdr:colOff>
      <xdr:row>105</xdr:row>
      <xdr:rowOff>165100</xdr:rowOff>
    </xdr:to>
    <xdr:sp macro="" textlink="">
      <xdr:nvSpPr>
        <xdr:cNvPr id="584" name="フローチャート : 判断 583"/>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78739</xdr:rowOff>
    </xdr:from>
    <xdr:to>
      <xdr:col>31</xdr:col>
      <xdr:colOff>85725</xdr:colOff>
      <xdr:row>106</xdr:row>
      <xdr:rowOff>8889</xdr:rowOff>
    </xdr:to>
    <xdr:sp macro="" textlink="">
      <xdr:nvSpPr>
        <xdr:cNvPr id="585" name="フローチャート : 判断 584"/>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6" name="テキスト ボックス 5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7" name="テキスト ボックス 5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8" name="テキスト ボックス 5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9" name="テキスト ボックス 5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0" name="テキスト ボックス 5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55880</xdr:rowOff>
    </xdr:from>
    <xdr:to>
      <xdr:col>31</xdr:col>
      <xdr:colOff>85725</xdr:colOff>
      <xdr:row>106</xdr:row>
      <xdr:rowOff>157480</xdr:rowOff>
    </xdr:to>
    <xdr:sp macro="" textlink="">
      <xdr:nvSpPr>
        <xdr:cNvPr id="591" name="円/楕円 590"/>
        <xdr:cNvSpPr/>
      </xdr:nvSpPr>
      <xdr:spPr>
        <a:xfrm>
          <a:off x="21272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25416</xdr:rowOff>
    </xdr:from>
    <xdr:ext cx="469744" cy="259045"/>
    <xdr:sp macro="" textlink="">
      <xdr:nvSpPr>
        <xdr:cNvPr id="592" name="n_1aveValue【公民館】&#10;一人当たり面積"/>
        <xdr:cNvSpPr txBox="1"/>
      </xdr:nvSpPr>
      <xdr:spPr>
        <a:xfrm>
          <a:off x="210757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0.141</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148607</xdr:rowOff>
    </xdr:from>
    <xdr:ext cx="469744" cy="259045"/>
    <xdr:sp macro="" textlink="">
      <xdr:nvSpPr>
        <xdr:cNvPr id="593" name="n_1mainValue【公民館】&#10;一人当たり面積"/>
        <xdr:cNvSpPr txBox="1"/>
      </xdr:nvSpPr>
      <xdr:spPr>
        <a:xfrm>
          <a:off x="210757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4" name="正方形/長方形 5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5" name="正方形/長方形 5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6" name="テキスト ボックス 5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道路</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減価償却率はほぼ全国水準である、ひとりあたりの延長</a:t>
          </a:r>
          <a:r>
            <a:rPr kumimoji="1" lang="en-US" altLang="ja-JP" sz="1100">
              <a:solidFill>
                <a:schemeClr val="dk1"/>
              </a:solidFill>
              <a:effectLst/>
              <a:latin typeface="+mn-lt"/>
              <a:ea typeface="+mn-ea"/>
              <a:cs typeface="+mn-cs"/>
            </a:rPr>
            <a:t>6,133</a:t>
          </a:r>
          <a:r>
            <a:rPr kumimoji="1" lang="ja-JP" altLang="ja-JP" sz="1100">
              <a:solidFill>
                <a:schemeClr val="dk1"/>
              </a:solidFill>
              <a:effectLst/>
              <a:latin typeface="+mn-lt"/>
              <a:ea typeface="+mn-ea"/>
              <a:cs typeface="+mn-cs"/>
            </a:rPr>
            <a:t>については、本市が国道１号線・８号線や名神高速道路のインターチェンジが整備されていることなどによるものではないかと考えられる。</a:t>
          </a:r>
          <a:endParaRPr lang="ja-JP" altLang="ja-JP" sz="1400">
            <a:effectLst/>
          </a:endParaRPr>
        </a:p>
        <a:p>
          <a:r>
            <a:rPr kumimoji="1" lang="ja-JP" altLang="ja-JP" sz="1100">
              <a:solidFill>
                <a:schemeClr val="dk1"/>
              </a:solidFill>
              <a:effectLst/>
              <a:latin typeface="+mn-lt"/>
              <a:ea typeface="+mn-ea"/>
              <a:cs typeface="+mn-cs"/>
            </a:rPr>
            <a:t>　幼稚園・保育所、児童館については、学区単位で整備していることから一人あたりの面積はそれぞれ</a:t>
          </a:r>
          <a:r>
            <a:rPr kumimoji="1" lang="en-US" altLang="ja-JP" sz="1100">
              <a:solidFill>
                <a:schemeClr val="dk1"/>
              </a:solidFill>
              <a:effectLst/>
              <a:latin typeface="+mn-lt"/>
              <a:ea typeface="+mn-ea"/>
              <a:cs typeface="+mn-cs"/>
            </a:rPr>
            <a:t>0.286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0.037</a:t>
          </a:r>
          <a:r>
            <a:rPr kumimoji="1" lang="ja-JP" altLang="ja-JP" sz="1100">
              <a:solidFill>
                <a:schemeClr val="dk1"/>
              </a:solidFill>
              <a:effectLst/>
              <a:latin typeface="+mn-lt"/>
              <a:ea typeface="+mn-ea"/>
              <a:cs typeface="+mn-cs"/>
            </a:rPr>
            <a:t>であり類似団体平均よりも高いが、減価償却率はそれぞれ</a:t>
          </a:r>
          <a:r>
            <a:rPr kumimoji="1" lang="en-US" altLang="ja-JP" sz="1100">
              <a:solidFill>
                <a:schemeClr val="dk1"/>
              </a:solidFill>
              <a:effectLst/>
              <a:latin typeface="+mn-lt"/>
              <a:ea typeface="+mn-ea"/>
              <a:cs typeface="+mn-cs"/>
            </a:rPr>
            <a:t>62.8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56.1</a:t>
          </a:r>
          <a:r>
            <a:rPr kumimoji="1" lang="ja-JP" altLang="ja-JP" sz="1100">
              <a:solidFill>
                <a:schemeClr val="dk1"/>
              </a:solidFill>
              <a:effectLst/>
              <a:latin typeface="+mn-lt"/>
              <a:ea typeface="+mn-ea"/>
              <a:cs typeface="+mn-cs"/>
            </a:rPr>
            <a:t>であり類似団体より少し進んでいる。</a:t>
          </a:r>
          <a:endParaRPr lang="ja-JP" altLang="ja-JP" sz="1400">
            <a:effectLst/>
          </a:endParaRPr>
        </a:p>
        <a:p>
          <a:r>
            <a:rPr kumimoji="1" lang="ja-JP" altLang="ja-JP" sz="1100">
              <a:solidFill>
                <a:schemeClr val="dk1"/>
              </a:solidFill>
              <a:effectLst/>
              <a:latin typeface="+mn-lt"/>
              <a:ea typeface="+mn-ea"/>
              <a:cs typeface="+mn-cs"/>
            </a:rPr>
            <a:t>　学校については、減価償却率が</a:t>
          </a:r>
          <a:r>
            <a:rPr kumimoji="1" lang="en-US" altLang="ja-JP" sz="1100">
              <a:solidFill>
                <a:schemeClr val="dk1"/>
              </a:solidFill>
              <a:effectLst/>
              <a:latin typeface="+mn-lt"/>
              <a:ea typeface="+mn-ea"/>
              <a:cs typeface="+mn-cs"/>
            </a:rPr>
            <a:t>69.0</a:t>
          </a:r>
          <a:r>
            <a:rPr kumimoji="1" lang="ja-JP" altLang="ja-JP" sz="1100">
              <a:solidFill>
                <a:schemeClr val="dk1"/>
              </a:solidFill>
              <a:effectLst/>
              <a:latin typeface="+mn-lt"/>
              <a:ea typeface="+mn-ea"/>
              <a:cs typeface="+mn-cs"/>
            </a:rPr>
            <a:t>であり類似団体と比較して償却が進んでいるが、老朽化対応として年次的に大規模改造を行っており改修を実施している。人口増に伴い、新小学校の建設も実施したが、その後は小中学校の増築により対応してきたことから一人あたりの面積</a:t>
          </a:r>
          <a:r>
            <a:rPr kumimoji="1" lang="en-US" altLang="ja-JP" sz="1100">
              <a:solidFill>
                <a:schemeClr val="dk1"/>
              </a:solidFill>
              <a:effectLst/>
              <a:latin typeface="+mn-lt"/>
              <a:ea typeface="+mn-ea"/>
              <a:cs typeface="+mn-cs"/>
            </a:rPr>
            <a:t>1.301</a:t>
          </a:r>
          <a:r>
            <a:rPr kumimoji="1" lang="ja-JP" altLang="ja-JP" sz="1100">
              <a:solidFill>
                <a:schemeClr val="dk1"/>
              </a:solidFill>
              <a:effectLst/>
              <a:latin typeface="+mn-lt"/>
              <a:ea typeface="+mn-ea"/>
              <a:cs typeface="+mn-cs"/>
            </a:rPr>
            <a:t>は類似団体や滋賀県平均よりは小さいのではないかと考えられる。</a:t>
          </a:r>
          <a:endParaRPr lang="ja-JP" altLang="ja-JP" sz="1400">
            <a:effectLst/>
          </a:endParaRPr>
        </a:p>
        <a:p>
          <a:r>
            <a:rPr kumimoji="1" lang="ja-JP" altLang="ja-JP" sz="1100">
              <a:solidFill>
                <a:schemeClr val="dk1"/>
              </a:solidFill>
              <a:effectLst/>
              <a:latin typeface="+mn-lt"/>
              <a:ea typeface="+mn-ea"/>
              <a:cs typeface="+mn-cs"/>
            </a:rPr>
            <a:t>　全体的に減価償却が進んでおり、計画的な改修が必要である。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滋賀県栗東市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68,272
67,256
52.69
24,957,112
24,325,038
476,913
13,826,611
46,171,039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174.0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156210</xdr:rowOff>
    </xdr:from>
    <xdr:to>
      <xdr:col>6</xdr:col>
      <xdr:colOff>510540</xdr:colOff>
      <xdr:row>42</xdr:row>
      <xdr:rowOff>37012</xdr:rowOff>
    </xdr:to>
    <xdr:cxnSp macro="">
      <xdr:nvCxnSpPr>
        <xdr:cNvPr id="58" name="直線コネクタ 57"/>
        <xdr:cNvCxnSpPr/>
      </xdr:nvCxnSpPr>
      <xdr:spPr>
        <a:xfrm flipV="1">
          <a:off x="4634865" y="5814060"/>
          <a:ext cx="0" cy="142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40839</xdr:rowOff>
    </xdr:from>
    <xdr:ext cx="340478" cy="259045"/>
    <xdr:sp macro="" textlink="">
      <xdr:nvSpPr>
        <xdr:cNvPr id="59" name="【図書館】&#10;有形固定資産減価償却率最小値テキスト"/>
        <xdr:cNvSpPr txBox="1"/>
      </xdr:nvSpPr>
      <xdr:spPr>
        <a:xfrm>
          <a:off x="4724400" y="724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422275</xdr:colOff>
      <xdr:row>42</xdr:row>
      <xdr:rowOff>37012</xdr:rowOff>
    </xdr:from>
    <xdr:to>
      <xdr:col>6</xdr:col>
      <xdr:colOff>600075</xdr:colOff>
      <xdr:row>42</xdr:row>
      <xdr:rowOff>37012</xdr:rowOff>
    </xdr:to>
    <xdr:cxnSp macro="">
      <xdr:nvCxnSpPr>
        <xdr:cNvPr id="60" name="直線コネクタ 59"/>
        <xdr:cNvCxnSpPr/>
      </xdr:nvCxnSpPr>
      <xdr:spPr>
        <a:xfrm>
          <a:off x="4546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102887</xdr:rowOff>
    </xdr:from>
    <xdr:ext cx="405111" cy="259045"/>
    <xdr:sp macro="" textlink="">
      <xdr:nvSpPr>
        <xdr:cNvPr id="61" name="【図書館】&#10;有形固定資産減価償却率最大値テキスト"/>
        <xdr:cNvSpPr txBox="1"/>
      </xdr:nvSpPr>
      <xdr:spPr>
        <a:xfrm>
          <a:off x="47244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33</xdr:row>
      <xdr:rowOff>156210</xdr:rowOff>
    </xdr:from>
    <xdr:to>
      <xdr:col>6</xdr:col>
      <xdr:colOff>600075</xdr:colOff>
      <xdr:row>33</xdr:row>
      <xdr:rowOff>156210</xdr:rowOff>
    </xdr:to>
    <xdr:cxnSp macro="">
      <xdr:nvCxnSpPr>
        <xdr:cNvPr id="62" name="直線コネクタ 61"/>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75673</xdr:rowOff>
    </xdr:from>
    <xdr:ext cx="405111" cy="259045"/>
    <xdr:sp macro="" textlink="">
      <xdr:nvSpPr>
        <xdr:cNvPr id="63" name="【図書館】&#10;有形固定資産減価償却率平均値テキスト"/>
        <xdr:cNvSpPr txBox="1"/>
      </xdr:nvSpPr>
      <xdr:spPr>
        <a:xfrm>
          <a:off x="47244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97246</xdr:rowOff>
    </xdr:from>
    <xdr:to>
      <xdr:col>6</xdr:col>
      <xdr:colOff>561975</xdr:colOff>
      <xdr:row>39</xdr:row>
      <xdr:rowOff>27396</xdr:rowOff>
    </xdr:to>
    <xdr:sp macro="" textlink="">
      <xdr:nvSpPr>
        <xdr:cNvPr id="64" name="フローチャート : 判断 63"/>
        <xdr:cNvSpPr/>
      </xdr:nvSpPr>
      <xdr:spPr>
        <a:xfrm>
          <a:off x="4584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90715</xdr:rowOff>
    </xdr:from>
    <xdr:to>
      <xdr:col>5</xdr:col>
      <xdr:colOff>409575</xdr:colOff>
      <xdr:row>39</xdr:row>
      <xdr:rowOff>20865</xdr:rowOff>
    </xdr:to>
    <xdr:sp macro="" textlink="">
      <xdr:nvSpPr>
        <xdr:cNvPr id="65" name="フローチャート : 判断 64"/>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11992</xdr:rowOff>
    </xdr:from>
    <xdr:ext cx="405111" cy="259045"/>
    <xdr:sp macro="" textlink="">
      <xdr:nvSpPr>
        <xdr:cNvPr id="66" name="n_1aveValue【図書館】&#10;有形固定資産減価償却率"/>
        <xdr:cNvSpPr txBox="1"/>
      </xdr:nvSpPr>
      <xdr:spPr>
        <a:xfrm>
          <a:off x="3582043"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97246</xdr:rowOff>
    </xdr:from>
    <xdr:to>
      <xdr:col>5</xdr:col>
      <xdr:colOff>409575</xdr:colOff>
      <xdr:row>37</xdr:row>
      <xdr:rowOff>27396</xdr:rowOff>
    </xdr:to>
    <xdr:sp macro="" textlink="">
      <xdr:nvSpPr>
        <xdr:cNvPr id="72" name="円/楕円 71"/>
        <xdr:cNvSpPr/>
      </xdr:nvSpPr>
      <xdr:spPr>
        <a:xfrm>
          <a:off x="3746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43923</xdr:rowOff>
    </xdr:from>
    <xdr:ext cx="405111" cy="259045"/>
    <xdr:sp macro="" textlink="">
      <xdr:nvSpPr>
        <xdr:cNvPr id="73" name="n_1mainValue【図書館】&#10;有形固定資産減価償却率"/>
        <xdr:cNvSpPr txBox="1"/>
      </xdr:nvSpPr>
      <xdr:spPr>
        <a:xfrm>
          <a:off x="3582043"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82550</xdr:rowOff>
    </xdr:to>
    <xdr:cxnSp macro="">
      <xdr:nvCxnSpPr>
        <xdr:cNvPr id="97" name="直線コネクタ 96"/>
        <xdr:cNvCxnSpPr/>
      </xdr:nvCxnSpPr>
      <xdr:spPr>
        <a:xfrm flipV="1">
          <a:off x="10476865" y="5715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86377</xdr:rowOff>
    </xdr:from>
    <xdr:ext cx="469744" cy="259045"/>
    <xdr:sp macro="" textlink="">
      <xdr:nvSpPr>
        <xdr:cNvPr id="98" name="【図書館】&#10;一人当たり面積最小値テキスト"/>
        <xdr:cNvSpPr txBox="1"/>
      </xdr:nvSpPr>
      <xdr:spPr>
        <a:xfrm>
          <a:off x="10566400" y="711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82550</xdr:rowOff>
    </xdr:from>
    <xdr:to>
      <xdr:col>15</xdr:col>
      <xdr:colOff>269875</xdr:colOff>
      <xdr:row>41</xdr:row>
      <xdr:rowOff>82550</xdr:rowOff>
    </xdr:to>
    <xdr:cxnSp macro="">
      <xdr:nvCxnSpPr>
        <xdr:cNvPr id="99" name="直線コネクタ 98"/>
        <xdr:cNvCxnSpPr/>
      </xdr:nvCxnSpPr>
      <xdr:spPr>
        <a:xfrm>
          <a:off x="103886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100"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1" name="直線コネクタ 100"/>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3827</xdr:rowOff>
    </xdr:from>
    <xdr:ext cx="469744" cy="259045"/>
    <xdr:sp macro="" textlink="">
      <xdr:nvSpPr>
        <xdr:cNvPr id="102" name="【図書館】&#10;一人当たり面積平均値テキスト"/>
        <xdr:cNvSpPr txBox="1"/>
      </xdr:nvSpPr>
      <xdr:spPr>
        <a:xfrm>
          <a:off x="105664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25400</xdr:rowOff>
    </xdr:from>
    <xdr:to>
      <xdr:col>15</xdr:col>
      <xdr:colOff>231775</xdr:colOff>
      <xdr:row>38</xdr:row>
      <xdr:rowOff>127000</xdr:rowOff>
    </xdr:to>
    <xdr:sp macro="" textlink="">
      <xdr:nvSpPr>
        <xdr:cNvPr id="103" name="フローチャート : 判断 102"/>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63500</xdr:rowOff>
    </xdr:from>
    <xdr:to>
      <xdr:col>14</xdr:col>
      <xdr:colOff>79375</xdr:colOff>
      <xdr:row>38</xdr:row>
      <xdr:rowOff>165100</xdr:rowOff>
    </xdr:to>
    <xdr:sp macro="" textlink="">
      <xdr:nvSpPr>
        <xdr:cNvPr id="104" name="フローチャート : 判断 103"/>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10177</xdr:rowOff>
    </xdr:from>
    <xdr:ext cx="469744" cy="259045"/>
    <xdr:sp macro="" textlink="">
      <xdr:nvSpPr>
        <xdr:cNvPr id="105"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19050</xdr:rowOff>
    </xdr:from>
    <xdr:to>
      <xdr:col>14</xdr:col>
      <xdr:colOff>79375</xdr:colOff>
      <xdr:row>39</xdr:row>
      <xdr:rowOff>120650</xdr:rowOff>
    </xdr:to>
    <xdr:sp macro="" textlink="">
      <xdr:nvSpPr>
        <xdr:cNvPr id="111" name="円/楕円 110"/>
        <xdr:cNvSpPr/>
      </xdr:nvSpPr>
      <xdr:spPr>
        <a:xfrm>
          <a:off x="9588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111777</xdr:rowOff>
    </xdr:from>
    <xdr:ext cx="469744" cy="259045"/>
    <xdr:sp macro="" textlink="">
      <xdr:nvSpPr>
        <xdr:cNvPr id="112" name="n_1mainValue【図書館】&#10;一人当たり面積"/>
        <xdr:cNvSpPr txBox="1"/>
      </xdr:nvSpPr>
      <xdr:spPr>
        <a:xfrm>
          <a:off x="93917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4" name="直線コネクタ 12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5" name="テキスト ボックス 12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6" name="直線コネクタ 12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7" name="テキスト ボックス 12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8" name="直線コネクタ 12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9" name="テキスト ボックス 12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0" name="直線コネクタ 12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1" name="テキスト ボックス 130"/>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20574</xdr:rowOff>
    </xdr:from>
    <xdr:to>
      <xdr:col>6</xdr:col>
      <xdr:colOff>510540</xdr:colOff>
      <xdr:row>63</xdr:row>
      <xdr:rowOff>25146</xdr:rowOff>
    </xdr:to>
    <xdr:cxnSp macro="">
      <xdr:nvCxnSpPr>
        <xdr:cNvPr id="135" name="直線コネクタ 134"/>
        <xdr:cNvCxnSpPr/>
      </xdr:nvCxnSpPr>
      <xdr:spPr>
        <a:xfrm flipV="1">
          <a:off x="4634865" y="962177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28973</xdr:rowOff>
    </xdr:from>
    <xdr:ext cx="405111" cy="259045"/>
    <xdr:sp macro="" textlink="">
      <xdr:nvSpPr>
        <xdr:cNvPr id="136" name="【体育館・プール】&#10;有形固定資産減価償却率最小値テキスト"/>
        <xdr:cNvSpPr txBox="1"/>
      </xdr:nvSpPr>
      <xdr:spPr>
        <a:xfrm>
          <a:off x="4724400" y="1083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6</xdr:col>
      <xdr:colOff>422275</xdr:colOff>
      <xdr:row>63</xdr:row>
      <xdr:rowOff>25146</xdr:rowOff>
    </xdr:from>
    <xdr:to>
      <xdr:col>6</xdr:col>
      <xdr:colOff>600075</xdr:colOff>
      <xdr:row>63</xdr:row>
      <xdr:rowOff>25146</xdr:rowOff>
    </xdr:to>
    <xdr:cxnSp macro="">
      <xdr:nvCxnSpPr>
        <xdr:cNvPr id="137" name="直線コネクタ 136"/>
        <xdr:cNvCxnSpPr/>
      </xdr:nvCxnSpPr>
      <xdr:spPr>
        <a:xfrm>
          <a:off x="4546600" y="1082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138701</xdr:rowOff>
    </xdr:from>
    <xdr:ext cx="405111" cy="259045"/>
    <xdr:sp macro="" textlink="">
      <xdr:nvSpPr>
        <xdr:cNvPr id="138" name="【体育館・プール】&#10;有形固定資産減価償却率最大値テキスト"/>
        <xdr:cNvSpPr txBox="1"/>
      </xdr:nvSpPr>
      <xdr:spPr>
        <a:xfrm>
          <a:off x="47244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56</xdr:row>
      <xdr:rowOff>20574</xdr:rowOff>
    </xdr:from>
    <xdr:to>
      <xdr:col>6</xdr:col>
      <xdr:colOff>600075</xdr:colOff>
      <xdr:row>56</xdr:row>
      <xdr:rowOff>20574</xdr:rowOff>
    </xdr:to>
    <xdr:cxnSp macro="">
      <xdr:nvCxnSpPr>
        <xdr:cNvPr id="139" name="直線コネクタ 138"/>
        <xdr:cNvCxnSpPr/>
      </xdr:nvCxnSpPr>
      <xdr:spPr>
        <a:xfrm>
          <a:off x="4546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110507</xdr:rowOff>
    </xdr:from>
    <xdr:ext cx="405111" cy="259045"/>
    <xdr:sp macro="" textlink="">
      <xdr:nvSpPr>
        <xdr:cNvPr id="140" name="【体育館・プール】&#10;有形固定資産減価償却率平均値テキスト"/>
        <xdr:cNvSpPr txBox="1"/>
      </xdr:nvSpPr>
      <xdr:spPr>
        <a:xfrm>
          <a:off x="47244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1" name="フローチャート : 判断 140"/>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36068</xdr:rowOff>
    </xdr:from>
    <xdr:to>
      <xdr:col>5</xdr:col>
      <xdr:colOff>409575</xdr:colOff>
      <xdr:row>61</xdr:row>
      <xdr:rowOff>137668</xdr:rowOff>
    </xdr:to>
    <xdr:sp macro="" textlink="">
      <xdr:nvSpPr>
        <xdr:cNvPr id="142" name="フローチャート : 判断 141"/>
        <xdr:cNvSpPr/>
      </xdr:nvSpPr>
      <xdr:spPr>
        <a:xfrm>
          <a:off x="3746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128795</xdr:rowOff>
    </xdr:from>
    <xdr:ext cx="405111" cy="259045"/>
    <xdr:sp macro="" textlink="">
      <xdr:nvSpPr>
        <xdr:cNvPr id="143" name="n_1aveValue【体育館・プール】&#10;有形固定資産減価償却率"/>
        <xdr:cNvSpPr txBox="1"/>
      </xdr:nvSpPr>
      <xdr:spPr>
        <a:xfrm>
          <a:off x="3582043" y="1058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116078</xdr:rowOff>
    </xdr:from>
    <xdr:to>
      <xdr:col>5</xdr:col>
      <xdr:colOff>409575</xdr:colOff>
      <xdr:row>58</xdr:row>
      <xdr:rowOff>46228</xdr:rowOff>
    </xdr:to>
    <xdr:sp macro="" textlink="">
      <xdr:nvSpPr>
        <xdr:cNvPr id="149" name="円/楕円 148"/>
        <xdr:cNvSpPr/>
      </xdr:nvSpPr>
      <xdr:spPr>
        <a:xfrm>
          <a:off x="3746500" y="98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62755</xdr:rowOff>
    </xdr:from>
    <xdr:ext cx="405111" cy="259045"/>
    <xdr:sp macro="" textlink="">
      <xdr:nvSpPr>
        <xdr:cNvPr id="150" name="n_1mainValue【体育館・プール】&#10;有形固定資産減価償却率"/>
        <xdr:cNvSpPr txBox="1"/>
      </xdr:nvSpPr>
      <xdr:spPr>
        <a:xfrm>
          <a:off x="3582043" y="966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2" name="テキスト ボックス 16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4" name="テキスト ボックス 16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6" name="テキスト ボックス 16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8" name="テキスト ボックス 16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0" name="テキスト ボックス 16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2" name="テキスト ボックス 17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20955</xdr:rowOff>
    </xdr:from>
    <xdr:to>
      <xdr:col>15</xdr:col>
      <xdr:colOff>180340</xdr:colOff>
      <xdr:row>64</xdr:row>
      <xdr:rowOff>11430</xdr:rowOff>
    </xdr:to>
    <xdr:cxnSp macro="">
      <xdr:nvCxnSpPr>
        <xdr:cNvPr id="174" name="直線コネクタ 173"/>
        <xdr:cNvCxnSpPr/>
      </xdr:nvCxnSpPr>
      <xdr:spPr>
        <a:xfrm flipV="1">
          <a:off x="10476865" y="945070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15257</xdr:rowOff>
    </xdr:from>
    <xdr:ext cx="469744" cy="259045"/>
    <xdr:sp macro="" textlink="">
      <xdr:nvSpPr>
        <xdr:cNvPr id="175" name="【体育館・プール】&#10;一人当たり面積最小値テキスト"/>
        <xdr:cNvSpPr txBox="1"/>
      </xdr:nvSpPr>
      <xdr:spPr>
        <a:xfrm>
          <a:off x="105664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64</xdr:row>
      <xdr:rowOff>11430</xdr:rowOff>
    </xdr:from>
    <xdr:to>
      <xdr:col>15</xdr:col>
      <xdr:colOff>269875</xdr:colOff>
      <xdr:row>64</xdr:row>
      <xdr:rowOff>11430</xdr:rowOff>
    </xdr:to>
    <xdr:cxnSp macro="">
      <xdr:nvCxnSpPr>
        <xdr:cNvPr id="176" name="直線コネクタ 175"/>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139082</xdr:rowOff>
    </xdr:from>
    <xdr:ext cx="469744" cy="259045"/>
    <xdr:sp macro="" textlink="">
      <xdr:nvSpPr>
        <xdr:cNvPr id="177" name="【体育館・プール】&#10;一人当たり面積最大値テキスト"/>
        <xdr:cNvSpPr txBox="1"/>
      </xdr:nvSpPr>
      <xdr:spPr>
        <a:xfrm>
          <a:off x="105664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0.839</a:t>
          </a:r>
          <a:endParaRPr kumimoji="1" lang="ja-JP" altLang="en-US" sz="1000" b="1">
            <a:latin typeface="ＭＳ Ｐゴシック"/>
          </a:endParaRPr>
        </a:p>
      </xdr:txBody>
    </xdr:sp>
    <xdr:clientData/>
  </xdr:oneCellAnchor>
  <xdr:twoCellAnchor>
    <xdr:from>
      <xdr:col>15</xdr:col>
      <xdr:colOff>92075</xdr:colOff>
      <xdr:row>55</xdr:row>
      <xdr:rowOff>20955</xdr:rowOff>
    </xdr:from>
    <xdr:to>
      <xdr:col>15</xdr:col>
      <xdr:colOff>269875</xdr:colOff>
      <xdr:row>55</xdr:row>
      <xdr:rowOff>20955</xdr:rowOff>
    </xdr:to>
    <xdr:cxnSp macro="">
      <xdr:nvCxnSpPr>
        <xdr:cNvPr id="178" name="直線コネクタ 177"/>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7637</xdr:rowOff>
    </xdr:from>
    <xdr:ext cx="469744" cy="259045"/>
    <xdr:sp macro="" textlink="">
      <xdr:nvSpPr>
        <xdr:cNvPr id="179" name="【体育館・プール】&#10;一人当たり面積平均値テキスト"/>
        <xdr:cNvSpPr txBox="1"/>
      </xdr:nvSpPr>
      <xdr:spPr>
        <a:xfrm>
          <a:off x="10566400" y="10637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29210</xdr:rowOff>
    </xdr:from>
    <xdr:to>
      <xdr:col>15</xdr:col>
      <xdr:colOff>231775</xdr:colOff>
      <xdr:row>62</xdr:row>
      <xdr:rowOff>130810</xdr:rowOff>
    </xdr:to>
    <xdr:sp macro="" textlink="">
      <xdr:nvSpPr>
        <xdr:cNvPr id="180" name="フローチャート : 判断 179"/>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19685</xdr:rowOff>
    </xdr:from>
    <xdr:to>
      <xdr:col>14</xdr:col>
      <xdr:colOff>79375</xdr:colOff>
      <xdr:row>62</xdr:row>
      <xdr:rowOff>121285</xdr:rowOff>
    </xdr:to>
    <xdr:sp macro="" textlink="">
      <xdr:nvSpPr>
        <xdr:cNvPr id="181" name="フローチャート : 判断 180"/>
        <xdr:cNvSpPr/>
      </xdr:nvSpPr>
      <xdr:spPr>
        <a:xfrm>
          <a:off x="9588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137812</xdr:rowOff>
    </xdr:from>
    <xdr:ext cx="469744" cy="259045"/>
    <xdr:sp macro="" textlink="">
      <xdr:nvSpPr>
        <xdr:cNvPr id="182" name="n_1aveValue【体育館・プール】&#10;一人当たり面積"/>
        <xdr:cNvSpPr txBox="1"/>
      </xdr:nvSpPr>
      <xdr:spPr>
        <a:xfrm>
          <a:off x="93917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31115</xdr:rowOff>
    </xdr:from>
    <xdr:to>
      <xdr:col>14</xdr:col>
      <xdr:colOff>79375</xdr:colOff>
      <xdr:row>63</xdr:row>
      <xdr:rowOff>132715</xdr:rowOff>
    </xdr:to>
    <xdr:sp macro="" textlink="">
      <xdr:nvSpPr>
        <xdr:cNvPr id="188" name="円/楕円 187"/>
        <xdr:cNvSpPr/>
      </xdr:nvSpPr>
      <xdr:spPr>
        <a:xfrm>
          <a:off x="95885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123842</xdr:rowOff>
    </xdr:from>
    <xdr:ext cx="469744" cy="259045"/>
    <xdr:sp macro="" textlink="">
      <xdr:nvSpPr>
        <xdr:cNvPr id="189" name="n_1mainValue【体育館・プール】&#10;一人当たり面積"/>
        <xdr:cNvSpPr txBox="1"/>
      </xdr:nvSpPr>
      <xdr:spPr>
        <a:xfrm>
          <a:off x="9391727" y="1092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0" name="テキスト ボックス 19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0" name="テキスト ボックス 20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0</xdr:rowOff>
    </xdr:from>
    <xdr:to>
      <xdr:col>6</xdr:col>
      <xdr:colOff>510540</xdr:colOff>
      <xdr:row>86</xdr:row>
      <xdr:rowOff>7620</xdr:rowOff>
    </xdr:to>
    <xdr:cxnSp macro="">
      <xdr:nvCxnSpPr>
        <xdr:cNvPr id="214" name="直線コネクタ 213"/>
        <xdr:cNvCxnSpPr/>
      </xdr:nvCxnSpPr>
      <xdr:spPr>
        <a:xfrm flipV="1">
          <a:off x="4634865" y="133731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11447</xdr:rowOff>
    </xdr:from>
    <xdr:ext cx="405111" cy="259045"/>
    <xdr:sp macro="" textlink="">
      <xdr:nvSpPr>
        <xdr:cNvPr id="215" name="【福祉施設】&#10;有形固定資産減価償却率最小値テキスト"/>
        <xdr:cNvSpPr txBox="1"/>
      </xdr:nvSpPr>
      <xdr:spPr>
        <a:xfrm>
          <a:off x="47244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422275</xdr:colOff>
      <xdr:row>86</xdr:row>
      <xdr:rowOff>7620</xdr:rowOff>
    </xdr:from>
    <xdr:to>
      <xdr:col>6</xdr:col>
      <xdr:colOff>600075</xdr:colOff>
      <xdr:row>86</xdr:row>
      <xdr:rowOff>7620</xdr:rowOff>
    </xdr:to>
    <xdr:cxnSp macro="">
      <xdr:nvCxnSpPr>
        <xdr:cNvPr id="216" name="直線コネクタ 215"/>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118127</xdr:rowOff>
    </xdr:from>
    <xdr:ext cx="405111" cy="259045"/>
    <xdr:sp macro="" textlink="">
      <xdr:nvSpPr>
        <xdr:cNvPr id="217" name="【福祉施設】&#10;有形固定資産減価償却率最大値テキスト"/>
        <xdr:cNvSpPr txBox="1"/>
      </xdr:nvSpPr>
      <xdr:spPr>
        <a:xfrm>
          <a:off x="47244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78</xdr:row>
      <xdr:rowOff>0</xdr:rowOff>
    </xdr:from>
    <xdr:to>
      <xdr:col>6</xdr:col>
      <xdr:colOff>600075</xdr:colOff>
      <xdr:row>78</xdr:row>
      <xdr:rowOff>0</xdr:rowOff>
    </xdr:to>
    <xdr:cxnSp macro="">
      <xdr:nvCxnSpPr>
        <xdr:cNvPr id="218" name="直線コネクタ 217"/>
        <xdr:cNvCxnSpPr/>
      </xdr:nvCxnSpPr>
      <xdr:spPr>
        <a:xfrm>
          <a:off x="4546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129557</xdr:rowOff>
    </xdr:from>
    <xdr:ext cx="405111" cy="259045"/>
    <xdr:sp macro="" textlink="">
      <xdr:nvSpPr>
        <xdr:cNvPr id="219" name="【福祉施設】&#10;有形固定資産減価償却率平均値テキスト"/>
        <xdr:cNvSpPr txBox="1"/>
      </xdr:nvSpPr>
      <xdr:spPr>
        <a:xfrm>
          <a:off x="47244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151130</xdr:rowOff>
    </xdr:from>
    <xdr:to>
      <xdr:col>6</xdr:col>
      <xdr:colOff>561975</xdr:colOff>
      <xdr:row>83</xdr:row>
      <xdr:rowOff>81280</xdr:rowOff>
    </xdr:to>
    <xdr:sp macro="" textlink="">
      <xdr:nvSpPr>
        <xdr:cNvPr id="220" name="フローチャート : 判断 219"/>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170180</xdr:rowOff>
    </xdr:from>
    <xdr:to>
      <xdr:col>5</xdr:col>
      <xdr:colOff>409575</xdr:colOff>
      <xdr:row>83</xdr:row>
      <xdr:rowOff>100330</xdr:rowOff>
    </xdr:to>
    <xdr:sp macro="" textlink="">
      <xdr:nvSpPr>
        <xdr:cNvPr id="221" name="フローチャート : 判断 220"/>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91457</xdr:rowOff>
    </xdr:from>
    <xdr:ext cx="405111" cy="259045"/>
    <xdr:sp macro="" textlink="">
      <xdr:nvSpPr>
        <xdr:cNvPr id="222" name="n_1aveValue【福祉施設】&#10;有形固定資産減価償却率"/>
        <xdr:cNvSpPr txBox="1"/>
      </xdr:nvSpPr>
      <xdr:spPr>
        <a:xfrm>
          <a:off x="3582043"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34925</xdr:rowOff>
    </xdr:from>
    <xdr:to>
      <xdr:col>5</xdr:col>
      <xdr:colOff>409575</xdr:colOff>
      <xdr:row>82</xdr:row>
      <xdr:rowOff>136525</xdr:rowOff>
    </xdr:to>
    <xdr:sp macro="" textlink="">
      <xdr:nvSpPr>
        <xdr:cNvPr id="228" name="円/楕円 227"/>
        <xdr:cNvSpPr/>
      </xdr:nvSpPr>
      <xdr:spPr>
        <a:xfrm>
          <a:off x="3746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153052</xdr:rowOff>
    </xdr:from>
    <xdr:ext cx="405111" cy="259045"/>
    <xdr:sp macro="" textlink="">
      <xdr:nvSpPr>
        <xdr:cNvPr id="229" name="n_1mainValue【福祉施設】&#10;有形固定資産減価償却率"/>
        <xdr:cNvSpPr txBox="1"/>
      </xdr:nvSpPr>
      <xdr:spPr>
        <a:xfrm>
          <a:off x="3582043"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0" name="直線コネクタ 23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1" name="テキスト ボックス 24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2" name="直線コネクタ 24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3" name="テキスト ボックス 24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4" name="直線コネクタ 24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5" name="テキスト ボックス 24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6" name="直線コネクタ 24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7" name="テキスト ボックス 24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8" name="直線コネクタ 24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9" name="テキスト ボックス 24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0" name="直線コネクタ 24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1" name="テキスト ボックス 25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3" name="テキスト ボックス 25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83820</xdr:rowOff>
    </xdr:from>
    <xdr:to>
      <xdr:col>15</xdr:col>
      <xdr:colOff>180340</xdr:colOff>
      <xdr:row>86</xdr:row>
      <xdr:rowOff>139337</xdr:rowOff>
    </xdr:to>
    <xdr:cxnSp macro="">
      <xdr:nvCxnSpPr>
        <xdr:cNvPr id="255" name="直線コネクタ 254"/>
        <xdr:cNvCxnSpPr/>
      </xdr:nvCxnSpPr>
      <xdr:spPr>
        <a:xfrm flipV="1">
          <a:off x="10476865" y="13456920"/>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143164</xdr:rowOff>
    </xdr:from>
    <xdr:ext cx="469744" cy="259045"/>
    <xdr:sp macro="" textlink="">
      <xdr:nvSpPr>
        <xdr:cNvPr id="256" name="【福祉施設】&#10;一人当たり面積最小値テキスト"/>
        <xdr:cNvSpPr txBox="1"/>
      </xdr:nvSpPr>
      <xdr:spPr>
        <a:xfrm>
          <a:off x="105664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139337</xdr:rowOff>
    </xdr:from>
    <xdr:to>
      <xdr:col>15</xdr:col>
      <xdr:colOff>269875</xdr:colOff>
      <xdr:row>86</xdr:row>
      <xdr:rowOff>139337</xdr:rowOff>
    </xdr:to>
    <xdr:cxnSp macro="">
      <xdr:nvCxnSpPr>
        <xdr:cNvPr id="257" name="直線コネクタ 256"/>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30497</xdr:rowOff>
    </xdr:from>
    <xdr:ext cx="469744" cy="259045"/>
    <xdr:sp macro="" textlink="">
      <xdr:nvSpPr>
        <xdr:cNvPr id="258" name="【福祉施設】&#10;一人当たり面積最大値テキスト"/>
        <xdr:cNvSpPr txBox="1"/>
      </xdr:nvSpPr>
      <xdr:spPr>
        <a:xfrm>
          <a:off x="105664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0.446</a:t>
          </a:r>
          <a:endParaRPr kumimoji="1" lang="ja-JP" altLang="en-US" sz="1000" b="1">
            <a:latin typeface="ＭＳ Ｐゴシック"/>
          </a:endParaRPr>
        </a:p>
      </xdr:txBody>
    </xdr:sp>
    <xdr:clientData/>
  </xdr:oneCellAnchor>
  <xdr:twoCellAnchor>
    <xdr:from>
      <xdr:col>15</xdr:col>
      <xdr:colOff>92075</xdr:colOff>
      <xdr:row>78</xdr:row>
      <xdr:rowOff>83820</xdr:rowOff>
    </xdr:from>
    <xdr:to>
      <xdr:col>15</xdr:col>
      <xdr:colOff>269875</xdr:colOff>
      <xdr:row>78</xdr:row>
      <xdr:rowOff>83820</xdr:rowOff>
    </xdr:to>
    <xdr:cxnSp macro="">
      <xdr:nvCxnSpPr>
        <xdr:cNvPr id="259" name="直線コネクタ 258"/>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138809</xdr:rowOff>
    </xdr:from>
    <xdr:ext cx="469744" cy="259045"/>
    <xdr:sp macro="" textlink="">
      <xdr:nvSpPr>
        <xdr:cNvPr id="260" name="【福祉施設】&#10;一人当たり面積平均値テキスト"/>
        <xdr:cNvSpPr txBox="1"/>
      </xdr:nvSpPr>
      <xdr:spPr>
        <a:xfrm>
          <a:off x="10566400" y="14540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160382</xdr:rowOff>
    </xdr:from>
    <xdr:to>
      <xdr:col>15</xdr:col>
      <xdr:colOff>231775</xdr:colOff>
      <xdr:row>85</xdr:row>
      <xdr:rowOff>90532</xdr:rowOff>
    </xdr:to>
    <xdr:sp macro="" textlink="">
      <xdr:nvSpPr>
        <xdr:cNvPr id="261" name="フローチャート : 判断 260"/>
        <xdr:cNvSpPr/>
      </xdr:nvSpPr>
      <xdr:spPr>
        <a:xfrm>
          <a:off x="10426700" y="145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28121</xdr:rowOff>
    </xdr:from>
    <xdr:to>
      <xdr:col>14</xdr:col>
      <xdr:colOff>79375</xdr:colOff>
      <xdr:row>85</xdr:row>
      <xdr:rowOff>129721</xdr:rowOff>
    </xdr:to>
    <xdr:sp macro="" textlink="">
      <xdr:nvSpPr>
        <xdr:cNvPr id="262" name="フローチャート : 判断 261"/>
        <xdr:cNvSpPr/>
      </xdr:nvSpPr>
      <xdr:spPr>
        <a:xfrm>
          <a:off x="9588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120848</xdr:rowOff>
    </xdr:from>
    <xdr:ext cx="469744" cy="259045"/>
    <xdr:sp macro="" textlink="">
      <xdr:nvSpPr>
        <xdr:cNvPr id="263" name="n_1aveValue【福祉施設】&#10;一人当たり面積"/>
        <xdr:cNvSpPr txBox="1"/>
      </xdr:nvSpPr>
      <xdr:spPr>
        <a:xfrm>
          <a:off x="9391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4" name="テキスト ボックス 2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75474</xdr:rowOff>
    </xdr:from>
    <xdr:to>
      <xdr:col>14</xdr:col>
      <xdr:colOff>79375</xdr:colOff>
      <xdr:row>85</xdr:row>
      <xdr:rowOff>5624</xdr:rowOff>
    </xdr:to>
    <xdr:sp macro="" textlink="">
      <xdr:nvSpPr>
        <xdr:cNvPr id="269" name="円/楕円 268"/>
        <xdr:cNvSpPr/>
      </xdr:nvSpPr>
      <xdr:spPr>
        <a:xfrm>
          <a:off x="9588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22151</xdr:rowOff>
    </xdr:from>
    <xdr:ext cx="469744" cy="259045"/>
    <xdr:sp macro="" textlink="">
      <xdr:nvSpPr>
        <xdr:cNvPr id="270" name="n_1main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2" name="正方形/長方形 2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3" name="正方形/長方形 2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4" name="正方形/長方形 2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5" name="正方形/長方形 2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6" name="正方形/長方形 2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7" name="正方形/長方形 2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9" name="テキスト ボックス 2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0" name="直線コネクタ 2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1" name="テキスト ボックス 28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2" name="直線コネクタ 28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3" name="テキスト ボックス 28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4" name="直線コネクタ 28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5" name="テキスト ボックス 28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6" name="直線コネクタ 28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7" name="テキスト ボックス 28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8" name="直線コネクタ 28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9" name="テキスト ボックス 28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0" name="直線コネクタ 28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1" name="テキスト ボックス 29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2" name="直線コネクタ 2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3" name="テキスト ボックス 29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1905</xdr:rowOff>
    </xdr:from>
    <xdr:to>
      <xdr:col>6</xdr:col>
      <xdr:colOff>510540</xdr:colOff>
      <xdr:row>108</xdr:row>
      <xdr:rowOff>110489</xdr:rowOff>
    </xdr:to>
    <xdr:cxnSp macro="">
      <xdr:nvCxnSpPr>
        <xdr:cNvPr id="295" name="直線コネクタ 294"/>
        <xdr:cNvCxnSpPr/>
      </xdr:nvCxnSpPr>
      <xdr:spPr>
        <a:xfrm flipV="1">
          <a:off x="4634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114316</xdr:rowOff>
    </xdr:from>
    <xdr:ext cx="405111" cy="259045"/>
    <xdr:sp macro="" textlink="">
      <xdr:nvSpPr>
        <xdr:cNvPr id="296" name="【市民会館】&#10;有形固定資産減価償却率最小値テキスト"/>
        <xdr:cNvSpPr txBox="1"/>
      </xdr:nvSpPr>
      <xdr:spPr>
        <a:xfrm>
          <a:off x="4724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6</xdr:col>
      <xdr:colOff>422275</xdr:colOff>
      <xdr:row>108</xdr:row>
      <xdr:rowOff>110489</xdr:rowOff>
    </xdr:from>
    <xdr:to>
      <xdr:col>6</xdr:col>
      <xdr:colOff>600075</xdr:colOff>
      <xdr:row>108</xdr:row>
      <xdr:rowOff>110489</xdr:rowOff>
    </xdr:to>
    <xdr:cxnSp macro="">
      <xdr:nvCxnSpPr>
        <xdr:cNvPr id="297" name="直線コネクタ 296"/>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120032</xdr:rowOff>
    </xdr:from>
    <xdr:ext cx="405111" cy="259045"/>
    <xdr:sp macro="" textlink="">
      <xdr:nvSpPr>
        <xdr:cNvPr id="298" name="【市民会館】&#10;有形固定資産減価償却率最大値テキスト"/>
        <xdr:cNvSpPr txBox="1"/>
      </xdr:nvSpPr>
      <xdr:spPr>
        <a:xfrm>
          <a:off x="4724400" y="1709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6</xdr:col>
      <xdr:colOff>422275</xdr:colOff>
      <xdr:row>101</xdr:row>
      <xdr:rowOff>1905</xdr:rowOff>
    </xdr:from>
    <xdr:to>
      <xdr:col>6</xdr:col>
      <xdr:colOff>600075</xdr:colOff>
      <xdr:row>101</xdr:row>
      <xdr:rowOff>1905</xdr:rowOff>
    </xdr:to>
    <xdr:cxnSp macro="">
      <xdr:nvCxnSpPr>
        <xdr:cNvPr id="299" name="直線コネクタ 298"/>
        <xdr:cNvCxnSpPr/>
      </xdr:nvCxnSpPr>
      <xdr:spPr>
        <a:xfrm>
          <a:off x="4546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120032</xdr:rowOff>
    </xdr:from>
    <xdr:ext cx="405111" cy="259045"/>
    <xdr:sp macro="" textlink="">
      <xdr:nvSpPr>
        <xdr:cNvPr id="300" name="【市民会館】&#10;有形固定資産減価償却率平均値テキスト"/>
        <xdr:cNvSpPr txBox="1"/>
      </xdr:nvSpPr>
      <xdr:spPr>
        <a:xfrm>
          <a:off x="4724400" y="18122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141605</xdr:rowOff>
    </xdr:from>
    <xdr:to>
      <xdr:col>6</xdr:col>
      <xdr:colOff>561975</xdr:colOff>
      <xdr:row>106</xdr:row>
      <xdr:rowOff>71755</xdr:rowOff>
    </xdr:to>
    <xdr:sp macro="" textlink="">
      <xdr:nvSpPr>
        <xdr:cNvPr id="301" name="フローチャート : 判断 300"/>
        <xdr:cNvSpPr/>
      </xdr:nvSpPr>
      <xdr:spPr>
        <a:xfrm>
          <a:off x="45847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33020</xdr:rowOff>
    </xdr:from>
    <xdr:to>
      <xdr:col>5</xdr:col>
      <xdr:colOff>409575</xdr:colOff>
      <xdr:row>105</xdr:row>
      <xdr:rowOff>134620</xdr:rowOff>
    </xdr:to>
    <xdr:sp macro="" textlink="">
      <xdr:nvSpPr>
        <xdr:cNvPr id="302" name="フローチャート : 判断 301"/>
        <xdr:cNvSpPr/>
      </xdr:nvSpPr>
      <xdr:spPr>
        <a:xfrm>
          <a:off x="3746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151147</xdr:rowOff>
    </xdr:from>
    <xdr:ext cx="405111" cy="259045"/>
    <xdr:sp macro="" textlink="">
      <xdr:nvSpPr>
        <xdr:cNvPr id="303" name="n_1aveValue【市民会館】&#10;有形固定資産減価償却率"/>
        <xdr:cNvSpPr txBox="1"/>
      </xdr:nvSpPr>
      <xdr:spPr>
        <a:xfrm>
          <a:off x="3582043"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44450</xdr:rowOff>
    </xdr:from>
    <xdr:to>
      <xdr:col>5</xdr:col>
      <xdr:colOff>409575</xdr:colOff>
      <xdr:row>107</xdr:row>
      <xdr:rowOff>146050</xdr:rowOff>
    </xdr:to>
    <xdr:sp macro="" textlink="">
      <xdr:nvSpPr>
        <xdr:cNvPr id="309" name="円/楕円 308"/>
        <xdr:cNvSpPr/>
      </xdr:nvSpPr>
      <xdr:spPr>
        <a:xfrm>
          <a:off x="3746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137177</xdr:rowOff>
    </xdr:from>
    <xdr:ext cx="405111" cy="259045"/>
    <xdr:sp macro="" textlink="">
      <xdr:nvSpPr>
        <xdr:cNvPr id="310" name="n_1mainValue【市民会館】&#10;有形固定資産減価償却率"/>
        <xdr:cNvSpPr txBox="1"/>
      </xdr:nvSpPr>
      <xdr:spPr>
        <a:xfrm>
          <a:off x="3582043"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1" name="直線コネクタ 32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2" name="テキスト ボックス 32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3" name="直線コネクタ 32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4" name="テキスト ボックス 32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5" name="直線コネクタ 32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6" name="テキスト ボックス 32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7" name="直線コネクタ 32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8" name="テキスト ボックス 32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9" name="直線コネクタ 3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0" name="テキスト ボックス 3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110489</xdr:rowOff>
    </xdr:from>
    <xdr:to>
      <xdr:col>15</xdr:col>
      <xdr:colOff>180340</xdr:colOff>
      <xdr:row>107</xdr:row>
      <xdr:rowOff>110489</xdr:rowOff>
    </xdr:to>
    <xdr:cxnSp macro="">
      <xdr:nvCxnSpPr>
        <xdr:cNvPr id="332" name="直線コネクタ 331"/>
        <xdr:cNvCxnSpPr/>
      </xdr:nvCxnSpPr>
      <xdr:spPr>
        <a:xfrm flipV="1">
          <a:off x="10476865" y="170840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114316</xdr:rowOff>
    </xdr:from>
    <xdr:ext cx="469744" cy="259045"/>
    <xdr:sp macro="" textlink="">
      <xdr:nvSpPr>
        <xdr:cNvPr id="333" name="【市民会館】&#10;一人当たり面積最小値テキスト"/>
        <xdr:cNvSpPr txBox="1"/>
      </xdr:nvSpPr>
      <xdr:spPr>
        <a:xfrm>
          <a:off x="10566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107</xdr:row>
      <xdr:rowOff>110489</xdr:rowOff>
    </xdr:from>
    <xdr:to>
      <xdr:col>15</xdr:col>
      <xdr:colOff>269875</xdr:colOff>
      <xdr:row>107</xdr:row>
      <xdr:rowOff>110489</xdr:rowOff>
    </xdr:to>
    <xdr:cxnSp macro="">
      <xdr:nvCxnSpPr>
        <xdr:cNvPr id="334" name="直線コネクタ 333"/>
        <xdr:cNvCxnSpPr/>
      </xdr:nvCxnSpPr>
      <xdr:spPr>
        <a:xfrm>
          <a:off x="10388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57166</xdr:rowOff>
    </xdr:from>
    <xdr:ext cx="469744" cy="259045"/>
    <xdr:sp macro="" textlink="">
      <xdr:nvSpPr>
        <xdr:cNvPr id="335" name="【市民会館】&#10;一人当たり面積最大値テキスト"/>
        <xdr:cNvSpPr txBox="1"/>
      </xdr:nvSpPr>
      <xdr:spPr>
        <a:xfrm>
          <a:off x="105664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99</xdr:row>
      <xdr:rowOff>110489</xdr:rowOff>
    </xdr:from>
    <xdr:to>
      <xdr:col>15</xdr:col>
      <xdr:colOff>269875</xdr:colOff>
      <xdr:row>99</xdr:row>
      <xdr:rowOff>110489</xdr:rowOff>
    </xdr:to>
    <xdr:cxnSp macro="">
      <xdr:nvCxnSpPr>
        <xdr:cNvPr id="336" name="直線コネクタ 335"/>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90695</xdr:rowOff>
    </xdr:from>
    <xdr:ext cx="469744" cy="259045"/>
    <xdr:sp macro="" textlink="">
      <xdr:nvSpPr>
        <xdr:cNvPr id="337" name="【市民会館】&#10;一人当たり面積平均値テキスト"/>
        <xdr:cNvSpPr txBox="1"/>
      </xdr:nvSpPr>
      <xdr:spPr>
        <a:xfrm>
          <a:off x="10566400" y="1792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112268</xdr:rowOff>
    </xdr:from>
    <xdr:to>
      <xdr:col>15</xdr:col>
      <xdr:colOff>231775</xdr:colOff>
      <xdr:row>105</xdr:row>
      <xdr:rowOff>42418</xdr:rowOff>
    </xdr:to>
    <xdr:sp macro="" textlink="">
      <xdr:nvSpPr>
        <xdr:cNvPr id="338" name="フローチャート : 判断 337"/>
        <xdr:cNvSpPr/>
      </xdr:nvSpPr>
      <xdr:spPr>
        <a:xfrm>
          <a:off x="104267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93980</xdr:rowOff>
    </xdr:from>
    <xdr:to>
      <xdr:col>14</xdr:col>
      <xdr:colOff>79375</xdr:colOff>
      <xdr:row>105</xdr:row>
      <xdr:rowOff>24130</xdr:rowOff>
    </xdr:to>
    <xdr:sp macro="" textlink="">
      <xdr:nvSpPr>
        <xdr:cNvPr id="339" name="フローチャート : 判断 338"/>
        <xdr:cNvSpPr/>
      </xdr:nvSpPr>
      <xdr:spPr>
        <a:xfrm>
          <a:off x="9588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15257</xdr:rowOff>
    </xdr:from>
    <xdr:ext cx="469744" cy="259045"/>
    <xdr:sp macro="" textlink="">
      <xdr:nvSpPr>
        <xdr:cNvPr id="340" name="n_1aveValue【市民会館】&#10;一人当たり面積"/>
        <xdr:cNvSpPr txBox="1"/>
      </xdr:nvSpPr>
      <xdr:spPr>
        <a:xfrm>
          <a:off x="9391727"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1" name="テキスト ボックス 3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2" name="テキスト ボックス 3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3" name="テキスト ボックス 3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4" name="テキスト ボックス 3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5" name="テキスト ボックス 3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103</xdr:row>
      <xdr:rowOff>87122</xdr:rowOff>
    </xdr:from>
    <xdr:to>
      <xdr:col>14</xdr:col>
      <xdr:colOff>79375</xdr:colOff>
      <xdr:row>104</xdr:row>
      <xdr:rowOff>17272</xdr:rowOff>
    </xdr:to>
    <xdr:sp macro="" textlink="">
      <xdr:nvSpPr>
        <xdr:cNvPr id="346" name="円/楕円 345"/>
        <xdr:cNvSpPr/>
      </xdr:nvSpPr>
      <xdr:spPr>
        <a:xfrm>
          <a:off x="95885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33799</xdr:rowOff>
    </xdr:from>
    <xdr:ext cx="469744" cy="259045"/>
    <xdr:sp macro="" textlink="">
      <xdr:nvSpPr>
        <xdr:cNvPr id="347" name="n_1mainValue【市民会館】&#10;一人当たり面積"/>
        <xdr:cNvSpPr txBox="1"/>
      </xdr:nvSpPr>
      <xdr:spPr>
        <a:xfrm>
          <a:off x="9391727" y="175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8" name="テキスト ボックス 35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9" name="直線コネクタ 35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0" name="テキスト ボックス 35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1" name="直線コネクタ 36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2" name="テキスト ボックス 36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3" name="直線コネクタ 36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4" name="テキスト ボックス 36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5" name="直線コネクタ 36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6" name="テキスト ボックス 36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7" name="直線コネクタ 36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8" name="テキスト ボックス 36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9" name="直線コネクタ 3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0" name="テキスト ボックス 3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148590</xdr:rowOff>
    </xdr:from>
    <xdr:to>
      <xdr:col>23</xdr:col>
      <xdr:colOff>516889</xdr:colOff>
      <xdr:row>41</xdr:row>
      <xdr:rowOff>13335</xdr:rowOff>
    </xdr:to>
    <xdr:cxnSp macro="">
      <xdr:nvCxnSpPr>
        <xdr:cNvPr id="372" name="直線コネクタ 371"/>
        <xdr:cNvCxnSpPr/>
      </xdr:nvCxnSpPr>
      <xdr:spPr>
        <a:xfrm flipV="1">
          <a:off x="16318864" y="5806440"/>
          <a:ext cx="0" cy="123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17162</xdr:rowOff>
    </xdr:from>
    <xdr:ext cx="405111" cy="259045"/>
    <xdr:sp macro="" textlink="">
      <xdr:nvSpPr>
        <xdr:cNvPr id="373" name="【一般廃棄物処理施設】&#10;有形固定資産減価償却率最小値テキスト"/>
        <xdr:cNvSpPr txBox="1"/>
      </xdr:nvSpPr>
      <xdr:spPr>
        <a:xfrm>
          <a:off x="16408400"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23</xdr:col>
      <xdr:colOff>428625</xdr:colOff>
      <xdr:row>41</xdr:row>
      <xdr:rowOff>13335</xdr:rowOff>
    </xdr:from>
    <xdr:to>
      <xdr:col>23</xdr:col>
      <xdr:colOff>606425</xdr:colOff>
      <xdr:row>41</xdr:row>
      <xdr:rowOff>13335</xdr:rowOff>
    </xdr:to>
    <xdr:cxnSp macro="">
      <xdr:nvCxnSpPr>
        <xdr:cNvPr id="374" name="直線コネクタ 373"/>
        <xdr:cNvCxnSpPr/>
      </xdr:nvCxnSpPr>
      <xdr:spPr>
        <a:xfrm>
          <a:off x="16230600" y="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95267</xdr:rowOff>
    </xdr:from>
    <xdr:ext cx="405111" cy="259045"/>
    <xdr:sp macro="" textlink="">
      <xdr:nvSpPr>
        <xdr:cNvPr id="375" name="【一般廃棄物処理施設】&#10;有形固定資産減価償却率最大値テキスト"/>
        <xdr:cNvSpPr txBox="1"/>
      </xdr:nvSpPr>
      <xdr:spPr>
        <a:xfrm>
          <a:off x="164084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23</xdr:col>
      <xdr:colOff>428625</xdr:colOff>
      <xdr:row>33</xdr:row>
      <xdr:rowOff>148590</xdr:rowOff>
    </xdr:from>
    <xdr:to>
      <xdr:col>23</xdr:col>
      <xdr:colOff>606425</xdr:colOff>
      <xdr:row>33</xdr:row>
      <xdr:rowOff>148590</xdr:rowOff>
    </xdr:to>
    <xdr:cxnSp macro="">
      <xdr:nvCxnSpPr>
        <xdr:cNvPr id="376" name="直線コネクタ 375"/>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148607</xdr:rowOff>
    </xdr:from>
    <xdr:ext cx="405111" cy="259045"/>
    <xdr:sp macro="" textlink="">
      <xdr:nvSpPr>
        <xdr:cNvPr id="377" name="【一般廃棄物処理施設】&#10;有形固定資産減価償却率平均値テキスト"/>
        <xdr:cNvSpPr txBox="1"/>
      </xdr:nvSpPr>
      <xdr:spPr>
        <a:xfrm>
          <a:off x="16408400" y="632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170180</xdr:rowOff>
    </xdr:from>
    <xdr:to>
      <xdr:col>23</xdr:col>
      <xdr:colOff>568325</xdr:colOff>
      <xdr:row>37</xdr:row>
      <xdr:rowOff>100330</xdr:rowOff>
    </xdr:to>
    <xdr:sp macro="" textlink="">
      <xdr:nvSpPr>
        <xdr:cNvPr id="378" name="フローチャート : 判断 377"/>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95885</xdr:rowOff>
    </xdr:from>
    <xdr:to>
      <xdr:col>22</xdr:col>
      <xdr:colOff>415925</xdr:colOff>
      <xdr:row>38</xdr:row>
      <xdr:rowOff>26035</xdr:rowOff>
    </xdr:to>
    <xdr:sp macro="" textlink="">
      <xdr:nvSpPr>
        <xdr:cNvPr id="379" name="フローチャート : 判断 378"/>
        <xdr:cNvSpPr/>
      </xdr:nvSpPr>
      <xdr:spPr>
        <a:xfrm>
          <a:off x="15430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42562</xdr:rowOff>
    </xdr:from>
    <xdr:ext cx="405111" cy="259045"/>
    <xdr:sp macro="" textlink="">
      <xdr:nvSpPr>
        <xdr:cNvPr id="380" name="n_1aveValue【一般廃棄物処理施設】&#10;有形固定資産減価償却率"/>
        <xdr:cNvSpPr txBox="1"/>
      </xdr:nvSpPr>
      <xdr:spPr>
        <a:xfrm>
          <a:off x="15266043"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80645</xdr:rowOff>
    </xdr:from>
    <xdr:to>
      <xdr:col>22</xdr:col>
      <xdr:colOff>415925</xdr:colOff>
      <xdr:row>40</xdr:row>
      <xdr:rowOff>10795</xdr:rowOff>
    </xdr:to>
    <xdr:sp macro="" textlink="">
      <xdr:nvSpPr>
        <xdr:cNvPr id="386" name="円/楕円 385"/>
        <xdr:cNvSpPr/>
      </xdr:nvSpPr>
      <xdr:spPr>
        <a:xfrm>
          <a:off x="15430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40</xdr:row>
      <xdr:rowOff>1922</xdr:rowOff>
    </xdr:from>
    <xdr:ext cx="405111" cy="259045"/>
    <xdr:sp macro="" textlink="">
      <xdr:nvSpPr>
        <xdr:cNvPr id="387" name="n_1mainValue【一般廃棄物処理施設】&#10;有形固定資産減価償却率"/>
        <xdr:cNvSpPr txBox="1"/>
      </xdr:nvSpPr>
      <xdr:spPr>
        <a:xfrm>
          <a:off x="15266043"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8" name="正方形/長方形 3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9" name="正方形/長方形 38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0" name="正方形/長方形 38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1" name="正方形/長方形 39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2" name="正方形/長方形 39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3" name="正方形/長方形 39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4" name="正方形/長方形 39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53,126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5" name="正方形/長方形 39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6" name="テキスト ボックス 39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7" name="直線コネクタ 39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19050</xdr:rowOff>
    </xdr:from>
    <xdr:to>
      <xdr:col>33</xdr:col>
      <xdr:colOff>314325</xdr:colOff>
      <xdr:row>41</xdr:row>
      <xdr:rowOff>19050</xdr:rowOff>
    </xdr:to>
    <xdr:cxnSp macro="">
      <xdr:nvCxnSpPr>
        <xdr:cNvPr id="398" name="直線コネクタ 397"/>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48277</xdr:rowOff>
    </xdr:from>
    <xdr:ext cx="248786" cy="259045"/>
    <xdr:sp macro="" textlink="">
      <xdr:nvSpPr>
        <xdr:cNvPr id="399" name="テキスト ボックス 398"/>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0" name="直線コネクタ 39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01" name="テキスト ボックス 40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402" name="直線コネクタ 401"/>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33</xdr:row>
      <xdr:rowOff>105427</xdr:rowOff>
    </xdr:from>
    <xdr:ext cx="595419" cy="259045"/>
    <xdr:sp macro="" textlink="">
      <xdr:nvSpPr>
        <xdr:cNvPr id="403" name="テキスト ボックス 402"/>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5" name="テキスト ボックス 40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76200</xdr:rowOff>
    </xdr:from>
    <xdr:to>
      <xdr:col>32</xdr:col>
      <xdr:colOff>186689</xdr:colOff>
      <xdr:row>40</xdr:row>
      <xdr:rowOff>92019</xdr:rowOff>
    </xdr:to>
    <xdr:cxnSp macro="">
      <xdr:nvCxnSpPr>
        <xdr:cNvPr id="407" name="直線コネクタ 406"/>
        <xdr:cNvCxnSpPr/>
      </xdr:nvCxnSpPr>
      <xdr:spPr>
        <a:xfrm flipV="1">
          <a:off x="22160864" y="5734050"/>
          <a:ext cx="0" cy="121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95846</xdr:rowOff>
    </xdr:from>
    <xdr:ext cx="534377" cy="259045"/>
    <xdr:sp macro="" textlink="">
      <xdr:nvSpPr>
        <xdr:cNvPr id="408" name="【一般廃棄物処理施設】&#10;一人当たり有形固定資産（償却資産）額最小値テキスト"/>
        <xdr:cNvSpPr txBox="1"/>
      </xdr:nvSpPr>
      <xdr:spPr>
        <a:xfrm>
          <a:off x="22250400" y="6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17,232</a:t>
          </a:r>
          <a:endParaRPr kumimoji="1" lang="ja-JP" altLang="en-US" sz="1000" b="1">
            <a:latin typeface="ＭＳ Ｐゴシック"/>
          </a:endParaRPr>
        </a:p>
      </xdr:txBody>
    </xdr:sp>
    <xdr:clientData/>
  </xdr:oneCellAnchor>
  <xdr:twoCellAnchor>
    <xdr:from>
      <xdr:col>32</xdr:col>
      <xdr:colOff>98425</xdr:colOff>
      <xdr:row>40</xdr:row>
      <xdr:rowOff>92019</xdr:rowOff>
    </xdr:from>
    <xdr:to>
      <xdr:col>32</xdr:col>
      <xdr:colOff>276225</xdr:colOff>
      <xdr:row>40</xdr:row>
      <xdr:rowOff>92019</xdr:rowOff>
    </xdr:to>
    <xdr:cxnSp macro="">
      <xdr:nvCxnSpPr>
        <xdr:cNvPr id="409" name="直線コネクタ 408"/>
        <xdr:cNvCxnSpPr/>
      </xdr:nvCxnSpPr>
      <xdr:spPr>
        <a:xfrm>
          <a:off x="22072600" y="695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22877</xdr:rowOff>
    </xdr:from>
    <xdr:ext cx="599010" cy="259045"/>
    <xdr:sp macro="" textlink="">
      <xdr:nvSpPr>
        <xdr:cNvPr id="410" name="【一般廃棄物処理施設】&#10;一人当たり有形固定資産（償却資産）額最大値テキスト"/>
        <xdr:cNvSpPr txBox="1"/>
      </xdr:nvSpPr>
      <xdr:spPr>
        <a:xfrm>
          <a:off x="22250400" y="550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230,000</a:t>
          </a:r>
          <a:endParaRPr kumimoji="1" lang="ja-JP" altLang="en-US" sz="1000" b="1">
            <a:latin typeface="ＭＳ Ｐゴシック"/>
          </a:endParaRPr>
        </a:p>
      </xdr:txBody>
    </xdr:sp>
    <xdr:clientData/>
  </xdr:oneCellAnchor>
  <xdr:twoCellAnchor>
    <xdr:from>
      <xdr:col>32</xdr:col>
      <xdr:colOff>98425</xdr:colOff>
      <xdr:row>33</xdr:row>
      <xdr:rowOff>76200</xdr:rowOff>
    </xdr:from>
    <xdr:to>
      <xdr:col>32</xdr:col>
      <xdr:colOff>276225</xdr:colOff>
      <xdr:row>33</xdr:row>
      <xdr:rowOff>76200</xdr:rowOff>
    </xdr:to>
    <xdr:cxnSp macro="">
      <xdr:nvCxnSpPr>
        <xdr:cNvPr id="411" name="直線コネクタ 410"/>
        <xdr:cNvCxnSpPr/>
      </xdr:nvCxnSpPr>
      <xdr:spPr>
        <a:xfrm>
          <a:off x="22072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157680</xdr:rowOff>
    </xdr:from>
    <xdr:ext cx="534377" cy="259045"/>
    <xdr:sp macro="" textlink="">
      <xdr:nvSpPr>
        <xdr:cNvPr id="412" name="【一般廃棄物処理施設】&#10;一人当たり有形固定資産（償却資産）額平均値テキスト"/>
        <xdr:cNvSpPr txBox="1"/>
      </xdr:nvSpPr>
      <xdr:spPr>
        <a:xfrm>
          <a:off x="22250400" y="6501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83,079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7803</xdr:rowOff>
    </xdr:from>
    <xdr:to>
      <xdr:col>32</xdr:col>
      <xdr:colOff>238125</xdr:colOff>
      <xdr:row>38</xdr:row>
      <xdr:rowOff>109403</xdr:rowOff>
    </xdr:to>
    <xdr:sp macro="" textlink="">
      <xdr:nvSpPr>
        <xdr:cNvPr id="413" name="フローチャート : 判断 412"/>
        <xdr:cNvSpPr/>
      </xdr:nvSpPr>
      <xdr:spPr>
        <a:xfrm>
          <a:off x="22110700" y="652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30538</xdr:rowOff>
    </xdr:from>
    <xdr:to>
      <xdr:col>31</xdr:col>
      <xdr:colOff>85725</xdr:colOff>
      <xdr:row>38</xdr:row>
      <xdr:rowOff>132138</xdr:rowOff>
    </xdr:to>
    <xdr:sp macro="" textlink="">
      <xdr:nvSpPr>
        <xdr:cNvPr id="414" name="フローチャート : 判断 413"/>
        <xdr:cNvSpPr/>
      </xdr:nvSpPr>
      <xdr:spPr>
        <a:xfrm>
          <a:off x="21272500" y="654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36</xdr:row>
      <xdr:rowOff>148665</xdr:rowOff>
    </xdr:from>
    <xdr:ext cx="534377" cy="259045"/>
    <xdr:sp macro="" textlink="">
      <xdr:nvSpPr>
        <xdr:cNvPr id="415" name="n_1aveValue【一般廃棄物処理施設】&#10;一人当たり有形固定資産（償却資産）額"/>
        <xdr:cNvSpPr txBox="1"/>
      </xdr:nvSpPr>
      <xdr:spPr>
        <a:xfrm>
          <a:off x="21043411" y="632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79,101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130716</xdr:rowOff>
    </xdr:from>
    <xdr:to>
      <xdr:col>31</xdr:col>
      <xdr:colOff>85725</xdr:colOff>
      <xdr:row>40</xdr:row>
      <xdr:rowOff>60866</xdr:rowOff>
    </xdr:to>
    <xdr:sp macro="" textlink="">
      <xdr:nvSpPr>
        <xdr:cNvPr id="421" name="円/楕円 420"/>
        <xdr:cNvSpPr/>
      </xdr:nvSpPr>
      <xdr:spPr>
        <a:xfrm>
          <a:off x="21272500" y="681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51993</xdr:rowOff>
    </xdr:from>
    <xdr:ext cx="534377" cy="259045"/>
    <xdr:sp macro="" textlink="">
      <xdr:nvSpPr>
        <xdr:cNvPr id="422" name="n_1mainValue【一般廃棄物処理施設】&#10;一人当たり有形固定資産（償却資産）額"/>
        <xdr:cNvSpPr txBox="1"/>
      </xdr:nvSpPr>
      <xdr:spPr>
        <a:xfrm>
          <a:off x="21043411" y="690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31,572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1" name="テキスト ボックス 4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2" name="直線コネクタ 4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33" name="直線コネクタ 43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34" name="テキスト ボックス 43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35" name="直線コネクタ 43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36" name="テキスト ボックス 43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37" name="直線コネクタ 43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38" name="テキスト ボックス 43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39" name="直線コネクタ 43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40" name="テキスト ボックス 43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41" name="直線コネクタ 44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42" name="テキスト ボックス 44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43" name="直線コネクタ 44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44" name="テキスト ボックス 44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5" name="直線コネクタ 4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6" name="テキスト ボックス 4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55517</xdr:rowOff>
    </xdr:from>
    <xdr:to>
      <xdr:col>23</xdr:col>
      <xdr:colOff>516889</xdr:colOff>
      <xdr:row>64</xdr:row>
      <xdr:rowOff>42454</xdr:rowOff>
    </xdr:to>
    <xdr:cxnSp macro="">
      <xdr:nvCxnSpPr>
        <xdr:cNvPr id="448" name="直線コネクタ 447"/>
        <xdr:cNvCxnSpPr/>
      </xdr:nvCxnSpPr>
      <xdr:spPr>
        <a:xfrm flipV="1">
          <a:off x="16318864" y="965671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46281</xdr:rowOff>
    </xdr:from>
    <xdr:ext cx="340478" cy="259045"/>
    <xdr:sp macro="" textlink="">
      <xdr:nvSpPr>
        <xdr:cNvPr id="449" name="【保健センター・保健所】&#10;有形固定資産減価償却率最小値テキスト"/>
        <xdr:cNvSpPr txBox="1"/>
      </xdr:nvSpPr>
      <xdr:spPr>
        <a:xfrm>
          <a:off x="16408400" y="1101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64</xdr:row>
      <xdr:rowOff>42454</xdr:rowOff>
    </xdr:from>
    <xdr:to>
      <xdr:col>23</xdr:col>
      <xdr:colOff>606425</xdr:colOff>
      <xdr:row>64</xdr:row>
      <xdr:rowOff>42454</xdr:rowOff>
    </xdr:to>
    <xdr:cxnSp macro="">
      <xdr:nvCxnSpPr>
        <xdr:cNvPr id="450" name="直線コネクタ 449"/>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2194</xdr:rowOff>
    </xdr:from>
    <xdr:ext cx="405111" cy="259045"/>
    <xdr:sp macro="" textlink="">
      <xdr:nvSpPr>
        <xdr:cNvPr id="451" name="【保健センター・保健所】&#10;有形固定資産減価償却率最大値テキスト"/>
        <xdr:cNvSpPr txBox="1"/>
      </xdr:nvSpPr>
      <xdr:spPr>
        <a:xfrm>
          <a:off x="164084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428625</xdr:colOff>
      <xdr:row>56</xdr:row>
      <xdr:rowOff>55517</xdr:rowOff>
    </xdr:from>
    <xdr:to>
      <xdr:col>23</xdr:col>
      <xdr:colOff>606425</xdr:colOff>
      <xdr:row>56</xdr:row>
      <xdr:rowOff>55517</xdr:rowOff>
    </xdr:to>
    <xdr:cxnSp macro="">
      <xdr:nvCxnSpPr>
        <xdr:cNvPr id="452" name="直線コネクタ 451"/>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92546</xdr:rowOff>
    </xdr:from>
    <xdr:ext cx="405111" cy="259045"/>
    <xdr:sp macro="" textlink="">
      <xdr:nvSpPr>
        <xdr:cNvPr id="453" name="【保健センター・保健所】&#10;有形固定資産減価償却率平均値テキスト"/>
        <xdr:cNvSpPr txBox="1"/>
      </xdr:nvSpPr>
      <xdr:spPr>
        <a:xfrm>
          <a:off x="164084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114119</xdr:rowOff>
    </xdr:from>
    <xdr:to>
      <xdr:col>23</xdr:col>
      <xdr:colOff>568325</xdr:colOff>
      <xdr:row>60</xdr:row>
      <xdr:rowOff>44269</xdr:rowOff>
    </xdr:to>
    <xdr:sp macro="" textlink="">
      <xdr:nvSpPr>
        <xdr:cNvPr id="454" name="フローチャート : 判断 453"/>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153307</xdr:rowOff>
    </xdr:from>
    <xdr:to>
      <xdr:col>22</xdr:col>
      <xdr:colOff>415925</xdr:colOff>
      <xdr:row>60</xdr:row>
      <xdr:rowOff>83457</xdr:rowOff>
    </xdr:to>
    <xdr:sp macro="" textlink="">
      <xdr:nvSpPr>
        <xdr:cNvPr id="455" name="フローチャート : 判断 454"/>
        <xdr:cNvSpPr/>
      </xdr:nvSpPr>
      <xdr:spPr>
        <a:xfrm>
          <a:off x="15430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99984</xdr:rowOff>
    </xdr:from>
    <xdr:ext cx="405111" cy="259045"/>
    <xdr:sp macro="" textlink="">
      <xdr:nvSpPr>
        <xdr:cNvPr id="456" name="n_1aveValue【保健センター・保健所】&#10;有形固定資産減価償却率"/>
        <xdr:cNvSpPr txBox="1"/>
      </xdr:nvSpPr>
      <xdr:spPr>
        <a:xfrm>
          <a:off x="15266043"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7" name="テキスト ボックス 4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8" name="テキスト ボックス 4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9" name="テキスト ボックス 4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0" name="テキスト ボックス 4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1" name="テキスト ボックス 4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107587</xdr:rowOff>
    </xdr:from>
    <xdr:to>
      <xdr:col>22</xdr:col>
      <xdr:colOff>415925</xdr:colOff>
      <xdr:row>62</xdr:row>
      <xdr:rowOff>37737</xdr:rowOff>
    </xdr:to>
    <xdr:sp macro="" textlink="">
      <xdr:nvSpPr>
        <xdr:cNvPr id="462" name="円/楕円 461"/>
        <xdr:cNvSpPr/>
      </xdr:nvSpPr>
      <xdr:spPr>
        <a:xfrm>
          <a:off x="15430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28864</xdr:rowOff>
    </xdr:from>
    <xdr:ext cx="405111" cy="259045"/>
    <xdr:sp macro="" textlink="">
      <xdr:nvSpPr>
        <xdr:cNvPr id="463" name="n_1mainValue【保健センター・保健所】&#10;有形固定資産減価償却率"/>
        <xdr:cNvSpPr txBox="1"/>
      </xdr:nvSpPr>
      <xdr:spPr>
        <a:xfrm>
          <a:off x="15266043"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4" name="正方形/長方形 4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5" name="正方形/長方形 4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6" name="正方形/長方形 4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7" name="正方形/長方形 4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8" name="正方形/長方形 4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9" name="正方形/長方形 4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0" name="正方形/長方形 4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1" name="正方形/長方形 4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2" name="テキスト ボックス 4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3" name="直線コネクタ 4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74" name="直線コネクタ 4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5" name="テキスト ボックス 4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6" name="直線コネクタ 4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7" name="テキスト ボックス 4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8" name="直線コネクタ 4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79" name="テキスト ボックス 4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0" name="直線コネクタ 4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1" name="テキスト ボックス 4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2" name="直線コネクタ 4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3" name="テキスト ボックス 4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4" name="直線コネクタ 4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5" name="テキスト ボックス 4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12700</xdr:rowOff>
    </xdr:from>
    <xdr:to>
      <xdr:col>32</xdr:col>
      <xdr:colOff>186689</xdr:colOff>
      <xdr:row>63</xdr:row>
      <xdr:rowOff>95250</xdr:rowOff>
    </xdr:to>
    <xdr:cxnSp macro="">
      <xdr:nvCxnSpPr>
        <xdr:cNvPr id="487" name="直線コネクタ 486"/>
        <xdr:cNvCxnSpPr/>
      </xdr:nvCxnSpPr>
      <xdr:spPr>
        <a:xfrm flipV="1">
          <a:off x="22160864" y="96139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488"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489" name="直線コネクタ 488"/>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130827</xdr:rowOff>
    </xdr:from>
    <xdr:ext cx="469744" cy="259045"/>
    <xdr:sp macro="" textlink="">
      <xdr:nvSpPr>
        <xdr:cNvPr id="490" name="【保健センター・保健所】&#10;一人当たり面積最大値テキスト"/>
        <xdr:cNvSpPr txBox="1"/>
      </xdr:nvSpPr>
      <xdr:spPr>
        <a:xfrm>
          <a:off x="22250400"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56</xdr:row>
      <xdr:rowOff>12700</xdr:rowOff>
    </xdr:from>
    <xdr:to>
      <xdr:col>32</xdr:col>
      <xdr:colOff>276225</xdr:colOff>
      <xdr:row>56</xdr:row>
      <xdr:rowOff>12700</xdr:rowOff>
    </xdr:to>
    <xdr:cxnSp macro="">
      <xdr:nvCxnSpPr>
        <xdr:cNvPr id="491" name="直線コネクタ 490"/>
        <xdr:cNvCxnSpPr/>
      </xdr:nvCxnSpPr>
      <xdr:spPr>
        <a:xfrm>
          <a:off x="220726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48277</xdr:rowOff>
    </xdr:from>
    <xdr:ext cx="469744" cy="259045"/>
    <xdr:sp macro="" textlink="">
      <xdr:nvSpPr>
        <xdr:cNvPr id="492" name="【保健センター・保健所】&#10;一人当たり面積平均値テキスト"/>
        <xdr:cNvSpPr txBox="1"/>
      </xdr:nvSpPr>
      <xdr:spPr>
        <a:xfrm>
          <a:off x="222504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69850</xdr:rowOff>
    </xdr:from>
    <xdr:to>
      <xdr:col>32</xdr:col>
      <xdr:colOff>238125</xdr:colOff>
      <xdr:row>62</xdr:row>
      <xdr:rowOff>0</xdr:rowOff>
    </xdr:to>
    <xdr:sp macro="" textlink="">
      <xdr:nvSpPr>
        <xdr:cNvPr id="493" name="フローチャート : 判断 492"/>
        <xdr:cNvSpPr/>
      </xdr:nvSpPr>
      <xdr:spPr>
        <a:xfrm>
          <a:off x="22110700" y="1052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19050</xdr:rowOff>
    </xdr:from>
    <xdr:to>
      <xdr:col>31</xdr:col>
      <xdr:colOff>85725</xdr:colOff>
      <xdr:row>61</xdr:row>
      <xdr:rowOff>120650</xdr:rowOff>
    </xdr:to>
    <xdr:sp macro="" textlink="">
      <xdr:nvSpPr>
        <xdr:cNvPr id="494" name="フローチャート : 判断 493"/>
        <xdr:cNvSpPr/>
      </xdr:nvSpPr>
      <xdr:spPr>
        <a:xfrm>
          <a:off x="21272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111777</xdr:rowOff>
    </xdr:from>
    <xdr:ext cx="469744" cy="259045"/>
    <xdr:sp macro="" textlink="">
      <xdr:nvSpPr>
        <xdr:cNvPr id="495" name="n_1aveValue【保健センター・保健所】&#10;一人当たり面積"/>
        <xdr:cNvSpPr txBox="1"/>
      </xdr:nvSpPr>
      <xdr:spPr>
        <a:xfrm>
          <a:off x="210757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6" name="テキスト ボックス 4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7" name="テキスト ボックス 4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8" name="テキスト ボックス 4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9" name="テキスト ボックス 4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0" name="テキスト ボックス 4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501" name="円/楕円 50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35577</xdr:rowOff>
    </xdr:from>
    <xdr:ext cx="469744" cy="259045"/>
    <xdr:sp macro="" textlink="">
      <xdr:nvSpPr>
        <xdr:cNvPr id="502" name="n_1mainValue【保健センター・保健所】&#10;一人当たり面積"/>
        <xdr:cNvSpPr txBox="1"/>
      </xdr:nvSpPr>
      <xdr:spPr>
        <a:xfrm>
          <a:off x="21075727" y="980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3" name="正方形/長方形 5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4" name="正方形/長方形 5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5" name="正方形/長方形 5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6" name="正方形/長方形 5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7" name="正方形/長方形 5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8" name="正方形/長方形 5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9" name="正方形/長方形 5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0" name="正方形/長方形 50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1" name="テキスト ボックス 51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2" name="直線コネクタ 51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13" name="テキスト ボックス 51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14" name="直線コネクタ 51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15" name="テキスト ボックス 51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16" name="直線コネクタ 51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17" name="テキスト ボックス 51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18" name="直線コネクタ 51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19" name="テキスト ボックス 51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20" name="直線コネクタ 51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21" name="テキスト ボックス 52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2" name="直線コネクタ 5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3" name="テキスト ボックス 52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85</xdr:row>
      <xdr:rowOff>65532</xdr:rowOff>
    </xdr:to>
    <xdr:cxnSp macro="">
      <xdr:nvCxnSpPr>
        <xdr:cNvPr id="525" name="直線コネクタ 524"/>
        <xdr:cNvCxnSpPr/>
      </xdr:nvCxnSpPr>
      <xdr:spPr>
        <a:xfrm flipV="1">
          <a:off x="16318864" y="1339977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69359</xdr:rowOff>
    </xdr:from>
    <xdr:ext cx="405111" cy="259045"/>
    <xdr:sp macro="" textlink="">
      <xdr:nvSpPr>
        <xdr:cNvPr id="526" name="【消防施設】&#10;有形固定資産減価償却率最小値テキスト"/>
        <xdr:cNvSpPr txBox="1"/>
      </xdr:nvSpPr>
      <xdr:spPr>
        <a:xfrm>
          <a:off x="164084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428625</xdr:colOff>
      <xdr:row>85</xdr:row>
      <xdr:rowOff>65532</xdr:rowOff>
    </xdr:from>
    <xdr:to>
      <xdr:col>23</xdr:col>
      <xdr:colOff>606425</xdr:colOff>
      <xdr:row>85</xdr:row>
      <xdr:rowOff>65532</xdr:rowOff>
    </xdr:to>
    <xdr:cxnSp macro="">
      <xdr:nvCxnSpPr>
        <xdr:cNvPr id="527" name="直線コネクタ 526"/>
        <xdr:cNvCxnSpPr/>
      </xdr:nvCxnSpPr>
      <xdr:spPr>
        <a:xfrm>
          <a:off x="16230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528"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529" name="直線コネクタ 528"/>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38879</xdr:rowOff>
    </xdr:from>
    <xdr:ext cx="405111" cy="259045"/>
    <xdr:sp macro="" textlink="">
      <xdr:nvSpPr>
        <xdr:cNvPr id="530" name="【消防施設】&#10;有形固定資産減価償却率平均値テキスト"/>
        <xdr:cNvSpPr txBox="1"/>
      </xdr:nvSpPr>
      <xdr:spPr>
        <a:xfrm>
          <a:off x="16408400" y="1392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60452</xdr:rowOff>
    </xdr:from>
    <xdr:to>
      <xdr:col>23</xdr:col>
      <xdr:colOff>568325</xdr:colOff>
      <xdr:row>81</xdr:row>
      <xdr:rowOff>162052</xdr:rowOff>
    </xdr:to>
    <xdr:sp macro="" textlink="">
      <xdr:nvSpPr>
        <xdr:cNvPr id="531" name="フローチャート : 判断 530"/>
        <xdr:cNvSpPr/>
      </xdr:nvSpPr>
      <xdr:spPr>
        <a:xfrm>
          <a:off x="16268700" y="1394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53594</xdr:rowOff>
    </xdr:from>
    <xdr:to>
      <xdr:col>22</xdr:col>
      <xdr:colOff>415925</xdr:colOff>
      <xdr:row>81</xdr:row>
      <xdr:rowOff>155194</xdr:rowOff>
    </xdr:to>
    <xdr:sp macro="" textlink="">
      <xdr:nvSpPr>
        <xdr:cNvPr id="532" name="フローチャート : 判断 531"/>
        <xdr:cNvSpPr/>
      </xdr:nvSpPr>
      <xdr:spPr>
        <a:xfrm>
          <a:off x="154305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271</xdr:rowOff>
    </xdr:from>
    <xdr:ext cx="405111" cy="259045"/>
    <xdr:sp macro="" textlink="">
      <xdr:nvSpPr>
        <xdr:cNvPr id="533" name="n_1aveValue【消防施設】&#10;有形固定資産減価償却率"/>
        <xdr:cNvSpPr txBox="1"/>
      </xdr:nvSpPr>
      <xdr:spPr>
        <a:xfrm>
          <a:off x="15266043" y="1371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4" name="テキスト ボックス 5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5" name="テキスト ボックス 5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6" name="テキスト ボックス 5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7" name="テキスト ボックス 5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8" name="テキスト ボックス 5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86</xdr:row>
      <xdr:rowOff>53594</xdr:rowOff>
    </xdr:from>
    <xdr:to>
      <xdr:col>22</xdr:col>
      <xdr:colOff>415925</xdr:colOff>
      <xdr:row>86</xdr:row>
      <xdr:rowOff>155194</xdr:rowOff>
    </xdr:to>
    <xdr:sp macro="" textlink="">
      <xdr:nvSpPr>
        <xdr:cNvPr id="539" name="円/楕円 538"/>
        <xdr:cNvSpPr/>
      </xdr:nvSpPr>
      <xdr:spPr>
        <a:xfrm>
          <a:off x="15430500" y="1479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86</xdr:row>
      <xdr:rowOff>146321</xdr:rowOff>
    </xdr:from>
    <xdr:ext cx="405111" cy="259045"/>
    <xdr:sp macro="" textlink="">
      <xdr:nvSpPr>
        <xdr:cNvPr id="540" name="n_1mainValue【消防施設】&#10;有形固定資産減価償却率"/>
        <xdr:cNvSpPr txBox="1"/>
      </xdr:nvSpPr>
      <xdr:spPr>
        <a:xfrm>
          <a:off x="15266043" y="1489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8" name="正方形/長方形 5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9" name="テキスト ボックス 5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0" name="直線コネクタ 5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51" name="直線コネクタ 55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52" name="テキスト ボックス 55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53" name="直線コネクタ 55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54" name="テキスト ボックス 55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55" name="直線コネクタ 55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56" name="テキスト ボックス 55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57" name="直線コネクタ 55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58" name="テキスト ボックス 55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59" name="直線コネクタ 55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60" name="テキスト ボックス 55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61" name="直線コネクタ 56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62" name="テキスト ボックス 56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3" name="直線コネクタ 5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4" name="テキスト ボックス 5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166007</xdr:rowOff>
    </xdr:from>
    <xdr:to>
      <xdr:col>32</xdr:col>
      <xdr:colOff>186689</xdr:colOff>
      <xdr:row>86</xdr:row>
      <xdr:rowOff>48986</xdr:rowOff>
    </xdr:to>
    <xdr:cxnSp macro="">
      <xdr:nvCxnSpPr>
        <xdr:cNvPr id="566" name="直線コネクタ 565"/>
        <xdr:cNvCxnSpPr/>
      </xdr:nvCxnSpPr>
      <xdr:spPr>
        <a:xfrm flipV="1">
          <a:off x="22160864" y="133676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67"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68" name="直線コネクタ 567"/>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112684</xdr:rowOff>
    </xdr:from>
    <xdr:ext cx="469744" cy="259045"/>
    <xdr:sp macro="" textlink="">
      <xdr:nvSpPr>
        <xdr:cNvPr id="569" name="【消防施設】&#10;一人当たり面積最大値テキスト"/>
        <xdr:cNvSpPr txBox="1"/>
      </xdr:nvSpPr>
      <xdr:spPr>
        <a:xfrm>
          <a:off x="22250400" y="1314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32</xdr:col>
      <xdr:colOff>98425</xdr:colOff>
      <xdr:row>77</xdr:row>
      <xdr:rowOff>166007</xdr:rowOff>
    </xdr:from>
    <xdr:to>
      <xdr:col>32</xdr:col>
      <xdr:colOff>276225</xdr:colOff>
      <xdr:row>77</xdr:row>
      <xdr:rowOff>166007</xdr:rowOff>
    </xdr:to>
    <xdr:cxnSp macro="">
      <xdr:nvCxnSpPr>
        <xdr:cNvPr id="570" name="直線コネクタ 569"/>
        <xdr:cNvCxnSpPr/>
      </xdr:nvCxnSpPr>
      <xdr:spPr>
        <a:xfrm>
          <a:off x="22072600" y="1336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126291</xdr:rowOff>
    </xdr:from>
    <xdr:ext cx="469744" cy="259045"/>
    <xdr:sp macro="" textlink="">
      <xdr:nvSpPr>
        <xdr:cNvPr id="571" name="【消防施設】&#10;一人当たり面積平均値テキスト"/>
        <xdr:cNvSpPr txBox="1"/>
      </xdr:nvSpPr>
      <xdr:spPr>
        <a:xfrm>
          <a:off x="22250400" y="1401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147864</xdr:rowOff>
    </xdr:from>
    <xdr:to>
      <xdr:col>32</xdr:col>
      <xdr:colOff>238125</xdr:colOff>
      <xdr:row>82</xdr:row>
      <xdr:rowOff>78014</xdr:rowOff>
    </xdr:to>
    <xdr:sp macro="" textlink="">
      <xdr:nvSpPr>
        <xdr:cNvPr id="572" name="フローチャート : 判断 571"/>
        <xdr:cNvSpPr/>
      </xdr:nvSpPr>
      <xdr:spPr>
        <a:xfrm>
          <a:off x="22110700" y="1403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39007</xdr:rowOff>
    </xdr:from>
    <xdr:to>
      <xdr:col>31</xdr:col>
      <xdr:colOff>85725</xdr:colOff>
      <xdr:row>81</xdr:row>
      <xdr:rowOff>140607</xdr:rowOff>
    </xdr:to>
    <xdr:sp macro="" textlink="">
      <xdr:nvSpPr>
        <xdr:cNvPr id="573" name="フローチャート : 判断 572"/>
        <xdr:cNvSpPr/>
      </xdr:nvSpPr>
      <xdr:spPr>
        <a:xfrm>
          <a:off x="212725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157134</xdr:rowOff>
    </xdr:from>
    <xdr:ext cx="469744" cy="259045"/>
    <xdr:sp macro="" textlink="">
      <xdr:nvSpPr>
        <xdr:cNvPr id="574" name="n_1aveValue【消防施設】&#10;一人当たり面積"/>
        <xdr:cNvSpPr txBox="1"/>
      </xdr:nvSpPr>
      <xdr:spPr>
        <a:xfrm>
          <a:off x="21075727" y="1370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5" name="テキスト ボックス 5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6" name="テキスト ボックス 5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7" name="テキスト ボックス 5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8" name="テキスト ボックス 5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9" name="テキスト ボックス 5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55336</xdr:rowOff>
    </xdr:from>
    <xdr:to>
      <xdr:col>31</xdr:col>
      <xdr:colOff>85725</xdr:colOff>
      <xdr:row>83</xdr:row>
      <xdr:rowOff>156936</xdr:rowOff>
    </xdr:to>
    <xdr:sp macro="" textlink="">
      <xdr:nvSpPr>
        <xdr:cNvPr id="580" name="円/楕円 579"/>
        <xdr:cNvSpPr/>
      </xdr:nvSpPr>
      <xdr:spPr>
        <a:xfrm>
          <a:off x="21272500" y="142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148063</xdr:rowOff>
    </xdr:from>
    <xdr:ext cx="469744" cy="259045"/>
    <xdr:sp macro="" textlink="">
      <xdr:nvSpPr>
        <xdr:cNvPr id="581" name="n_1mainValue【消防施設】&#10;一人当たり面積"/>
        <xdr:cNvSpPr txBox="1"/>
      </xdr:nvSpPr>
      <xdr:spPr>
        <a:xfrm>
          <a:off x="210757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2" name="正方形/長方形 5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3" name="正方形/長方形 5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4" name="正方形/長方形 5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5" name="正方形/長方形 5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6" name="正方形/長方形 5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7" name="正方形/長方形 5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8" name="正方形/長方形 5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9" name="正方形/長方形 5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0" name="テキスト ボックス 5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1" name="直線コネクタ 5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92" name="テキスト ボックス 59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93" name="直線コネクタ 59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94" name="テキスト ボックス 59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95" name="直線コネクタ 59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96" name="テキスト ボックス 59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97" name="直線コネクタ 59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98" name="テキスト ボックス 59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99" name="直線コネクタ 59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00" name="テキスト ボックス 59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01" name="直線コネクタ 60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02" name="テキスト ボックス 60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3" name="直線コネクタ 6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4" name="テキスト ボックス 6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28575</xdr:rowOff>
    </xdr:from>
    <xdr:to>
      <xdr:col>23</xdr:col>
      <xdr:colOff>516889</xdr:colOff>
      <xdr:row>109</xdr:row>
      <xdr:rowOff>24764</xdr:rowOff>
    </xdr:to>
    <xdr:cxnSp macro="">
      <xdr:nvCxnSpPr>
        <xdr:cNvPr id="606" name="直線コネクタ 605"/>
        <xdr:cNvCxnSpPr/>
      </xdr:nvCxnSpPr>
      <xdr:spPr>
        <a:xfrm flipV="1">
          <a:off x="16318864" y="17345025"/>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28591</xdr:rowOff>
    </xdr:from>
    <xdr:ext cx="405111" cy="259045"/>
    <xdr:sp macro="" textlink="">
      <xdr:nvSpPr>
        <xdr:cNvPr id="607" name="【庁舎】&#10;有形固定資産減価償却率最小値テキスト"/>
        <xdr:cNvSpPr txBox="1"/>
      </xdr:nvSpPr>
      <xdr:spPr>
        <a:xfrm>
          <a:off x="16408400" y="187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428625</xdr:colOff>
      <xdr:row>109</xdr:row>
      <xdr:rowOff>24764</xdr:rowOff>
    </xdr:from>
    <xdr:to>
      <xdr:col>23</xdr:col>
      <xdr:colOff>606425</xdr:colOff>
      <xdr:row>109</xdr:row>
      <xdr:rowOff>24764</xdr:rowOff>
    </xdr:to>
    <xdr:cxnSp macro="">
      <xdr:nvCxnSpPr>
        <xdr:cNvPr id="608" name="直線コネクタ 607"/>
        <xdr:cNvCxnSpPr/>
      </xdr:nvCxnSpPr>
      <xdr:spPr>
        <a:xfrm>
          <a:off x="16230600" y="187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146702</xdr:rowOff>
    </xdr:from>
    <xdr:ext cx="405111" cy="259045"/>
    <xdr:sp macro="" textlink="">
      <xdr:nvSpPr>
        <xdr:cNvPr id="609" name="【庁舎】&#10;有形固定資産減価償却率最大値テキスト"/>
        <xdr:cNvSpPr txBox="1"/>
      </xdr:nvSpPr>
      <xdr:spPr>
        <a:xfrm>
          <a:off x="164084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23</xdr:col>
      <xdr:colOff>428625</xdr:colOff>
      <xdr:row>101</xdr:row>
      <xdr:rowOff>28575</xdr:rowOff>
    </xdr:from>
    <xdr:to>
      <xdr:col>23</xdr:col>
      <xdr:colOff>606425</xdr:colOff>
      <xdr:row>101</xdr:row>
      <xdr:rowOff>28575</xdr:rowOff>
    </xdr:to>
    <xdr:cxnSp macro="">
      <xdr:nvCxnSpPr>
        <xdr:cNvPr id="610" name="直線コネクタ 609"/>
        <xdr:cNvCxnSpPr/>
      </xdr:nvCxnSpPr>
      <xdr:spPr>
        <a:xfrm>
          <a:off x="16230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59072</xdr:rowOff>
    </xdr:from>
    <xdr:ext cx="405111" cy="259045"/>
    <xdr:sp macro="" textlink="">
      <xdr:nvSpPr>
        <xdr:cNvPr id="611" name="【庁舎】&#10;有形固定資産減価償却率平均値テキスト"/>
        <xdr:cNvSpPr txBox="1"/>
      </xdr:nvSpPr>
      <xdr:spPr>
        <a:xfrm>
          <a:off x="164084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80645</xdr:rowOff>
    </xdr:from>
    <xdr:to>
      <xdr:col>23</xdr:col>
      <xdr:colOff>568325</xdr:colOff>
      <xdr:row>105</xdr:row>
      <xdr:rowOff>10795</xdr:rowOff>
    </xdr:to>
    <xdr:sp macro="" textlink="">
      <xdr:nvSpPr>
        <xdr:cNvPr id="612" name="フローチャート : 判断 611"/>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73025</xdr:rowOff>
    </xdr:from>
    <xdr:to>
      <xdr:col>22</xdr:col>
      <xdr:colOff>415925</xdr:colOff>
      <xdr:row>105</xdr:row>
      <xdr:rowOff>3175</xdr:rowOff>
    </xdr:to>
    <xdr:sp macro="" textlink="">
      <xdr:nvSpPr>
        <xdr:cNvPr id="613" name="フローチャート : 判断 612"/>
        <xdr:cNvSpPr/>
      </xdr:nvSpPr>
      <xdr:spPr>
        <a:xfrm>
          <a:off x="15430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165752</xdr:rowOff>
    </xdr:from>
    <xdr:ext cx="405111" cy="259045"/>
    <xdr:sp macro="" textlink="">
      <xdr:nvSpPr>
        <xdr:cNvPr id="614" name="n_1aveValue【庁舎】&#10;有形固定資産減価償却率"/>
        <xdr:cNvSpPr txBox="1"/>
      </xdr:nvSpPr>
      <xdr:spPr>
        <a:xfrm>
          <a:off x="15266043"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15" name="テキスト ボックス 6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6" name="テキスト ボックス 6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7" name="テキスト ボックス 6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8" name="テキスト ボックス 6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9" name="テキスト ボックス 6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116839</xdr:rowOff>
    </xdr:from>
    <xdr:to>
      <xdr:col>22</xdr:col>
      <xdr:colOff>415925</xdr:colOff>
      <xdr:row>102</xdr:row>
      <xdr:rowOff>46989</xdr:rowOff>
    </xdr:to>
    <xdr:sp macro="" textlink="">
      <xdr:nvSpPr>
        <xdr:cNvPr id="620" name="円/楕円 619"/>
        <xdr:cNvSpPr/>
      </xdr:nvSpPr>
      <xdr:spPr>
        <a:xfrm>
          <a:off x="15430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63516</xdr:rowOff>
    </xdr:from>
    <xdr:ext cx="405111" cy="259045"/>
    <xdr:sp macro="" textlink="">
      <xdr:nvSpPr>
        <xdr:cNvPr id="621" name="n_1mainValue【庁舎】&#10;有形固定資産減価償却率"/>
        <xdr:cNvSpPr txBox="1"/>
      </xdr:nvSpPr>
      <xdr:spPr>
        <a:xfrm>
          <a:off x="15266043"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2" name="正方形/長方形 6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3" name="正方形/長方形 6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4" name="正方形/長方形 6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5" name="正方形/長方形 6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6" name="正方形/長方形 6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7" name="正方形/長方形 6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8" name="正方形/長方形 6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0.379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9" name="正方形/長方形 6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0" name="テキスト ボックス 6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1" name="直線コネクタ 6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32" name="テキスト ボックス 63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33" name="直線コネクタ 63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34" name="テキスト ボックス 63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35" name="直線コネクタ 63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36" name="テキスト ボックス 63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37" name="直線コネクタ 63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38" name="テキスト ボックス 63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39" name="直線コネクタ 63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40" name="テキスト ボックス 63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41" name="直線コネクタ 64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42" name="テキスト ボックス 64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43" name="直線コネクタ 64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44" name="テキスト ボックス 64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5" name="直線コネクタ 6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6" name="テキスト ボックス 6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166007</xdr:rowOff>
    </xdr:from>
    <xdr:to>
      <xdr:col>32</xdr:col>
      <xdr:colOff>186689</xdr:colOff>
      <xdr:row>109</xdr:row>
      <xdr:rowOff>12519</xdr:rowOff>
    </xdr:to>
    <xdr:cxnSp macro="">
      <xdr:nvCxnSpPr>
        <xdr:cNvPr id="648" name="直線コネクタ 647"/>
        <xdr:cNvCxnSpPr/>
      </xdr:nvCxnSpPr>
      <xdr:spPr>
        <a:xfrm flipV="1">
          <a:off x="22160864" y="17139557"/>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649" name="【庁舎】&#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650" name="直線コネクタ 649"/>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112684</xdr:rowOff>
    </xdr:from>
    <xdr:ext cx="469744" cy="259045"/>
    <xdr:sp macro="" textlink="">
      <xdr:nvSpPr>
        <xdr:cNvPr id="651" name="【庁舎】&#10;一人当たり面積最大値テキスト"/>
        <xdr:cNvSpPr txBox="1"/>
      </xdr:nvSpPr>
      <xdr:spPr>
        <a:xfrm>
          <a:off x="222504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99</xdr:row>
      <xdr:rowOff>166007</xdr:rowOff>
    </xdr:from>
    <xdr:to>
      <xdr:col>32</xdr:col>
      <xdr:colOff>276225</xdr:colOff>
      <xdr:row>99</xdr:row>
      <xdr:rowOff>166007</xdr:rowOff>
    </xdr:to>
    <xdr:cxnSp macro="">
      <xdr:nvCxnSpPr>
        <xdr:cNvPr id="652" name="直線コネクタ 651"/>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98533</xdr:rowOff>
    </xdr:from>
    <xdr:ext cx="469744" cy="259045"/>
    <xdr:sp macro="" textlink="">
      <xdr:nvSpPr>
        <xdr:cNvPr id="653" name="【庁舎】&#10;一人当たり面積平均値テキスト"/>
        <xdr:cNvSpPr txBox="1"/>
      </xdr:nvSpPr>
      <xdr:spPr>
        <a:xfrm>
          <a:off x="222504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120106</xdr:rowOff>
    </xdr:from>
    <xdr:to>
      <xdr:col>32</xdr:col>
      <xdr:colOff>238125</xdr:colOff>
      <xdr:row>107</xdr:row>
      <xdr:rowOff>50256</xdr:rowOff>
    </xdr:to>
    <xdr:sp macro="" textlink="">
      <xdr:nvSpPr>
        <xdr:cNvPr id="654" name="フローチャート : 判断 653"/>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120106</xdr:rowOff>
    </xdr:from>
    <xdr:to>
      <xdr:col>31</xdr:col>
      <xdr:colOff>85725</xdr:colOff>
      <xdr:row>107</xdr:row>
      <xdr:rowOff>50256</xdr:rowOff>
    </xdr:to>
    <xdr:sp macro="" textlink="">
      <xdr:nvSpPr>
        <xdr:cNvPr id="655" name="フローチャート : 判断 654"/>
        <xdr:cNvSpPr/>
      </xdr:nvSpPr>
      <xdr:spPr>
        <a:xfrm>
          <a:off x="21272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66783</xdr:rowOff>
    </xdr:from>
    <xdr:ext cx="469744" cy="259045"/>
    <xdr:sp macro="" textlink="">
      <xdr:nvSpPr>
        <xdr:cNvPr id="656" name="n_1aveValue【庁舎】&#10;一人当たり面積"/>
        <xdr:cNvSpPr txBox="1"/>
      </xdr:nvSpPr>
      <xdr:spPr>
        <a:xfrm>
          <a:off x="210757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57" name="テキスト ボックス 6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8" name="テキスト ボックス 6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9" name="テキスト ボックス 6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0" name="テキスト ボックス 6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1" name="テキスト ボックス 6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89081</xdr:rowOff>
    </xdr:from>
    <xdr:to>
      <xdr:col>31</xdr:col>
      <xdr:colOff>85725</xdr:colOff>
      <xdr:row>108</xdr:row>
      <xdr:rowOff>19231</xdr:rowOff>
    </xdr:to>
    <xdr:sp macro="" textlink="">
      <xdr:nvSpPr>
        <xdr:cNvPr id="662" name="円/楕円 661"/>
        <xdr:cNvSpPr/>
      </xdr:nvSpPr>
      <xdr:spPr>
        <a:xfrm>
          <a:off x="21272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10358</xdr:rowOff>
    </xdr:from>
    <xdr:ext cx="469744" cy="259045"/>
    <xdr:sp macro="" textlink="">
      <xdr:nvSpPr>
        <xdr:cNvPr id="663" name="n_1mainValue【庁舎】&#10;一人当たり面積"/>
        <xdr:cNvSpPr txBox="1"/>
      </xdr:nvSpPr>
      <xdr:spPr>
        <a:xfrm>
          <a:off x="210757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4" name="正方形/長方形 6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5" name="正方形/長方形 6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6" name="テキスト ボックス 6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図書館については平成</a:t>
          </a:r>
          <a:r>
            <a:rPr kumimoji="1" lang="en-US" altLang="ja-JP" sz="1300">
              <a:latin typeface="ＭＳ Ｐゴシック"/>
            </a:rPr>
            <a:t>29</a:t>
          </a:r>
          <a:r>
            <a:rPr kumimoji="1" lang="ja-JP" altLang="en-US" sz="1300">
              <a:latin typeface="ＭＳ Ｐゴシック"/>
            </a:rPr>
            <a:t>年度～</a:t>
          </a:r>
          <a:r>
            <a:rPr kumimoji="1" lang="en-US" altLang="ja-JP" sz="1300">
              <a:latin typeface="ＭＳ Ｐゴシック"/>
            </a:rPr>
            <a:t>30</a:t>
          </a:r>
          <a:r>
            <a:rPr kumimoji="1" lang="ja-JP" altLang="en-US" sz="1300">
              <a:latin typeface="ＭＳ Ｐゴシック"/>
            </a:rPr>
            <a:t>年度で改修を予定している。施設は２つあり、１つは賃貸であるため資産には計上していないことからひとりあたりの面積は小さいと考えられる。</a:t>
          </a:r>
        </a:p>
        <a:p>
          <a:r>
            <a:rPr kumimoji="1" lang="ja-JP" altLang="en-US" sz="1300">
              <a:latin typeface="ＭＳ Ｐゴシック"/>
            </a:rPr>
            <a:t>　一般廃棄物処理施設については、比較的に償却は進んでいないが、日々の使用での損耗により常時改修が必要となっており、コストダウン・長寿命化が課題となっている。</a:t>
          </a:r>
        </a:p>
        <a:p>
          <a:r>
            <a:rPr kumimoji="1" lang="ja-JP" altLang="en-US" sz="1300">
              <a:latin typeface="ＭＳ Ｐゴシック"/>
            </a:rPr>
            <a:t>　体育館については、減価償却率が</a:t>
          </a:r>
          <a:r>
            <a:rPr kumimoji="1" lang="en-US" altLang="ja-JP" sz="1300">
              <a:latin typeface="ＭＳ Ｐゴシック"/>
            </a:rPr>
            <a:t>85.2</a:t>
          </a:r>
          <a:r>
            <a:rPr kumimoji="1" lang="ja-JP" altLang="en-US" sz="1300">
              <a:latin typeface="ＭＳ Ｐゴシック"/>
            </a:rPr>
            <a:t>と高い数値を示しているが、体育館については過年度に耐震化を実施済みであることに加え、国体に備え改修を予定している。</a:t>
          </a:r>
        </a:p>
        <a:p>
          <a:r>
            <a:rPr kumimoji="1" lang="ja-JP" altLang="en-US" sz="1300">
              <a:latin typeface="ＭＳ Ｐゴシック"/>
            </a:rPr>
            <a:t>　保健センターについては、平成</a:t>
          </a:r>
          <a:r>
            <a:rPr kumimoji="1" lang="en-US" altLang="ja-JP" sz="1300">
              <a:latin typeface="ＭＳ Ｐゴシック"/>
            </a:rPr>
            <a:t>16</a:t>
          </a:r>
          <a:r>
            <a:rPr kumimoji="1" lang="ja-JP" altLang="en-US" sz="1300">
              <a:latin typeface="ＭＳ Ｐゴシック"/>
            </a:rPr>
            <a:t>年度に総合福祉保健センターを建設したことから償却率は</a:t>
          </a:r>
          <a:r>
            <a:rPr kumimoji="1" lang="en-US" altLang="ja-JP" sz="1300">
              <a:latin typeface="ＭＳ Ｐゴシック"/>
            </a:rPr>
            <a:t>29.8</a:t>
          </a:r>
          <a:r>
            <a:rPr kumimoji="1" lang="ja-JP" altLang="en-US" sz="1300">
              <a:latin typeface="ＭＳ Ｐゴシック"/>
            </a:rPr>
            <a:t>と類似団体よりも低いと考えられる。</a:t>
          </a:r>
        </a:p>
        <a:p>
          <a:r>
            <a:rPr kumimoji="1" lang="ja-JP" altLang="en-US" sz="1300">
              <a:latin typeface="ＭＳ Ｐゴシック"/>
            </a:rPr>
            <a:t>　庁舎をはじめ減価償却が進んでいる施設については計画的な改修が必要である。</a:t>
          </a:r>
        </a:p>
        <a:p>
          <a:endParaRPr kumimoji="1" lang="ja-JP" altLang="en-US" sz="1300">
            <a:latin typeface="ＭＳ Ｐゴシック"/>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24957112</v>
      </c>
      <c r="BO4" s="381"/>
      <c r="BP4" s="381"/>
      <c r="BQ4" s="381"/>
      <c r="BR4" s="381"/>
      <c r="BS4" s="381"/>
      <c r="BT4" s="381"/>
      <c r="BU4" s="382"/>
      <c r="BV4" s="380">
        <v>23586930</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3.4</v>
      </c>
      <c r="CU4" s="387"/>
      <c r="CV4" s="387"/>
      <c r="CW4" s="387"/>
      <c r="CX4" s="387"/>
      <c r="CY4" s="387"/>
      <c r="CZ4" s="387"/>
      <c r="DA4" s="388"/>
      <c r="DB4" s="386">
        <v>3.5</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24325038</v>
      </c>
      <c r="BO5" s="418"/>
      <c r="BP5" s="418"/>
      <c r="BQ5" s="418"/>
      <c r="BR5" s="418"/>
      <c r="BS5" s="418"/>
      <c r="BT5" s="418"/>
      <c r="BU5" s="419"/>
      <c r="BV5" s="417">
        <v>23048579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94.8</v>
      </c>
      <c r="CU5" s="415"/>
      <c r="CV5" s="415"/>
      <c r="CW5" s="415"/>
      <c r="CX5" s="415"/>
      <c r="CY5" s="415"/>
      <c r="CZ5" s="415"/>
      <c r="DA5" s="416"/>
      <c r="DB5" s="414">
        <v>93.1</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632074</v>
      </c>
      <c r="BO6" s="418"/>
      <c r="BP6" s="418"/>
      <c r="BQ6" s="418"/>
      <c r="BR6" s="418"/>
      <c r="BS6" s="418"/>
      <c r="BT6" s="418"/>
      <c r="BU6" s="419"/>
      <c r="BV6" s="417">
        <v>538351</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97.1</v>
      </c>
      <c r="CU6" s="455"/>
      <c r="CV6" s="455"/>
      <c r="CW6" s="455"/>
      <c r="CX6" s="455"/>
      <c r="CY6" s="455"/>
      <c r="CZ6" s="455"/>
      <c r="DA6" s="456"/>
      <c r="DB6" s="454">
        <v>98</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155161</v>
      </c>
      <c r="BO7" s="418"/>
      <c r="BP7" s="418"/>
      <c r="BQ7" s="418"/>
      <c r="BR7" s="418"/>
      <c r="BS7" s="418"/>
      <c r="BT7" s="418"/>
      <c r="BU7" s="419"/>
      <c r="BV7" s="417">
        <v>50382</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13826611</v>
      </c>
      <c r="CU7" s="418"/>
      <c r="CV7" s="418"/>
      <c r="CW7" s="418"/>
      <c r="CX7" s="418"/>
      <c r="CY7" s="418"/>
      <c r="CZ7" s="418"/>
      <c r="DA7" s="419"/>
      <c r="DB7" s="417">
        <v>13837847</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476913</v>
      </c>
      <c r="BO8" s="418"/>
      <c r="BP8" s="418"/>
      <c r="BQ8" s="418"/>
      <c r="BR8" s="418"/>
      <c r="BS8" s="418"/>
      <c r="BT8" s="418"/>
      <c r="BU8" s="419"/>
      <c r="BV8" s="417">
        <v>487969</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0.98</v>
      </c>
      <c r="CU8" s="458"/>
      <c r="CV8" s="458"/>
      <c r="CW8" s="458"/>
      <c r="CX8" s="458"/>
      <c r="CY8" s="458"/>
      <c r="CZ8" s="458"/>
      <c r="DA8" s="459"/>
      <c r="DB8" s="457">
        <v>0.98</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66749</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-11056</v>
      </c>
      <c r="BO9" s="418"/>
      <c r="BP9" s="418"/>
      <c r="BQ9" s="418"/>
      <c r="BR9" s="418"/>
      <c r="BS9" s="418"/>
      <c r="BT9" s="418"/>
      <c r="BU9" s="419"/>
      <c r="BV9" s="417">
        <v>23052</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23.5</v>
      </c>
      <c r="CU9" s="415"/>
      <c r="CV9" s="415"/>
      <c r="CW9" s="415"/>
      <c r="CX9" s="415"/>
      <c r="CY9" s="415"/>
      <c r="CZ9" s="415"/>
      <c r="DA9" s="416"/>
      <c r="DB9" s="414">
        <v>23.6</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63655</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20584</v>
      </c>
      <c r="BO10" s="418"/>
      <c r="BP10" s="418"/>
      <c r="BQ10" s="418"/>
      <c r="BR10" s="418"/>
      <c r="BS10" s="418"/>
      <c r="BT10" s="418"/>
      <c r="BU10" s="419"/>
      <c r="BV10" s="417">
        <v>30925</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68272</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64927</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67256</v>
      </c>
      <c r="S13" s="499"/>
      <c r="T13" s="499"/>
      <c r="U13" s="499"/>
      <c r="V13" s="500"/>
      <c r="W13" s="433" t="s">
        <v>123</v>
      </c>
      <c r="X13" s="434"/>
      <c r="Y13" s="434"/>
      <c r="Z13" s="434"/>
      <c r="AA13" s="434"/>
      <c r="AB13" s="424"/>
      <c r="AC13" s="468">
        <v>575</v>
      </c>
      <c r="AD13" s="469"/>
      <c r="AE13" s="469"/>
      <c r="AF13" s="469"/>
      <c r="AG13" s="508"/>
      <c r="AH13" s="468">
        <v>638</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-55399</v>
      </c>
      <c r="BO13" s="418"/>
      <c r="BP13" s="418"/>
      <c r="BQ13" s="418"/>
      <c r="BR13" s="418"/>
      <c r="BS13" s="418"/>
      <c r="BT13" s="418"/>
      <c r="BU13" s="419"/>
      <c r="BV13" s="417">
        <v>53977</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16.7</v>
      </c>
      <c r="CU13" s="415"/>
      <c r="CV13" s="415"/>
      <c r="CW13" s="415"/>
      <c r="CX13" s="415"/>
      <c r="CY13" s="415"/>
      <c r="CZ13" s="415"/>
      <c r="DA13" s="416"/>
      <c r="DB13" s="414">
        <v>17.3</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67702</v>
      </c>
      <c r="S14" s="499"/>
      <c r="T14" s="499"/>
      <c r="U14" s="499"/>
      <c r="V14" s="500"/>
      <c r="W14" s="407"/>
      <c r="X14" s="408"/>
      <c r="Y14" s="408"/>
      <c r="Z14" s="408"/>
      <c r="AA14" s="408"/>
      <c r="AB14" s="397"/>
      <c r="AC14" s="501">
        <v>1.8</v>
      </c>
      <c r="AD14" s="502"/>
      <c r="AE14" s="502"/>
      <c r="AF14" s="502"/>
      <c r="AG14" s="503"/>
      <c r="AH14" s="501">
        <v>2.2000000000000002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174</v>
      </c>
      <c r="CU14" s="513"/>
      <c r="CV14" s="513"/>
      <c r="CW14" s="513"/>
      <c r="CX14" s="513"/>
      <c r="CY14" s="513"/>
      <c r="CZ14" s="513"/>
      <c r="DA14" s="514"/>
      <c r="DB14" s="512">
        <v>186.1</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66715</v>
      </c>
      <c r="S15" s="499"/>
      <c r="T15" s="499"/>
      <c r="U15" s="499"/>
      <c r="V15" s="500"/>
      <c r="W15" s="433" t="s">
        <v>130</v>
      </c>
      <c r="X15" s="434"/>
      <c r="Y15" s="434"/>
      <c r="Z15" s="434"/>
      <c r="AA15" s="434"/>
      <c r="AB15" s="424"/>
      <c r="AC15" s="468">
        <v>10580</v>
      </c>
      <c r="AD15" s="469"/>
      <c r="AE15" s="469"/>
      <c r="AF15" s="469"/>
      <c r="AG15" s="508"/>
      <c r="AH15" s="468">
        <v>9840</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10259298</v>
      </c>
      <c r="BO15" s="381"/>
      <c r="BP15" s="381"/>
      <c r="BQ15" s="381"/>
      <c r="BR15" s="381"/>
      <c r="BS15" s="381"/>
      <c r="BT15" s="381"/>
      <c r="BU15" s="382"/>
      <c r="BV15" s="380">
        <v>10207765</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33.4</v>
      </c>
      <c r="AD16" s="502"/>
      <c r="AE16" s="502"/>
      <c r="AF16" s="502"/>
      <c r="AG16" s="503"/>
      <c r="AH16" s="501">
        <v>33.299999999999997</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10466924</v>
      </c>
      <c r="BO16" s="418"/>
      <c r="BP16" s="418"/>
      <c r="BQ16" s="418"/>
      <c r="BR16" s="418"/>
      <c r="BS16" s="418"/>
      <c r="BT16" s="418"/>
      <c r="BU16" s="419"/>
      <c r="BV16" s="417">
        <v>10415998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20528</v>
      </c>
      <c r="AD17" s="469"/>
      <c r="AE17" s="469"/>
      <c r="AF17" s="469"/>
      <c r="AG17" s="508"/>
      <c r="AH17" s="468">
        <v>19028</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13285530</v>
      </c>
      <c r="BO17" s="418"/>
      <c r="BP17" s="418"/>
      <c r="BQ17" s="418"/>
      <c r="BR17" s="418"/>
      <c r="BS17" s="418"/>
      <c r="BT17" s="418"/>
      <c r="BU17" s="419"/>
      <c r="BV17" s="417">
        <v>13214329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52.69</v>
      </c>
      <c r="M18" s="530"/>
      <c r="N18" s="530"/>
      <c r="O18" s="530"/>
      <c r="P18" s="530"/>
      <c r="Q18" s="530"/>
      <c r="R18" s="531"/>
      <c r="S18" s="531"/>
      <c r="T18" s="531"/>
      <c r="U18" s="531"/>
      <c r="V18" s="532"/>
      <c r="W18" s="435"/>
      <c r="X18" s="436"/>
      <c r="Y18" s="436"/>
      <c r="Z18" s="436"/>
      <c r="AA18" s="436"/>
      <c r="AB18" s="427"/>
      <c r="AC18" s="533">
        <v>64.8</v>
      </c>
      <c r="AD18" s="534"/>
      <c r="AE18" s="534"/>
      <c r="AF18" s="534"/>
      <c r="AG18" s="535"/>
      <c r="AH18" s="533">
        <v>64.5</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13324957</v>
      </c>
      <c r="BO18" s="418"/>
      <c r="BP18" s="418"/>
      <c r="BQ18" s="418"/>
      <c r="BR18" s="418"/>
      <c r="BS18" s="418"/>
      <c r="BT18" s="418"/>
      <c r="BU18" s="419"/>
      <c r="BV18" s="417">
        <v>13423929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1267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16063341</v>
      </c>
      <c r="BO19" s="418"/>
      <c r="BP19" s="418"/>
      <c r="BQ19" s="418"/>
      <c r="BR19" s="418"/>
      <c r="BS19" s="418"/>
      <c r="BT19" s="418"/>
      <c r="BU19" s="419"/>
      <c r="BV19" s="417">
        <v>15986086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24592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46171039</v>
      </c>
      <c r="BO23" s="418"/>
      <c r="BP23" s="418"/>
      <c r="BQ23" s="418"/>
      <c r="BR23" s="418"/>
      <c r="BS23" s="418"/>
      <c r="BT23" s="418"/>
      <c r="BU23" s="419"/>
      <c r="BV23" s="417">
        <v>46974796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6498</v>
      </c>
      <c r="R24" s="469"/>
      <c r="S24" s="469"/>
      <c r="T24" s="469"/>
      <c r="U24" s="469"/>
      <c r="V24" s="508"/>
      <c r="W24" s="563"/>
      <c r="X24" s="551"/>
      <c r="Y24" s="552"/>
      <c r="Z24" s="467" t="s">
        <v>153</v>
      </c>
      <c r="AA24" s="447"/>
      <c r="AB24" s="447"/>
      <c r="AC24" s="447"/>
      <c r="AD24" s="447"/>
      <c r="AE24" s="447"/>
      <c r="AF24" s="447"/>
      <c r="AG24" s="448"/>
      <c r="AH24" s="468">
        <v>333</v>
      </c>
      <c r="AI24" s="469"/>
      <c r="AJ24" s="469"/>
      <c r="AK24" s="469"/>
      <c r="AL24" s="508"/>
      <c r="AM24" s="468">
        <v>1034298</v>
      </c>
      <c r="AN24" s="469"/>
      <c r="AO24" s="469"/>
      <c r="AP24" s="469"/>
      <c r="AQ24" s="469"/>
      <c r="AR24" s="508"/>
      <c r="AS24" s="468">
        <v>3106</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15709978</v>
      </c>
      <c r="BO24" s="418"/>
      <c r="BP24" s="418"/>
      <c r="BQ24" s="418"/>
      <c r="BR24" s="418"/>
      <c r="BS24" s="418"/>
      <c r="BT24" s="418"/>
      <c r="BU24" s="419"/>
      <c r="BV24" s="417">
        <v>16321445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1</v>
      </c>
      <c r="M25" s="469"/>
      <c r="N25" s="469"/>
      <c r="O25" s="469"/>
      <c r="P25" s="508"/>
      <c r="Q25" s="468">
        <v>5915</v>
      </c>
      <c r="R25" s="469"/>
      <c r="S25" s="469"/>
      <c r="T25" s="469"/>
      <c r="U25" s="469"/>
      <c r="V25" s="508"/>
      <c r="W25" s="563"/>
      <c r="X25" s="551"/>
      <c r="Y25" s="552"/>
      <c r="Z25" s="467" t="s">
        <v>156</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2363077</v>
      </c>
      <c r="BO25" s="381"/>
      <c r="BP25" s="381"/>
      <c r="BQ25" s="381"/>
      <c r="BR25" s="381"/>
      <c r="BS25" s="381"/>
      <c r="BT25" s="381"/>
      <c r="BU25" s="382"/>
      <c r="BV25" s="380">
        <v>1878147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5726</v>
      </c>
      <c r="R26" s="469"/>
      <c r="S26" s="469"/>
      <c r="T26" s="469"/>
      <c r="U26" s="469"/>
      <c r="V26" s="508"/>
      <c r="W26" s="563"/>
      <c r="X26" s="551"/>
      <c r="Y26" s="552"/>
      <c r="Z26" s="467" t="s">
        <v>159</v>
      </c>
      <c r="AA26" s="573"/>
      <c r="AB26" s="573"/>
      <c r="AC26" s="573"/>
      <c r="AD26" s="573"/>
      <c r="AE26" s="573"/>
      <c r="AF26" s="573"/>
      <c r="AG26" s="574"/>
      <c r="AH26" s="468">
        <v>5</v>
      </c>
      <c r="AI26" s="469"/>
      <c r="AJ26" s="469"/>
      <c r="AK26" s="469"/>
      <c r="AL26" s="508"/>
      <c r="AM26" s="468">
        <v>16460</v>
      </c>
      <c r="AN26" s="469"/>
      <c r="AO26" s="469"/>
      <c r="AP26" s="469"/>
      <c r="AQ26" s="469"/>
      <c r="AR26" s="508"/>
      <c r="AS26" s="468">
        <v>3292</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4200</v>
      </c>
      <c r="R27" s="469"/>
      <c r="S27" s="469"/>
      <c r="T27" s="469"/>
      <c r="U27" s="469"/>
      <c r="V27" s="508"/>
      <c r="W27" s="563"/>
      <c r="X27" s="551"/>
      <c r="Y27" s="552"/>
      <c r="Z27" s="467" t="s">
        <v>162</v>
      </c>
      <c r="AA27" s="447"/>
      <c r="AB27" s="447"/>
      <c r="AC27" s="447"/>
      <c r="AD27" s="447"/>
      <c r="AE27" s="447"/>
      <c r="AF27" s="447"/>
      <c r="AG27" s="448"/>
      <c r="AH27" s="468">
        <v>81</v>
      </c>
      <c r="AI27" s="469"/>
      <c r="AJ27" s="469"/>
      <c r="AK27" s="469"/>
      <c r="AL27" s="508"/>
      <c r="AM27" s="468">
        <v>240462</v>
      </c>
      <c r="AN27" s="469"/>
      <c r="AO27" s="469"/>
      <c r="AP27" s="469"/>
      <c r="AQ27" s="469"/>
      <c r="AR27" s="508"/>
      <c r="AS27" s="468">
        <v>2969</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601316</v>
      </c>
      <c r="BO27" s="587"/>
      <c r="BP27" s="587"/>
      <c r="BQ27" s="587"/>
      <c r="BR27" s="587"/>
      <c r="BS27" s="587"/>
      <c r="BT27" s="587"/>
      <c r="BU27" s="588"/>
      <c r="BV27" s="586">
        <v>601304</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164</v>
      </c>
      <c r="F28" s="447"/>
      <c r="G28" s="447"/>
      <c r="H28" s="447"/>
      <c r="I28" s="447"/>
      <c r="J28" s="447"/>
      <c r="K28" s="448"/>
      <c r="L28" s="468">
        <v>1</v>
      </c>
      <c r="M28" s="469"/>
      <c r="N28" s="469"/>
      <c r="O28" s="469"/>
      <c r="P28" s="508"/>
      <c r="Q28" s="468">
        <v>3570</v>
      </c>
      <c r="R28" s="469"/>
      <c r="S28" s="469"/>
      <c r="T28" s="469"/>
      <c r="U28" s="469"/>
      <c r="V28" s="508"/>
      <c r="W28" s="563"/>
      <c r="X28" s="551"/>
      <c r="Y28" s="552"/>
      <c r="Z28" s="467" t="s">
        <v>165</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1118318</v>
      </c>
      <c r="BO28" s="381"/>
      <c r="BP28" s="381"/>
      <c r="BQ28" s="381"/>
      <c r="BR28" s="381"/>
      <c r="BS28" s="381"/>
      <c r="BT28" s="381"/>
      <c r="BU28" s="382"/>
      <c r="BV28" s="380">
        <v>1162661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168</v>
      </c>
      <c r="F29" s="447"/>
      <c r="G29" s="447"/>
      <c r="H29" s="447"/>
      <c r="I29" s="447"/>
      <c r="J29" s="447"/>
      <c r="K29" s="448"/>
      <c r="L29" s="468">
        <v>16</v>
      </c>
      <c r="M29" s="469"/>
      <c r="N29" s="469"/>
      <c r="O29" s="469"/>
      <c r="P29" s="508"/>
      <c r="Q29" s="468">
        <v>3255</v>
      </c>
      <c r="R29" s="469"/>
      <c r="S29" s="469"/>
      <c r="T29" s="469"/>
      <c r="U29" s="469"/>
      <c r="V29" s="508"/>
      <c r="W29" s="564"/>
      <c r="X29" s="565"/>
      <c r="Y29" s="566"/>
      <c r="Z29" s="467" t="s">
        <v>169</v>
      </c>
      <c r="AA29" s="447"/>
      <c r="AB29" s="447"/>
      <c r="AC29" s="447"/>
      <c r="AD29" s="447"/>
      <c r="AE29" s="447"/>
      <c r="AF29" s="447"/>
      <c r="AG29" s="448"/>
      <c r="AH29" s="468">
        <v>414</v>
      </c>
      <c r="AI29" s="469"/>
      <c r="AJ29" s="469"/>
      <c r="AK29" s="469"/>
      <c r="AL29" s="508"/>
      <c r="AM29" s="468">
        <v>1274760</v>
      </c>
      <c r="AN29" s="469"/>
      <c r="AO29" s="469"/>
      <c r="AP29" s="469"/>
      <c r="AQ29" s="469"/>
      <c r="AR29" s="508"/>
      <c r="AS29" s="468">
        <v>3079</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1378464</v>
      </c>
      <c r="BO29" s="418"/>
      <c r="BP29" s="418"/>
      <c r="BQ29" s="418"/>
      <c r="BR29" s="418"/>
      <c r="BS29" s="418"/>
      <c r="BT29" s="418"/>
      <c r="BU29" s="419"/>
      <c r="BV29" s="417">
        <v>1365804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98.2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1775551</v>
      </c>
      <c r="BO30" s="587"/>
      <c r="BP30" s="587"/>
      <c r="BQ30" s="587"/>
      <c r="BR30" s="587"/>
      <c r="BS30" s="587"/>
      <c r="BT30" s="587"/>
      <c r="BU30" s="588"/>
      <c r="BV30" s="586">
        <v>1810486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5</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10</v>
      </c>
      <c r="BF34" s="598"/>
      <c r="BG34" s="599" t="str">
        <f>IF('各会計、関係団体の財政状況及び健全化判断比率'!B33="","",'各会計、関係団体の財政状況及び健全化判断比率'!B33)</f>
        <v>農業集落排水事業特別会計</v>
      </c>
      <c r="BH34" s="599"/>
      <c r="BI34" s="599"/>
      <c r="BJ34" s="599"/>
      <c r="BK34" s="599"/>
      <c r="BL34" s="599"/>
      <c r="BM34" s="599"/>
      <c r="BN34" s="599"/>
      <c r="BO34" s="599"/>
      <c r="BP34" s="599"/>
      <c r="BQ34" s="599"/>
      <c r="BR34" s="599"/>
      <c r="BS34" s="599"/>
      <c r="BT34" s="599"/>
      <c r="BU34" s="599"/>
      <c r="BV34" s="167"/>
      <c r="BW34" s="598">
        <f>IF(BY34="","",MAX(C34:D43,U34:V43,AM34:AN43,BE34:BF43)+1)</f>
        <v>12</v>
      </c>
      <c r="BX34" s="598"/>
      <c r="BY34" s="599" t="str">
        <f>IF('各会計、関係団体の財政状況及び健全化判断比率'!B68="","",'各会計、関係団体の財政状況及び健全化判断比率'!B68)</f>
        <v>滋賀県市町村職員退職手当組合</v>
      </c>
      <c r="BZ34" s="599"/>
      <c r="CA34" s="599"/>
      <c r="CB34" s="599"/>
      <c r="CC34" s="599"/>
      <c r="CD34" s="599"/>
      <c r="CE34" s="599"/>
      <c r="CF34" s="599"/>
      <c r="CG34" s="599"/>
      <c r="CH34" s="599"/>
      <c r="CI34" s="599"/>
      <c r="CJ34" s="599"/>
      <c r="CK34" s="599"/>
      <c r="CL34" s="599"/>
      <c r="CM34" s="599"/>
      <c r="CN34" s="167"/>
      <c r="CO34" s="598">
        <f>IF(CQ34="","",MAX(C34:D43,U34:V43,AM34:AN43,BE34:BF43,BW34:BX43)+1)</f>
        <v>18</v>
      </c>
      <c r="CP34" s="598"/>
      <c r="CQ34" s="599" t="str">
        <f>IF('各会計、関係団体の財政状況及び健全化判断比率'!BS7="","",'各会計、関係団体の財政状況及び健全化判断比率'!BS7)</f>
        <v>栗東市体育協会</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土地取得特別会計</v>
      </c>
      <c r="F35" s="599"/>
      <c r="G35" s="599"/>
      <c r="H35" s="599"/>
      <c r="I35" s="599"/>
      <c r="J35" s="599"/>
      <c r="K35" s="599"/>
      <c r="L35" s="599"/>
      <c r="M35" s="599"/>
      <c r="N35" s="599"/>
      <c r="O35" s="599"/>
      <c r="P35" s="599"/>
      <c r="Q35" s="599"/>
      <c r="R35" s="599"/>
      <c r="S35" s="599"/>
      <c r="T35" s="167"/>
      <c r="U35" s="598">
        <f>IF(W35="","",U34+1)</f>
        <v>6</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9</v>
      </c>
      <c r="AN35" s="598"/>
      <c r="AO35" s="599" t="str">
        <f>IF('各会計、関係団体の財政状況及び健全化判断比率'!B32="","",'各会計、関係団体の財政状況及び健全化判断比率'!B32)</f>
        <v>公共下水道事業会計</v>
      </c>
      <c r="AP35" s="599"/>
      <c r="AQ35" s="599"/>
      <c r="AR35" s="599"/>
      <c r="AS35" s="599"/>
      <c r="AT35" s="599"/>
      <c r="AU35" s="599"/>
      <c r="AV35" s="599"/>
      <c r="AW35" s="599"/>
      <c r="AX35" s="599"/>
      <c r="AY35" s="599"/>
      <c r="AZ35" s="599"/>
      <c r="BA35" s="599"/>
      <c r="BB35" s="599"/>
      <c r="BC35" s="599"/>
      <c r="BD35" s="167"/>
      <c r="BE35" s="598">
        <f t="shared" ref="BE35:BE43" si="1">IF(BG35="","",BE34+1)</f>
        <v>11</v>
      </c>
      <c r="BF35" s="598"/>
      <c r="BG35" s="599" t="str">
        <f>IF('各会計、関係団体の財政状況及び健全化判断比率'!B34="","",'各会計、関係団体の財政状況及び健全化判断比率'!B34)</f>
        <v>大津湖南都市計画事業栗東駅前土地区画整理事業特別会計</v>
      </c>
      <c r="BH35" s="599"/>
      <c r="BI35" s="599"/>
      <c r="BJ35" s="599"/>
      <c r="BK35" s="599"/>
      <c r="BL35" s="599"/>
      <c r="BM35" s="599"/>
      <c r="BN35" s="599"/>
      <c r="BO35" s="599"/>
      <c r="BP35" s="599"/>
      <c r="BQ35" s="599"/>
      <c r="BR35" s="599"/>
      <c r="BS35" s="599"/>
      <c r="BT35" s="599"/>
      <c r="BU35" s="599"/>
      <c r="BV35" s="167"/>
      <c r="BW35" s="598">
        <f t="shared" ref="BW35:BW43" si="2">IF(BY35="","",BW34+1)</f>
        <v>13</v>
      </c>
      <c r="BX35" s="598"/>
      <c r="BY35" s="599" t="str">
        <f>IF('各会計、関係団体の財政状況及び健全化判断比率'!B69="","",'各会計、関係団体の財政状況及び健全化判断比率'!B69)</f>
        <v>滋賀県市町村交通災害共済組合</v>
      </c>
      <c r="BZ35" s="599"/>
      <c r="CA35" s="599"/>
      <c r="CB35" s="599"/>
      <c r="CC35" s="599"/>
      <c r="CD35" s="599"/>
      <c r="CE35" s="599"/>
      <c r="CF35" s="599"/>
      <c r="CG35" s="599"/>
      <c r="CH35" s="599"/>
      <c r="CI35" s="599"/>
      <c r="CJ35" s="599"/>
      <c r="CK35" s="599"/>
      <c r="CL35" s="599"/>
      <c r="CM35" s="599"/>
      <c r="CN35" s="167"/>
      <c r="CO35" s="598">
        <f t="shared" ref="CO35:CO43" si="3">IF(CQ35="","",CO34+1)</f>
        <v>19</v>
      </c>
      <c r="CP35" s="598"/>
      <c r="CQ35" s="599" t="str">
        <f>IF('各会計、関係団体の財政状況及び健全化判断比率'!BS8="","",'各会計、関係団体の財政状況及び健全化判断比率'!BS8)</f>
        <v>栗東都市整備</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栗東墓地公園特別会計</v>
      </c>
      <c r="F36" s="599"/>
      <c r="G36" s="599"/>
      <c r="H36" s="599"/>
      <c r="I36" s="599"/>
      <c r="J36" s="599"/>
      <c r="K36" s="599"/>
      <c r="L36" s="599"/>
      <c r="M36" s="599"/>
      <c r="N36" s="599"/>
      <c r="O36" s="599"/>
      <c r="P36" s="599"/>
      <c r="Q36" s="599"/>
      <c r="R36" s="599"/>
      <c r="S36" s="599"/>
      <c r="T36" s="167"/>
      <c r="U36" s="598">
        <f t="shared" ref="U36:U43" si="4">IF(W36="","",U35+1)</f>
        <v>7</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14</v>
      </c>
      <c r="BX36" s="598"/>
      <c r="BY36" s="599" t="str">
        <f>IF('各会計、関係団体の財政状況及び健全化判断比率'!B70="","",'各会計、関係団体の財政状況及び健全化判断比率'!B70)</f>
        <v>湖南広域行政組合</v>
      </c>
      <c r="BZ36" s="599"/>
      <c r="CA36" s="599"/>
      <c r="CB36" s="599"/>
      <c r="CC36" s="599"/>
      <c r="CD36" s="599"/>
      <c r="CE36" s="599"/>
      <c r="CF36" s="599"/>
      <c r="CG36" s="599"/>
      <c r="CH36" s="599"/>
      <c r="CI36" s="599"/>
      <c r="CJ36" s="599"/>
      <c r="CK36" s="599"/>
      <c r="CL36" s="599"/>
      <c r="CM36" s="599"/>
      <c r="CN36" s="167"/>
      <c r="CO36" s="598">
        <f t="shared" si="3"/>
        <v>20</v>
      </c>
      <c r="CP36" s="598"/>
      <c r="CQ36" s="599" t="str">
        <f>IF('各会計、関係団体の財政状況及び健全化判断比率'!BS9="","",'各会計、関係団体の財政状況及び健全化判断比率'!BS9)</f>
        <v>アグリの郷栗東</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f>IF(E37="","",C36+1)</f>
        <v>4</v>
      </c>
      <c r="D37" s="598"/>
      <c r="E37" s="599" t="str">
        <f>IF('各会計、関係団体の財政状況及び健全化判断比率'!B10="","",'各会計、関係団体の財政状況及び健全化判断比率'!B10)</f>
        <v>大津湖南都市計画事業栗東新都心土地区画整理事業特別会計</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15</v>
      </c>
      <c r="BX37" s="598"/>
      <c r="BY37" s="599" t="str">
        <f>IF('各会計、関係団体の財政状況及び健全化判断比率'!B71="","",'各会計、関係団体の財政状況及び健全化判断比率'!B71)</f>
        <v>滋賀県市町村職員研修センター</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16</v>
      </c>
      <c r="BX38" s="598"/>
      <c r="BY38" s="599" t="str">
        <f>IF('各会計、関係団体の財政状況及び健全化判断比率'!B72="","",'各会計、関係団体の財政状況及び健全化判断比率'!B72)</f>
        <v>滋賀県後期高齢者医療広域連合（一般）</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17</v>
      </c>
      <c r="BX39" s="598"/>
      <c r="BY39" s="599" t="str">
        <f>IF('各会計、関係団体の財政状況及び健全化判断比率'!B73="","",'各会計、関係団体の財政状況及び健全化判断比率'!B73)</f>
        <v>滋賀県後期高齢者医療広域連合（特別）</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207</v>
      </c>
      <c r="C5" s="612"/>
      <c r="D5" s="612"/>
      <c r="E5" s="612"/>
      <c r="F5" s="612"/>
      <c r="G5" s="612"/>
      <c r="H5" s="612"/>
      <c r="I5" s="612"/>
      <c r="J5" s="612"/>
      <c r="K5" s="612"/>
      <c r="L5" s="612"/>
      <c r="M5" s="612"/>
      <c r="N5" s="612"/>
      <c r="O5" s="612"/>
      <c r="P5" s="612"/>
      <c r="Q5" s="613"/>
      <c r="R5" s="614">
        <v>12608944</v>
      </c>
      <c r="S5" s="615"/>
      <c r="T5" s="615"/>
      <c r="U5" s="615"/>
      <c r="V5" s="615"/>
      <c r="W5" s="615"/>
      <c r="X5" s="615"/>
      <c r="Y5" s="616"/>
      <c r="Z5" s="617">
        <v>50.5</v>
      </c>
      <c r="AA5" s="617"/>
      <c r="AB5" s="617"/>
      <c r="AC5" s="617"/>
      <c r="AD5" s="618">
        <v>11981492</v>
      </c>
      <c r="AE5" s="618"/>
      <c r="AF5" s="618"/>
      <c r="AG5" s="618"/>
      <c r="AH5" s="618"/>
      <c r="AI5" s="618"/>
      <c r="AJ5" s="618"/>
      <c r="AK5" s="618"/>
      <c r="AL5" s="619">
        <v>87.3</v>
      </c>
      <c r="AM5" s="620"/>
      <c r="AN5" s="620"/>
      <c r="AO5" s="621"/>
      <c r="AP5" s="611" t="s">
        <v>208</v>
      </c>
      <c r="AQ5" s="612"/>
      <c r="AR5" s="612"/>
      <c r="AS5" s="612"/>
      <c r="AT5" s="612"/>
      <c r="AU5" s="612"/>
      <c r="AV5" s="612"/>
      <c r="AW5" s="612"/>
      <c r="AX5" s="612"/>
      <c r="AY5" s="612"/>
      <c r="AZ5" s="612"/>
      <c r="BA5" s="612"/>
      <c r="BB5" s="612"/>
      <c r="BC5" s="612"/>
      <c r="BD5" s="612"/>
      <c r="BE5" s="612"/>
      <c r="BF5" s="613"/>
      <c r="BG5" s="625">
        <v>11981492</v>
      </c>
      <c r="BH5" s="626"/>
      <c r="BI5" s="626"/>
      <c r="BJ5" s="626"/>
      <c r="BK5" s="626"/>
      <c r="BL5" s="626"/>
      <c r="BM5" s="626"/>
      <c r="BN5" s="627"/>
      <c r="BO5" s="628">
        <v>95</v>
      </c>
      <c r="BP5" s="628"/>
      <c r="BQ5" s="628"/>
      <c r="BR5" s="628"/>
      <c r="BS5" s="629">
        <v>170307</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x14ac:dyDescent="0.15">
      <c r="B6" s="622" t="s">
        <v>212</v>
      </c>
      <c r="C6" s="623"/>
      <c r="D6" s="623"/>
      <c r="E6" s="623"/>
      <c r="F6" s="623"/>
      <c r="G6" s="623"/>
      <c r="H6" s="623"/>
      <c r="I6" s="623"/>
      <c r="J6" s="623"/>
      <c r="K6" s="623"/>
      <c r="L6" s="623"/>
      <c r="M6" s="623"/>
      <c r="N6" s="623"/>
      <c r="O6" s="623"/>
      <c r="P6" s="623"/>
      <c r="Q6" s="624"/>
      <c r="R6" s="625">
        <v>171026</v>
      </c>
      <c r="S6" s="626"/>
      <c r="T6" s="626"/>
      <c r="U6" s="626"/>
      <c r="V6" s="626"/>
      <c r="W6" s="626"/>
      <c r="X6" s="626"/>
      <c r="Y6" s="627"/>
      <c r="Z6" s="628">
        <v>0.7</v>
      </c>
      <c r="AA6" s="628"/>
      <c r="AB6" s="628"/>
      <c r="AC6" s="628"/>
      <c r="AD6" s="629">
        <v>171026</v>
      </c>
      <c r="AE6" s="629"/>
      <c r="AF6" s="629"/>
      <c r="AG6" s="629"/>
      <c r="AH6" s="629"/>
      <c r="AI6" s="629"/>
      <c r="AJ6" s="629"/>
      <c r="AK6" s="629"/>
      <c r="AL6" s="630">
        <v>1.2</v>
      </c>
      <c r="AM6" s="631"/>
      <c r="AN6" s="631"/>
      <c r="AO6" s="632"/>
      <c r="AP6" s="622" t="s">
        <v>213</v>
      </c>
      <c r="AQ6" s="623"/>
      <c r="AR6" s="623"/>
      <c r="AS6" s="623"/>
      <c r="AT6" s="623"/>
      <c r="AU6" s="623"/>
      <c r="AV6" s="623"/>
      <c r="AW6" s="623"/>
      <c r="AX6" s="623"/>
      <c r="AY6" s="623"/>
      <c r="AZ6" s="623"/>
      <c r="BA6" s="623"/>
      <c r="BB6" s="623"/>
      <c r="BC6" s="623"/>
      <c r="BD6" s="623"/>
      <c r="BE6" s="623"/>
      <c r="BF6" s="624"/>
      <c r="BG6" s="625">
        <v>11981492</v>
      </c>
      <c r="BH6" s="626"/>
      <c r="BI6" s="626"/>
      <c r="BJ6" s="626"/>
      <c r="BK6" s="626"/>
      <c r="BL6" s="626"/>
      <c r="BM6" s="626"/>
      <c r="BN6" s="627"/>
      <c r="BO6" s="628">
        <v>95</v>
      </c>
      <c r="BP6" s="628"/>
      <c r="BQ6" s="628"/>
      <c r="BR6" s="628"/>
      <c r="BS6" s="629">
        <v>170307</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160131</v>
      </c>
      <c r="CS6" s="626"/>
      <c r="CT6" s="626"/>
      <c r="CU6" s="626"/>
      <c r="CV6" s="626"/>
      <c r="CW6" s="626"/>
      <c r="CX6" s="626"/>
      <c r="CY6" s="627"/>
      <c r="CZ6" s="628">
        <v>0.7</v>
      </c>
      <c r="DA6" s="628"/>
      <c r="DB6" s="628"/>
      <c r="DC6" s="628"/>
      <c r="DD6" s="634" t="s">
        <v>215</v>
      </c>
      <c r="DE6" s="626"/>
      <c r="DF6" s="626"/>
      <c r="DG6" s="626"/>
      <c r="DH6" s="626"/>
      <c r="DI6" s="626"/>
      <c r="DJ6" s="626"/>
      <c r="DK6" s="626"/>
      <c r="DL6" s="626"/>
      <c r="DM6" s="626"/>
      <c r="DN6" s="626"/>
      <c r="DO6" s="626"/>
      <c r="DP6" s="627"/>
      <c r="DQ6" s="634">
        <v>160131</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14913</v>
      </c>
      <c r="S7" s="626"/>
      <c r="T7" s="626"/>
      <c r="U7" s="626"/>
      <c r="V7" s="626"/>
      <c r="W7" s="626"/>
      <c r="X7" s="626"/>
      <c r="Y7" s="627"/>
      <c r="Z7" s="628">
        <v>0.1</v>
      </c>
      <c r="AA7" s="628"/>
      <c r="AB7" s="628"/>
      <c r="AC7" s="628"/>
      <c r="AD7" s="629">
        <v>14913</v>
      </c>
      <c r="AE7" s="629"/>
      <c r="AF7" s="629"/>
      <c r="AG7" s="629"/>
      <c r="AH7" s="629"/>
      <c r="AI7" s="629"/>
      <c r="AJ7" s="629"/>
      <c r="AK7" s="629"/>
      <c r="AL7" s="630">
        <v>0.1</v>
      </c>
      <c r="AM7" s="631"/>
      <c r="AN7" s="631"/>
      <c r="AO7" s="632"/>
      <c r="AP7" s="622" t="s">
        <v>217</v>
      </c>
      <c r="AQ7" s="623"/>
      <c r="AR7" s="623"/>
      <c r="AS7" s="623"/>
      <c r="AT7" s="623"/>
      <c r="AU7" s="623"/>
      <c r="AV7" s="623"/>
      <c r="AW7" s="623"/>
      <c r="AX7" s="623"/>
      <c r="AY7" s="623"/>
      <c r="AZ7" s="623"/>
      <c r="BA7" s="623"/>
      <c r="BB7" s="623"/>
      <c r="BC7" s="623"/>
      <c r="BD7" s="623"/>
      <c r="BE7" s="623"/>
      <c r="BF7" s="624"/>
      <c r="BG7" s="625">
        <v>5353942</v>
      </c>
      <c r="BH7" s="626"/>
      <c r="BI7" s="626"/>
      <c r="BJ7" s="626"/>
      <c r="BK7" s="626"/>
      <c r="BL7" s="626"/>
      <c r="BM7" s="626"/>
      <c r="BN7" s="627"/>
      <c r="BO7" s="628">
        <v>42.5</v>
      </c>
      <c r="BP7" s="628"/>
      <c r="BQ7" s="628"/>
      <c r="BR7" s="628"/>
      <c r="BS7" s="629">
        <v>170307</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2169444</v>
      </c>
      <c r="CS7" s="626"/>
      <c r="CT7" s="626"/>
      <c r="CU7" s="626"/>
      <c r="CV7" s="626"/>
      <c r="CW7" s="626"/>
      <c r="CX7" s="626"/>
      <c r="CY7" s="627"/>
      <c r="CZ7" s="628">
        <v>8.9</v>
      </c>
      <c r="DA7" s="628"/>
      <c r="DB7" s="628"/>
      <c r="DC7" s="628"/>
      <c r="DD7" s="634">
        <v>47599</v>
      </c>
      <c r="DE7" s="626"/>
      <c r="DF7" s="626"/>
      <c r="DG7" s="626"/>
      <c r="DH7" s="626"/>
      <c r="DI7" s="626"/>
      <c r="DJ7" s="626"/>
      <c r="DK7" s="626"/>
      <c r="DL7" s="626"/>
      <c r="DM7" s="626"/>
      <c r="DN7" s="626"/>
      <c r="DO7" s="626"/>
      <c r="DP7" s="627"/>
      <c r="DQ7" s="634">
        <v>1815312</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36640</v>
      </c>
      <c r="S8" s="626"/>
      <c r="T8" s="626"/>
      <c r="U8" s="626"/>
      <c r="V8" s="626"/>
      <c r="W8" s="626"/>
      <c r="X8" s="626"/>
      <c r="Y8" s="627"/>
      <c r="Z8" s="628">
        <v>0.1</v>
      </c>
      <c r="AA8" s="628"/>
      <c r="AB8" s="628"/>
      <c r="AC8" s="628"/>
      <c r="AD8" s="629">
        <v>36640</v>
      </c>
      <c r="AE8" s="629"/>
      <c r="AF8" s="629"/>
      <c r="AG8" s="629"/>
      <c r="AH8" s="629"/>
      <c r="AI8" s="629"/>
      <c r="AJ8" s="629"/>
      <c r="AK8" s="629"/>
      <c r="AL8" s="630">
        <v>0.3</v>
      </c>
      <c r="AM8" s="631"/>
      <c r="AN8" s="631"/>
      <c r="AO8" s="632"/>
      <c r="AP8" s="622" t="s">
        <v>220</v>
      </c>
      <c r="AQ8" s="623"/>
      <c r="AR8" s="623"/>
      <c r="AS8" s="623"/>
      <c r="AT8" s="623"/>
      <c r="AU8" s="623"/>
      <c r="AV8" s="623"/>
      <c r="AW8" s="623"/>
      <c r="AX8" s="623"/>
      <c r="AY8" s="623"/>
      <c r="AZ8" s="623"/>
      <c r="BA8" s="623"/>
      <c r="BB8" s="623"/>
      <c r="BC8" s="623"/>
      <c r="BD8" s="623"/>
      <c r="BE8" s="623"/>
      <c r="BF8" s="624"/>
      <c r="BG8" s="625">
        <v>114320</v>
      </c>
      <c r="BH8" s="626"/>
      <c r="BI8" s="626"/>
      <c r="BJ8" s="626"/>
      <c r="BK8" s="626"/>
      <c r="BL8" s="626"/>
      <c r="BM8" s="626"/>
      <c r="BN8" s="627"/>
      <c r="BO8" s="628">
        <v>0.9</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8317005</v>
      </c>
      <c r="CS8" s="626"/>
      <c r="CT8" s="626"/>
      <c r="CU8" s="626"/>
      <c r="CV8" s="626"/>
      <c r="CW8" s="626"/>
      <c r="CX8" s="626"/>
      <c r="CY8" s="627"/>
      <c r="CZ8" s="628">
        <v>34.200000000000003</v>
      </c>
      <c r="DA8" s="628"/>
      <c r="DB8" s="628"/>
      <c r="DC8" s="628"/>
      <c r="DD8" s="634">
        <v>97831</v>
      </c>
      <c r="DE8" s="626"/>
      <c r="DF8" s="626"/>
      <c r="DG8" s="626"/>
      <c r="DH8" s="626"/>
      <c r="DI8" s="626"/>
      <c r="DJ8" s="626"/>
      <c r="DK8" s="626"/>
      <c r="DL8" s="626"/>
      <c r="DM8" s="626"/>
      <c r="DN8" s="626"/>
      <c r="DO8" s="626"/>
      <c r="DP8" s="627"/>
      <c r="DQ8" s="634">
        <v>3920731</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23639</v>
      </c>
      <c r="S9" s="626"/>
      <c r="T9" s="626"/>
      <c r="U9" s="626"/>
      <c r="V9" s="626"/>
      <c r="W9" s="626"/>
      <c r="X9" s="626"/>
      <c r="Y9" s="627"/>
      <c r="Z9" s="628">
        <v>0.1</v>
      </c>
      <c r="AA9" s="628"/>
      <c r="AB9" s="628"/>
      <c r="AC9" s="628"/>
      <c r="AD9" s="629">
        <v>23639</v>
      </c>
      <c r="AE9" s="629"/>
      <c r="AF9" s="629"/>
      <c r="AG9" s="629"/>
      <c r="AH9" s="629"/>
      <c r="AI9" s="629"/>
      <c r="AJ9" s="629"/>
      <c r="AK9" s="629"/>
      <c r="AL9" s="630">
        <v>0.2</v>
      </c>
      <c r="AM9" s="631"/>
      <c r="AN9" s="631"/>
      <c r="AO9" s="632"/>
      <c r="AP9" s="622" t="s">
        <v>223</v>
      </c>
      <c r="AQ9" s="623"/>
      <c r="AR9" s="623"/>
      <c r="AS9" s="623"/>
      <c r="AT9" s="623"/>
      <c r="AU9" s="623"/>
      <c r="AV9" s="623"/>
      <c r="AW9" s="623"/>
      <c r="AX9" s="623"/>
      <c r="AY9" s="623"/>
      <c r="AZ9" s="623"/>
      <c r="BA9" s="623"/>
      <c r="BB9" s="623"/>
      <c r="BC9" s="623"/>
      <c r="BD9" s="623"/>
      <c r="BE9" s="623"/>
      <c r="BF9" s="624"/>
      <c r="BG9" s="625">
        <v>3937230</v>
      </c>
      <c r="BH9" s="626"/>
      <c r="BI9" s="626"/>
      <c r="BJ9" s="626"/>
      <c r="BK9" s="626"/>
      <c r="BL9" s="626"/>
      <c r="BM9" s="626"/>
      <c r="BN9" s="627"/>
      <c r="BO9" s="628">
        <v>31.2</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1818321</v>
      </c>
      <c r="CS9" s="626"/>
      <c r="CT9" s="626"/>
      <c r="CU9" s="626"/>
      <c r="CV9" s="626"/>
      <c r="CW9" s="626"/>
      <c r="CX9" s="626"/>
      <c r="CY9" s="627"/>
      <c r="CZ9" s="628">
        <v>7.5</v>
      </c>
      <c r="DA9" s="628"/>
      <c r="DB9" s="628"/>
      <c r="DC9" s="628"/>
      <c r="DD9" s="634">
        <v>301322</v>
      </c>
      <c r="DE9" s="626"/>
      <c r="DF9" s="626"/>
      <c r="DG9" s="626"/>
      <c r="DH9" s="626"/>
      <c r="DI9" s="626"/>
      <c r="DJ9" s="626"/>
      <c r="DK9" s="626"/>
      <c r="DL9" s="626"/>
      <c r="DM9" s="626"/>
      <c r="DN9" s="626"/>
      <c r="DO9" s="626"/>
      <c r="DP9" s="627"/>
      <c r="DQ9" s="634">
        <v>1293341</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1054397</v>
      </c>
      <c r="S10" s="626"/>
      <c r="T10" s="626"/>
      <c r="U10" s="626"/>
      <c r="V10" s="626"/>
      <c r="W10" s="626"/>
      <c r="X10" s="626"/>
      <c r="Y10" s="627"/>
      <c r="Z10" s="628">
        <v>4.2</v>
      </c>
      <c r="AA10" s="628"/>
      <c r="AB10" s="628"/>
      <c r="AC10" s="628"/>
      <c r="AD10" s="629">
        <v>1054397</v>
      </c>
      <c r="AE10" s="629"/>
      <c r="AF10" s="629"/>
      <c r="AG10" s="629"/>
      <c r="AH10" s="629"/>
      <c r="AI10" s="629"/>
      <c r="AJ10" s="629"/>
      <c r="AK10" s="629"/>
      <c r="AL10" s="630">
        <v>7.7</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253519</v>
      </c>
      <c r="BH10" s="626"/>
      <c r="BI10" s="626"/>
      <c r="BJ10" s="626"/>
      <c r="BK10" s="626"/>
      <c r="BL10" s="626"/>
      <c r="BM10" s="626"/>
      <c r="BN10" s="627"/>
      <c r="BO10" s="628">
        <v>2</v>
      </c>
      <c r="BP10" s="628"/>
      <c r="BQ10" s="628"/>
      <c r="BR10" s="628"/>
      <c r="BS10" s="634" t="s">
        <v>111</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56508</v>
      </c>
      <c r="CS10" s="626"/>
      <c r="CT10" s="626"/>
      <c r="CU10" s="626"/>
      <c r="CV10" s="626"/>
      <c r="CW10" s="626"/>
      <c r="CX10" s="626"/>
      <c r="CY10" s="627"/>
      <c r="CZ10" s="628">
        <v>0.2</v>
      </c>
      <c r="DA10" s="628"/>
      <c r="DB10" s="628"/>
      <c r="DC10" s="628"/>
      <c r="DD10" s="634" t="s">
        <v>111</v>
      </c>
      <c r="DE10" s="626"/>
      <c r="DF10" s="626"/>
      <c r="DG10" s="626"/>
      <c r="DH10" s="626"/>
      <c r="DI10" s="626"/>
      <c r="DJ10" s="626"/>
      <c r="DK10" s="626"/>
      <c r="DL10" s="626"/>
      <c r="DM10" s="626"/>
      <c r="DN10" s="626"/>
      <c r="DO10" s="626"/>
      <c r="DP10" s="627"/>
      <c r="DQ10" s="634">
        <v>46125</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v>34096</v>
      </c>
      <c r="S11" s="626"/>
      <c r="T11" s="626"/>
      <c r="U11" s="626"/>
      <c r="V11" s="626"/>
      <c r="W11" s="626"/>
      <c r="X11" s="626"/>
      <c r="Y11" s="627"/>
      <c r="Z11" s="628">
        <v>0.1</v>
      </c>
      <c r="AA11" s="628"/>
      <c r="AB11" s="628"/>
      <c r="AC11" s="628"/>
      <c r="AD11" s="629">
        <v>34096</v>
      </c>
      <c r="AE11" s="629"/>
      <c r="AF11" s="629"/>
      <c r="AG11" s="629"/>
      <c r="AH11" s="629"/>
      <c r="AI11" s="629"/>
      <c r="AJ11" s="629"/>
      <c r="AK11" s="629"/>
      <c r="AL11" s="630">
        <v>0.2</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1048873</v>
      </c>
      <c r="BH11" s="626"/>
      <c r="BI11" s="626"/>
      <c r="BJ11" s="626"/>
      <c r="BK11" s="626"/>
      <c r="BL11" s="626"/>
      <c r="BM11" s="626"/>
      <c r="BN11" s="627"/>
      <c r="BO11" s="628">
        <v>8.3000000000000007</v>
      </c>
      <c r="BP11" s="628"/>
      <c r="BQ11" s="628"/>
      <c r="BR11" s="628"/>
      <c r="BS11" s="634">
        <v>170307</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323667</v>
      </c>
      <c r="CS11" s="626"/>
      <c r="CT11" s="626"/>
      <c r="CU11" s="626"/>
      <c r="CV11" s="626"/>
      <c r="CW11" s="626"/>
      <c r="CX11" s="626"/>
      <c r="CY11" s="627"/>
      <c r="CZ11" s="628">
        <v>1.3</v>
      </c>
      <c r="DA11" s="628"/>
      <c r="DB11" s="628"/>
      <c r="DC11" s="628"/>
      <c r="DD11" s="634">
        <v>62125</v>
      </c>
      <c r="DE11" s="626"/>
      <c r="DF11" s="626"/>
      <c r="DG11" s="626"/>
      <c r="DH11" s="626"/>
      <c r="DI11" s="626"/>
      <c r="DJ11" s="626"/>
      <c r="DK11" s="626"/>
      <c r="DL11" s="626"/>
      <c r="DM11" s="626"/>
      <c r="DN11" s="626"/>
      <c r="DO11" s="626"/>
      <c r="DP11" s="627"/>
      <c r="DQ11" s="634">
        <v>218751</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5656469</v>
      </c>
      <c r="BH12" s="626"/>
      <c r="BI12" s="626"/>
      <c r="BJ12" s="626"/>
      <c r="BK12" s="626"/>
      <c r="BL12" s="626"/>
      <c r="BM12" s="626"/>
      <c r="BN12" s="627"/>
      <c r="BO12" s="628">
        <v>44.9</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337165</v>
      </c>
      <c r="CS12" s="626"/>
      <c r="CT12" s="626"/>
      <c r="CU12" s="626"/>
      <c r="CV12" s="626"/>
      <c r="CW12" s="626"/>
      <c r="CX12" s="626"/>
      <c r="CY12" s="627"/>
      <c r="CZ12" s="628">
        <v>1.4</v>
      </c>
      <c r="DA12" s="628"/>
      <c r="DB12" s="628"/>
      <c r="DC12" s="628"/>
      <c r="DD12" s="634">
        <v>365</v>
      </c>
      <c r="DE12" s="626"/>
      <c r="DF12" s="626"/>
      <c r="DG12" s="626"/>
      <c r="DH12" s="626"/>
      <c r="DI12" s="626"/>
      <c r="DJ12" s="626"/>
      <c r="DK12" s="626"/>
      <c r="DL12" s="626"/>
      <c r="DM12" s="626"/>
      <c r="DN12" s="626"/>
      <c r="DO12" s="626"/>
      <c r="DP12" s="627"/>
      <c r="DQ12" s="634">
        <v>329065</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47685</v>
      </c>
      <c r="S13" s="626"/>
      <c r="T13" s="626"/>
      <c r="U13" s="626"/>
      <c r="V13" s="626"/>
      <c r="W13" s="626"/>
      <c r="X13" s="626"/>
      <c r="Y13" s="627"/>
      <c r="Z13" s="628">
        <v>0.2</v>
      </c>
      <c r="AA13" s="628"/>
      <c r="AB13" s="628"/>
      <c r="AC13" s="628"/>
      <c r="AD13" s="629">
        <v>47685</v>
      </c>
      <c r="AE13" s="629"/>
      <c r="AF13" s="629"/>
      <c r="AG13" s="629"/>
      <c r="AH13" s="629"/>
      <c r="AI13" s="629"/>
      <c r="AJ13" s="629"/>
      <c r="AK13" s="629"/>
      <c r="AL13" s="630">
        <v>0.3</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5642659</v>
      </c>
      <c r="BH13" s="626"/>
      <c r="BI13" s="626"/>
      <c r="BJ13" s="626"/>
      <c r="BK13" s="626"/>
      <c r="BL13" s="626"/>
      <c r="BM13" s="626"/>
      <c r="BN13" s="627"/>
      <c r="BO13" s="628">
        <v>44.8</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3084877</v>
      </c>
      <c r="CS13" s="626"/>
      <c r="CT13" s="626"/>
      <c r="CU13" s="626"/>
      <c r="CV13" s="626"/>
      <c r="CW13" s="626"/>
      <c r="CX13" s="626"/>
      <c r="CY13" s="627"/>
      <c r="CZ13" s="628">
        <v>12.7</v>
      </c>
      <c r="DA13" s="628"/>
      <c r="DB13" s="628"/>
      <c r="DC13" s="628"/>
      <c r="DD13" s="634">
        <v>1909970</v>
      </c>
      <c r="DE13" s="626"/>
      <c r="DF13" s="626"/>
      <c r="DG13" s="626"/>
      <c r="DH13" s="626"/>
      <c r="DI13" s="626"/>
      <c r="DJ13" s="626"/>
      <c r="DK13" s="626"/>
      <c r="DL13" s="626"/>
      <c r="DM13" s="626"/>
      <c r="DN13" s="626"/>
      <c r="DO13" s="626"/>
      <c r="DP13" s="627"/>
      <c r="DQ13" s="634">
        <v>1048814</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156543</v>
      </c>
      <c r="BH14" s="626"/>
      <c r="BI14" s="626"/>
      <c r="BJ14" s="626"/>
      <c r="BK14" s="626"/>
      <c r="BL14" s="626"/>
      <c r="BM14" s="626"/>
      <c r="BN14" s="627"/>
      <c r="BO14" s="628">
        <v>1.2</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1071804</v>
      </c>
      <c r="CS14" s="626"/>
      <c r="CT14" s="626"/>
      <c r="CU14" s="626"/>
      <c r="CV14" s="626"/>
      <c r="CW14" s="626"/>
      <c r="CX14" s="626"/>
      <c r="CY14" s="627"/>
      <c r="CZ14" s="628">
        <v>4.4000000000000004</v>
      </c>
      <c r="DA14" s="628"/>
      <c r="DB14" s="628"/>
      <c r="DC14" s="628"/>
      <c r="DD14" s="634">
        <v>339295</v>
      </c>
      <c r="DE14" s="626"/>
      <c r="DF14" s="626"/>
      <c r="DG14" s="626"/>
      <c r="DH14" s="626"/>
      <c r="DI14" s="626"/>
      <c r="DJ14" s="626"/>
      <c r="DK14" s="626"/>
      <c r="DL14" s="626"/>
      <c r="DM14" s="626"/>
      <c r="DN14" s="626"/>
      <c r="DO14" s="626"/>
      <c r="DP14" s="627"/>
      <c r="DQ14" s="634">
        <v>765194</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61066</v>
      </c>
      <c r="S15" s="626"/>
      <c r="T15" s="626"/>
      <c r="U15" s="626"/>
      <c r="V15" s="626"/>
      <c r="W15" s="626"/>
      <c r="X15" s="626"/>
      <c r="Y15" s="627"/>
      <c r="Z15" s="628">
        <v>0.2</v>
      </c>
      <c r="AA15" s="628"/>
      <c r="AB15" s="628"/>
      <c r="AC15" s="628"/>
      <c r="AD15" s="629">
        <v>61066</v>
      </c>
      <c r="AE15" s="629"/>
      <c r="AF15" s="629"/>
      <c r="AG15" s="629"/>
      <c r="AH15" s="629"/>
      <c r="AI15" s="629"/>
      <c r="AJ15" s="629"/>
      <c r="AK15" s="629"/>
      <c r="AL15" s="630">
        <v>0.4</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814538</v>
      </c>
      <c r="BH15" s="626"/>
      <c r="BI15" s="626"/>
      <c r="BJ15" s="626"/>
      <c r="BK15" s="626"/>
      <c r="BL15" s="626"/>
      <c r="BM15" s="626"/>
      <c r="BN15" s="627"/>
      <c r="BO15" s="628">
        <v>6.5</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3000922</v>
      </c>
      <c r="CS15" s="626"/>
      <c r="CT15" s="626"/>
      <c r="CU15" s="626"/>
      <c r="CV15" s="626"/>
      <c r="CW15" s="626"/>
      <c r="CX15" s="626"/>
      <c r="CY15" s="627"/>
      <c r="CZ15" s="628">
        <v>12.3</v>
      </c>
      <c r="DA15" s="628"/>
      <c r="DB15" s="628"/>
      <c r="DC15" s="628"/>
      <c r="DD15" s="634">
        <v>687726</v>
      </c>
      <c r="DE15" s="626"/>
      <c r="DF15" s="626"/>
      <c r="DG15" s="626"/>
      <c r="DH15" s="626"/>
      <c r="DI15" s="626"/>
      <c r="DJ15" s="626"/>
      <c r="DK15" s="626"/>
      <c r="DL15" s="626"/>
      <c r="DM15" s="626"/>
      <c r="DN15" s="626"/>
      <c r="DO15" s="626"/>
      <c r="DP15" s="627"/>
      <c r="DQ15" s="634">
        <v>2060311</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450521</v>
      </c>
      <c r="S16" s="626"/>
      <c r="T16" s="626"/>
      <c r="U16" s="626"/>
      <c r="V16" s="626"/>
      <c r="W16" s="626"/>
      <c r="X16" s="626"/>
      <c r="Y16" s="627"/>
      <c r="Z16" s="628">
        <v>1.8</v>
      </c>
      <c r="AA16" s="628"/>
      <c r="AB16" s="628"/>
      <c r="AC16" s="628"/>
      <c r="AD16" s="629">
        <v>199015</v>
      </c>
      <c r="AE16" s="629"/>
      <c r="AF16" s="629"/>
      <c r="AG16" s="629"/>
      <c r="AH16" s="629"/>
      <c r="AI16" s="629"/>
      <c r="AJ16" s="629"/>
      <c r="AK16" s="629"/>
      <c r="AL16" s="630">
        <v>1.5</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199015</v>
      </c>
      <c r="S17" s="626"/>
      <c r="T17" s="626"/>
      <c r="U17" s="626"/>
      <c r="V17" s="626"/>
      <c r="W17" s="626"/>
      <c r="X17" s="626"/>
      <c r="Y17" s="627"/>
      <c r="Z17" s="628">
        <v>0.8</v>
      </c>
      <c r="AA17" s="628"/>
      <c r="AB17" s="628"/>
      <c r="AC17" s="628"/>
      <c r="AD17" s="629">
        <v>199015</v>
      </c>
      <c r="AE17" s="629"/>
      <c r="AF17" s="629"/>
      <c r="AG17" s="629"/>
      <c r="AH17" s="629"/>
      <c r="AI17" s="629"/>
      <c r="AJ17" s="629"/>
      <c r="AK17" s="629"/>
      <c r="AL17" s="630">
        <v>1.5</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3985194</v>
      </c>
      <c r="CS17" s="626"/>
      <c r="CT17" s="626"/>
      <c r="CU17" s="626"/>
      <c r="CV17" s="626"/>
      <c r="CW17" s="626"/>
      <c r="CX17" s="626"/>
      <c r="CY17" s="627"/>
      <c r="CZ17" s="628">
        <v>16.399999999999999</v>
      </c>
      <c r="DA17" s="628"/>
      <c r="DB17" s="628"/>
      <c r="DC17" s="628"/>
      <c r="DD17" s="634" t="s">
        <v>111</v>
      </c>
      <c r="DE17" s="626"/>
      <c r="DF17" s="626"/>
      <c r="DG17" s="626"/>
      <c r="DH17" s="626"/>
      <c r="DI17" s="626"/>
      <c r="DJ17" s="626"/>
      <c r="DK17" s="626"/>
      <c r="DL17" s="626"/>
      <c r="DM17" s="626"/>
      <c r="DN17" s="626"/>
      <c r="DO17" s="626"/>
      <c r="DP17" s="627"/>
      <c r="DQ17" s="634">
        <v>3773492</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251506</v>
      </c>
      <c r="S18" s="626"/>
      <c r="T18" s="626"/>
      <c r="U18" s="626"/>
      <c r="V18" s="626"/>
      <c r="W18" s="626"/>
      <c r="X18" s="626"/>
      <c r="Y18" s="627"/>
      <c r="Z18" s="628">
        <v>1</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627452</v>
      </c>
      <c r="BH19" s="626"/>
      <c r="BI19" s="626"/>
      <c r="BJ19" s="626"/>
      <c r="BK19" s="626"/>
      <c r="BL19" s="626"/>
      <c r="BM19" s="626"/>
      <c r="BN19" s="627"/>
      <c r="BO19" s="628">
        <v>5</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14502927</v>
      </c>
      <c r="S20" s="626"/>
      <c r="T20" s="626"/>
      <c r="U20" s="626"/>
      <c r="V20" s="626"/>
      <c r="W20" s="626"/>
      <c r="X20" s="626"/>
      <c r="Y20" s="627"/>
      <c r="Z20" s="628">
        <v>58.1</v>
      </c>
      <c r="AA20" s="628"/>
      <c r="AB20" s="628"/>
      <c r="AC20" s="628"/>
      <c r="AD20" s="629">
        <v>13623969</v>
      </c>
      <c r="AE20" s="629"/>
      <c r="AF20" s="629"/>
      <c r="AG20" s="629"/>
      <c r="AH20" s="629"/>
      <c r="AI20" s="629"/>
      <c r="AJ20" s="629"/>
      <c r="AK20" s="629"/>
      <c r="AL20" s="630">
        <v>99.3</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627452</v>
      </c>
      <c r="BH20" s="626"/>
      <c r="BI20" s="626"/>
      <c r="BJ20" s="626"/>
      <c r="BK20" s="626"/>
      <c r="BL20" s="626"/>
      <c r="BM20" s="626"/>
      <c r="BN20" s="627"/>
      <c r="BO20" s="628">
        <v>5</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24325038</v>
      </c>
      <c r="CS20" s="626"/>
      <c r="CT20" s="626"/>
      <c r="CU20" s="626"/>
      <c r="CV20" s="626"/>
      <c r="CW20" s="626"/>
      <c r="CX20" s="626"/>
      <c r="CY20" s="627"/>
      <c r="CZ20" s="628">
        <v>100</v>
      </c>
      <c r="DA20" s="628"/>
      <c r="DB20" s="628"/>
      <c r="DC20" s="628"/>
      <c r="DD20" s="634">
        <v>3446233</v>
      </c>
      <c r="DE20" s="626"/>
      <c r="DF20" s="626"/>
      <c r="DG20" s="626"/>
      <c r="DH20" s="626"/>
      <c r="DI20" s="626"/>
      <c r="DJ20" s="626"/>
      <c r="DK20" s="626"/>
      <c r="DL20" s="626"/>
      <c r="DM20" s="626"/>
      <c r="DN20" s="626"/>
      <c r="DO20" s="626"/>
      <c r="DP20" s="627"/>
      <c r="DQ20" s="634">
        <v>15431267</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10160</v>
      </c>
      <c r="S21" s="626"/>
      <c r="T21" s="626"/>
      <c r="U21" s="626"/>
      <c r="V21" s="626"/>
      <c r="W21" s="626"/>
      <c r="X21" s="626"/>
      <c r="Y21" s="627"/>
      <c r="Z21" s="628">
        <v>0</v>
      </c>
      <c r="AA21" s="628"/>
      <c r="AB21" s="628"/>
      <c r="AC21" s="628"/>
      <c r="AD21" s="629">
        <v>10160</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519291</v>
      </c>
      <c r="S22" s="626"/>
      <c r="T22" s="626"/>
      <c r="U22" s="626"/>
      <c r="V22" s="626"/>
      <c r="W22" s="626"/>
      <c r="X22" s="626"/>
      <c r="Y22" s="627"/>
      <c r="Z22" s="628">
        <v>2.1</v>
      </c>
      <c r="AA22" s="628"/>
      <c r="AB22" s="628"/>
      <c r="AC22" s="628"/>
      <c r="AD22" s="629" t="s">
        <v>111</v>
      </c>
      <c r="AE22" s="629"/>
      <c r="AF22" s="629"/>
      <c r="AG22" s="629"/>
      <c r="AH22" s="629"/>
      <c r="AI22" s="629"/>
      <c r="AJ22" s="629"/>
      <c r="AK22" s="629"/>
      <c r="AL22" s="630" t="s">
        <v>111</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493351</v>
      </c>
      <c r="S23" s="626"/>
      <c r="T23" s="626"/>
      <c r="U23" s="626"/>
      <c r="V23" s="626"/>
      <c r="W23" s="626"/>
      <c r="X23" s="626"/>
      <c r="Y23" s="627"/>
      <c r="Z23" s="628">
        <v>2</v>
      </c>
      <c r="AA23" s="628"/>
      <c r="AB23" s="628"/>
      <c r="AC23" s="628"/>
      <c r="AD23" s="629">
        <v>22670</v>
      </c>
      <c r="AE23" s="629"/>
      <c r="AF23" s="629"/>
      <c r="AG23" s="629"/>
      <c r="AH23" s="629"/>
      <c r="AI23" s="629"/>
      <c r="AJ23" s="629"/>
      <c r="AK23" s="629"/>
      <c r="AL23" s="630">
        <v>0.2</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627452</v>
      </c>
      <c r="BH23" s="626"/>
      <c r="BI23" s="626"/>
      <c r="BJ23" s="626"/>
      <c r="BK23" s="626"/>
      <c r="BL23" s="626"/>
      <c r="BM23" s="626"/>
      <c r="BN23" s="627"/>
      <c r="BO23" s="628">
        <v>5</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50" t="s">
        <v>268</v>
      </c>
      <c r="DM23" s="651"/>
      <c r="DN23" s="651"/>
      <c r="DO23" s="651"/>
      <c r="DP23" s="651"/>
      <c r="DQ23" s="651"/>
      <c r="DR23" s="651"/>
      <c r="DS23" s="651"/>
      <c r="DT23" s="651"/>
      <c r="DU23" s="651"/>
      <c r="DV23" s="652"/>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302406</v>
      </c>
      <c r="S24" s="626"/>
      <c r="T24" s="626"/>
      <c r="U24" s="626"/>
      <c r="V24" s="626"/>
      <c r="W24" s="626"/>
      <c r="X24" s="626"/>
      <c r="Y24" s="627"/>
      <c r="Z24" s="628">
        <v>1.2</v>
      </c>
      <c r="AA24" s="628"/>
      <c r="AB24" s="628"/>
      <c r="AC24" s="628"/>
      <c r="AD24" s="629" t="s">
        <v>111</v>
      </c>
      <c r="AE24" s="629"/>
      <c r="AF24" s="629"/>
      <c r="AG24" s="629"/>
      <c r="AH24" s="629"/>
      <c r="AI24" s="629"/>
      <c r="AJ24" s="629"/>
      <c r="AK24" s="629"/>
      <c r="AL24" s="630" t="s">
        <v>111</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12406325</v>
      </c>
      <c r="CS24" s="615"/>
      <c r="CT24" s="615"/>
      <c r="CU24" s="615"/>
      <c r="CV24" s="615"/>
      <c r="CW24" s="615"/>
      <c r="CX24" s="615"/>
      <c r="CY24" s="616"/>
      <c r="CZ24" s="654">
        <v>51</v>
      </c>
      <c r="DA24" s="655"/>
      <c r="DB24" s="655"/>
      <c r="DC24" s="656"/>
      <c r="DD24" s="653">
        <v>8124047</v>
      </c>
      <c r="DE24" s="615"/>
      <c r="DF24" s="615"/>
      <c r="DG24" s="615"/>
      <c r="DH24" s="615"/>
      <c r="DI24" s="615"/>
      <c r="DJ24" s="615"/>
      <c r="DK24" s="616"/>
      <c r="DL24" s="653">
        <v>8124047</v>
      </c>
      <c r="DM24" s="615"/>
      <c r="DN24" s="615"/>
      <c r="DO24" s="615"/>
      <c r="DP24" s="615"/>
      <c r="DQ24" s="615"/>
      <c r="DR24" s="615"/>
      <c r="DS24" s="615"/>
      <c r="DT24" s="615"/>
      <c r="DU24" s="615"/>
      <c r="DV24" s="616"/>
      <c r="DW24" s="619">
        <v>57.8</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3085523</v>
      </c>
      <c r="S25" s="626"/>
      <c r="T25" s="626"/>
      <c r="U25" s="626"/>
      <c r="V25" s="626"/>
      <c r="W25" s="626"/>
      <c r="X25" s="626"/>
      <c r="Y25" s="627"/>
      <c r="Z25" s="628">
        <v>12.4</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3362078</v>
      </c>
      <c r="CS25" s="645"/>
      <c r="CT25" s="645"/>
      <c r="CU25" s="645"/>
      <c r="CV25" s="645"/>
      <c r="CW25" s="645"/>
      <c r="CX25" s="645"/>
      <c r="CY25" s="646"/>
      <c r="CZ25" s="659">
        <v>13.8</v>
      </c>
      <c r="DA25" s="660"/>
      <c r="DB25" s="660"/>
      <c r="DC25" s="661"/>
      <c r="DD25" s="634">
        <v>2814915</v>
      </c>
      <c r="DE25" s="645"/>
      <c r="DF25" s="645"/>
      <c r="DG25" s="645"/>
      <c r="DH25" s="645"/>
      <c r="DI25" s="645"/>
      <c r="DJ25" s="645"/>
      <c r="DK25" s="646"/>
      <c r="DL25" s="634">
        <v>2814915</v>
      </c>
      <c r="DM25" s="645"/>
      <c r="DN25" s="645"/>
      <c r="DO25" s="645"/>
      <c r="DP25" s="645"/>
      <c r="DQ25" s="645"/>
      <c r="DR25" s="645"/>
      <c r="DS25" s="645"/>
      <c r="DT25" s="645"/>
      <c r="DU25" s="645"/>
      <c r="DV25" s="646"/>
      <c r="DW25" s="630">
        <v>20</v>
      </c>
      <c r="DX25" s="657"/>
      <c r="DY25" s="657"/>
      <c r="DZ25" s="657"/>
      <c r="EA25" s="657"/>
      <c r="EB25" s="657"/>
      <c r="EC25" s="658"/>
    </row>
    <row r="26" spans="2:133" ht="11.25" customHeight="1" x14ac:dyDescent="0.15">
      <c r="B26" s="662" t="s">
        <v>276</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2347860</v>
      </c>
      <c r="CS26" s="626"/>
      <c r="CT26" s="626"/>
      <c r="CU26" s="626"/>
      <c r="CV26" s="626"/>
      <c r="CW26" s="626"/>
      <c r="CX26" s="626"/>
      <c r="CY26" s="627"/>
      <c r="CZ26" s="659">
        <v>9.6999999999999993</v>
      </c>
      <c r="DA26" s="660"/>
      <c r="DB26" s="660"/>
      <c r="DC26" s="661"/>
      <c r="DD26" s="634">
        <v>1938707</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7"/>
      <c r="DY26" s="657"/>
      <c r="DZ26" s="657"/>
      <c r="EA26" s="657"/>
      <c r="EB26" s="657"/>
      <c r="EC26" s="658"/>
    </row>
    <row r="27" spans="2:133" ht="11.25" customHeight="1" x14ac:dyDescent="0.15">
      <c r="B27" s="622" t="s">
        <v>279</v>
      </c>
      <c r="C27" s="623"/>
      <c r="D27" s="623"/>
      <c r="E27" s="623"/>
      <c r="F27" s="623"/>
      <c r="G27" s="623"/>
      <c r="H27" s="623"/>
      <c r="I27" s="623"/>
      <c r="J27" s="623"/>
      <c r="K27" s="623"/>
      <c r="L27" s="623"/>
      <c r="M27" s="623"/>
      <c r="N27" s="623"/>
      <c r="O27" s="623"/>
      <c r="P27" s="623"/>
      <c r="Q27" s="624"/>
      <c r="R27" s="625">
        <v>1639571</v>
      </c>
      <c r="S27" s="626"/>
      <c r="T27" s="626"/>
      <c r="U27" s="626"/>
      <c r="V27" s="626"/>
      <c r="W27" s="626"/>
      <c r="X27" s="626"/>
      <c r="Y27" s="627"/>
      <c r="Z27" s="628">
        <v>6.6</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12608944</v>
      </c>
      <c r="BH27" s="626"/>
      <c r="BI27" s="626"/>
      <c r="BJ27" s="626"/>
      <c r="BK27" s="626"/>
      <c r="BL27" s="626"/>
      <c r="BM27" s="626"/>
      <c r="BN27" s="627"/>
      <c r="BO27" s="628">
        <v>100</v>
      </c>
      <c r="BP27" s="628"/>
      <c r="BQ27" s="628"/>
      <c r="BR27" s="628"/>
      <c r="BS27" s="634">
        <v>170307</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5059053</v>
      </c>
      <c r="CS27" s="645"/>
      <c r="CT27" s="645"/>
      <c r="CU27" s="645"/>
      <c r="CV27" s="645"/>
      <c r="CW27" s="645"/>
      <c r="CX27" s="645"/>
      <c r="CY27" s="646"/>
      <c r="CZ27" s="659">
        <v>20.8</v>
      </c>
      <c r="DA27" s="660"/>
      <c r="DB27" s="660"/>
      <c r="DC27" s="661"/>
      <c r="DD27" s="634">
        <v>1535640</v>
      </c>
      <c r="DE27" s="645"/>
      <c r="DF27" s="645"/>
      <c r="DG27" s="645"/>
      <c r="DH27" s="645"/>
      <c r="DI27" s="645"/>
      <c r="DJ27" s="645"/>
      <c r="DK27" s="646"/>
      <c r="DL27" s="634">
        <v>1535640</v>
      </c>
      <c r="DM27" s="645"/>
      <c r="DN27" s="645"/>
      <c r="DO27" s="645"/>
      <c r="DP27" s="645"/>
      <c r="DQ27" s="645"/>
      <c r="DR27" s="645"/>
      <c r="DS27" s="645"/>
      <c r="DT27" s="645"/>
      <c r="DU27" s="645"/>
      <c r="DV27" s="646"/>
      <c r="DW27" s="630">
        <v>10.9</v>
      </c>
      <c r="DX27" s="657"/>
      <c r="DY27" s="657"/>
      <c r="DZ27" s="657"/>
      <c r="EA27" s="657"/>
      <c r="EB27" s="657"/>
      <c r="EC27" s="658"/>
    </row>
    <row r="28" spans="2:133" ht="11.25" customHeight="1" x14ac:dyDescent="0.15">
      <c r="B28" s="622" t="s">
        <v>282</v>
      </c>
      <c r="C28" s="623"/>
      <c r="D28" s="623"/>
      <c r="E28" s="623"/>
      <c r="F28" s="623"/>
      <c r="G28" s="623"/>
      <c r="H28" s="623"/>
      <c r="I28" s="623"/>
      <c r="J28" s="623"/>
      <c r="K28" s="623"/>
      <c r="L28" s="623"/>
      <c r="M28" s="623"/>
      <c r="N28" s="623"/>
      <c r="O28" s="623"/>
      <c r="P28" s="623"/>
      <c r="Q28" s="624"/>
      <c r="R28" s="625">
        <v>282120</v>
      </c>
      <c r="S28" s="626"/>
      <c r="T28" s="626"/>
      <c r="U28" s="626"/>
      <c r="V28" s="626"/>
      <c r="W28" s="626"/>
      <c r="X28" s="626"/>
      <c r="Y28" s="627"/>
      <c r="Z28" s="628">
        <v>1.1000000000000001</v>
      </c>
      <c r="AA28" s="628"/>
      <c r="AB28" s="628"/>
      <c r="AC28" s="628"/>
      <c r="AD28" s="629">
        <v>55831</v>
      </c>
      <c r="AE28" s="629"/>
      <c r="AF28" s="629"/>
      <c r="AG28" s="629"/>
      <c r="AH28" s="629"/>
      <c r="AI28" s="629"/>
      <c r="AJ28" s="629"/>
      <c r="AK28" s="629"/>
      <c r="AL28" s="630">
        <v>0.4</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3985194</v>
      </c>
      <c r="CS28" s="626"/>
      <c r="CT28" s="626"/>
      <c r="CU28" s="626"/>
      <c r="CV28" s="626"/>
      <c r="CW28" s="626"/>
      <c r="CX28" s="626"/>
      <c r="CY28" s="627"/>
      <c r="CZ28" s="659">
        <v>16.399999999999999</v>
      </c>
      <c r="DA28" s="660"/>
      <c r="DB28" s="660"/>
      <c r="DC28" s="661"/>
      <c r="DD28" s="634">
        <v>3773492</v>
      </c>
      <c r="DE28" s="626"/>
      <c r="DF28" s="626"/>
      <c r="DG28" s="626"/>
      <c r="DH28" s="626"/>
      <c r="DI28" s="626"/>
      <c r="DJ28" s="626"/>
      <c r="DK28" s="627"/>
      <c r="DL28" s="634">
        <v>3773492</v>
      </c>
      <c r="DM28" s="626"/>
      <c r="DN28" s="626"/>
      <c r="DO28" s="626"/>
      <c r="DP28" s="626"/>
      <c r="DQ28" s="626"/>
      <c r="DR28" s="626"/>
      <c r="DS28" s="626"/>
      <c r="DT28" s="626"/>
      <c r="DU28" s="626"/>
      <c r="DV28" s="627"/>
      <c r="DW28" s="630">
        <v>26.8</v>
      </c>
      <c r="DX28" s="657"/>
      <c r="DY28" s="657"/>
      <c r="DZ28" s="657"/>
      <c r="EA28" s="657"/>
      <c r="EB28" s="657"/>
      <c r="EC28" s="658"/>
    </row>
    <row r="29" spans="2:133" ht="11.25" customHeight="1" x14ac:dyDescent="0.15">
      <c r="B29" s="622" t="s">
        <v>284</v>
      </c>
      <c r="C29" s="623"/>
      <c r="D29" s="623"/>
      <c r="E29" s="623"/>
      <c r="F29" s="623"/>
      <c r="G29" s="623"/>
      <c r="H29" s="623"/>
      <c r="I29" s="623"/>
      <c r="J29" s="623"/>
      <c r="K29" s="623"/>
      <c r="L29" s="623"/>
      <c r="M29" s="623"/>
      <c r="N29" s="623"/>
      <c r="O29" s="623"/>
      <c r="P29" s="623"/>
      <c r="Q29" s="624"/>
      <c r="R29" s="625">
        <v>98960</v>
      </c>
      <c r="S29" s="626"/>
      <c r="T29" s="626"/>
      <c r="U29" s="626"/>
      <c r="V29" s="626"/>
      <c r="W29" s="626"/>
      <c r="X29" s="626"/>
      <c r="Y29" s="627"/>
      <c r="Z29" s="628">
        <v>0.4</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3985194</v>
      </c>
      <c r="CS29" s="645"/>
      <c r="CT29" s="645"/>
      <c r="CU29" s="645"/>
      <c r="CV29" s="645"/>
      <c r="CW29" s="645"/>
      <c r="CX29" s="645"/>
      <c r="CY29" s="646"/>
      <c r="CZ29" s="659">
        <v>16.399999999999999</v>
      </c>
      <c r="DA29" s="660"/>
      <c r="DB29" s="660"/>
      <c r="DC29" s="661"/>
      <c r="DD29" s="634">
        <v>3773492</v>
      </c>
      <c r="DE29" s="645"/>
      <c r="DF29" s="645"/>
      <c r="DG29" s="645"/>
      <c r="DH29" s="645"/>
      <c r="DI29" s="645"/>
      <c r="DJ29" s="645"/>
      <c r="DK29" s="646"/>
      <c r="DL29" s="634">
        <v>3773492</v>
      </c>
      <c r="DM29" s="645"/>
      <c r="DN29" s="645"/>
      <c r="DO29" s="645"/>
      <c r="DP29" s="645"/>
      <c r="DQ29" s="645"/>
      <c r="DR29" s="645"/>
      <c r="DS29" s="645"/>
      <c r="DT29" s="645"/>
      <c r="DU29" s="645"/>
      <c r="DV29" s="646"/>
      <c r="DW29" s="630">
        <v>26.8</v>
      </c>
      <c r="DX29" s="657"/>
      <c r="DY29" s="657"/>
      <c r="DZ29" s="657"/>
      <c r="EA29" s="657"/>
      <c r="EB29" s="657"/>
      <c r="EC29" s="658"/>
    </row>
    <row r="30" spans="2:133" ht="11.25" customHeight="1" x14ac:dyDescent="0.15">
      <c r="B30" s="622" t="s">
        <v>288</v>
      </c>
      <c r="C30" s="623"/>
      <c r="D30" s="623"/>
      <c r="E30" s="623"/>
      <c r="F30" s="623"/>
      <c r="G30" s="623"/>
      <c r="H30" s="623"/>
      <c r="I30" s="623"/>
      <c r="J30" s="623"/>
      <c r="K30" s="623"/>
      <c r="L30" s="623"/>
      <c r="M30" s="623"/>
      <c r="N30" s="623"/>
      <c r="O30" s="623"/>
      <c r="P30" s="623"/>
      <c r="Q30" s="624"/>
      <c r="R30" s="625">
        <v>491994</v>
      </c>
      <c r="S30" s="626"/>
      <c r="T30" s="626"/>
      <c r="U30" s="626"/>
      <c r="V30" s="626"/>
      <c r="W30" s="626"/>
      <c r="X30" s="626"/>
      <c r="Y30" s="627"/>
      <c r="Z30" s="628">
        <v>2</v>
      </c>
      <c r="AA30" s="628"/>
      <c r="AB30" s="628"/>
      <c r="AC30" s="628"/>
      <c r="AD30" s="629" t="s">
        <v>111</v>
      </c>
      <c r="AE30" s="629"/>
      <c r="AF30" s="629"/>
      <c r="AG30" s="629"/>
      <c r="AH30" s="629"/>
      <c r="AI30" s="629"/>
      <c r="AJ30" s="629"/>
      <c r="AK30" s="629"/>
      <c r="AL30" s="630" t="s">
        <v>111</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99</v>
      </c>
      <c r="BH30" s="684"/>
      <c r="BI30" s="684"/>
      <c r="BJ30" s="684"/>
      <c r="BK30" s="684"/>
      <c r="BL30" s="684"/>
      <c r="BM30" s="620">
        <v>96.3</v>
      </c>
      <c r="BN30" s="684"/>
      <c r="BO30" s="684"/>
      <c r="BP30" s="684"/>
      <c r="BQ30" s="685"/>
      <c r="BR30" s="683">
        <v>98.9</v>
      </c>
      <c r="BS30" s="684"/>
      <c r="BT30" s="684"/>
      <c r="BU30" s="684"/>
      <c r="BV30" s="684"/>
      <c r="BW30" s="684"/>
      <c r="BX30" s="620">
        <v>95.9</v>
      </c>
      <c r="BY30" s="684"/>
      <c r="BZ30" s="684"/>
      <c r="CA30" s="684"/>
      <c r="CB30" s="685"/>
      <c r="CD30" s="688"/>
      <c r="CE30" s="689"/>
      <c r="CF30" s="639" t="s">
        <v>291</v>
      </c>
      <c r="CG30" s="640"/>
      <c r="CH30" s="640"/>
      <c r="CI30" s="640"/>
      <c r="CJ30" s="640"/>
      <c r="CK30" s="640"/>
      <c r="CL30" s="640"/>
      <c r="CM30" s="640"/>
      <c r="CN30" s="640"/>
      <c r="CO30" s="640"/>
      <c r="CP30" s="640"/>
      <c r="CQ30" s="641"/>
      <c r="CR30" s="625">
        <v>3542997</v>
      </c>
      <c r="CS30" s="626"/>
      <c r="CT30" s="626"/>
      <c r="CU30" s="626"/>
      <c r="CV30" s="626"/>
      <c r="CW30" s="626"/>
      <c r="CX30" s="626"/>
      <c r="CY30" s="627"/>
      <c r="CZ30" s="659">
        <v>14.6</v>
      </c>
      <c r="DA30" s="660"/>
      <c r="DB30" s="660"/>
      <c r="DC30" s="661"/>
      <c r="DD30" s="634">
        <v>3345044</v>
      </c>
      <c r="DE30" s="626"/>
      <c r="DF30" s="626"/>
      <c r="DG30" s="626"/>
      <c r="DH30" s="626"/>
      <c r="DI30" s="626"/>
      <c r="DJ30" s="626"/>
      <c r="DK30" s="627"/>
      <c r="DL30" s="634">
        <v>3345044</v>
      </c>
      <c r="DM30" s="626"/>
      <c r="DN30" s="626"/>
      <c r="DO30" s="626"/>
      <c r="DP30" s="626"/>
      <c r="DQ30" s="626"/>
      <c r="DR30" s="626"/>
      <c r="DS30" s="626"/>
      <c r="DT30" s="626"/>
      <c r="DU30" s="626"/>
      <c r="DV30" s="627"/>
      <c r="DW30" s="630">
        <v>23.8</v>
      </c>
      <c r="DX30" s="657"/>
      <c r="DY30" s="657"/>
      <c r="DZ30" s="657"/>
      <c r="EA30" s="657"/>
      <c r="EB30" s="657"/>
      <c r="EC30" s="658"/>
    </row>
    <row r="31" spans="2:133" ht="11.25" customHeight="1" x14ac:dyDescent="0.15">
      <c r="B31" s="622" t="s">
        <v>292</v>
      </c>
      <c r="C31" s="623"/>
      <c r="D31" s="623"/>
      <c r="E31" s="623"/>
      <c r="F31" s="623"/>
      <c r="G31" s="623"/>
      <c r="H31" s="623"/>
      <c r="I31" s="623"/>
      <c r="J31" s="623"/>
      <c r="K31" s="623"/>
      <c r="L31" s="623"/>
      <c r="M31" s="623"/>
      <c r="N31" s="623"/>
      <c r="O31" s="623"/>
      <c r="P31" s="623"/>
      <c r="Q31" s="624"/>
      <c r="R31" s="625">
        <v>538351</v>
      </c>
      <c r="S31" s="626"/>
      <c r="T31" s="626"/>
      <c r="U31" s="626"/>
      <c r="V31" s="626"/>
      <c r="W31" s="626"/>
      <c r="X31" s="626"/>
      <c r="Y31" s="627"/>
      <c r="Z31" s="628">
        <v>2.2000000000000002</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98.6</v>
      </c>
      <c r="BH31" s="645"/>
      <c r="BI31" s="645"/>
      <c r="BJ31" s="645"/>
      <c r="BK31" s="645"/>
      <c r="BL31" s="645"/>
      <c r="BM31" s="631">
        <v>95.7</v>
      </c>
      <c r="BN31" s="681"/>
      <c r="BO31" s="681"/>
      <c r="BP31" s="681"/>
      <c r="BQ31" s="682"/>
      <c r="BR31" s="680">
        <v>98.6</v>
      </c>
      <c r="BS31" s="645"/>
      <c r="BT31" s="645"/>
      <c r="BU31" s="645"/>
      <c r="BV31" s="645"/>
      <c r="BW31" s="645"/>
      <c r="BX31" s="631">
        <v>95.4</v>
      </c>
      <c r="BY31" s="681"/>
      <c r="BZ31" s="681"/>
      <c r="CA31" s="681"/>
      <c r="CB31" s="682"/>
      <c r="CD31" s="688"/>
      <c r="CE31" s="689"/>
      <c r="CF31" s="639" t="s">
        <v>295</v>
      </c>
      <c r="CG31" s="640"/>
      <c r="CH31" s="640"/>
      <c r="CI31" s="640"/>
      <c r="CJ31" s="640"/>
      <c r="CK31" s="640"/>
      <c r="CL31" s="640"/>
      <c r="CM31" s="640"/>
      <c r="CN31" s="640"/>
      <c r="CO31" s="640"/>
      <c r="CP31" s="640"/>
      <c r="CQ31" s="641"/>
      <c r="CR31" s="625">
        <v>442197</v>
      </c>
      <c r="CS31" s="645"/>
      <c r="CT31" s="645"/>
      <c r="CU31" s="645"/>
      <c r="CV31" s="645"/>
      <c r="CW31" s="645"/>
      <c r="CX31" s="645"/>
      <c r="CY31" s="646"/>
      <c r="CZ31" s="659">
        <v>1.8</v>
      </c>
      <c r="DA31" s="660"/>
      <c r="DB31" s="660"/>
      <c r="DC31" s="661"/>
      <c r="DD31" s="634">
        <v>428448</v>
      </c>
      <c r="DE31" s="645"/>
      <c r="DF31" s="645"/>
      <c r="DG31" s="645"/>
      <c r="DH31" s="645"/>
      <c r="DI31" s="645"/>
      <c r="DJ31" s="645"/>
      <c r="DK31" s="646"/>
      <c r="DL31" s="634">
        <v>428448</v>
      </c>
      <c r="DM31" s="645"/>
      <c r="DN31" s="645"/>
      <c r="DO31" s="645"/>
      <c r="DP31" s="645"/>
      <c r="DQ31" s="645"/>
      <c r="DR31" s="645"/>
      <c r="DS31" s="645"/>
      <c r="DT31" s="645"/>
      <c r="DU31" s="645"/>
      <c r="DV31" s="646"/>
      <c r="DW31" s="630">
        <v>3</v>
      </c>
      <c r="DX31" s="657"/>
      <c r="DY31" s="657"/>
      <c r="DZ31" s="657"/>
      <c r="EA31" s="657"/>
      <c r="EB31" s="657"/>
      <c r="EC31" s="658"/>
    </row>
    <row r="32" spans="2:133" ht="11.25" customHeight="1" x14ac:dyDescent="0.15">
      <c r="B32" s="622" t="s">
        <v>296</v>
      </c>
      <c r="C32" s="623"/>
      <c r="D32" s="623"/>
      <c r="E32" s="623"/>
      <c r="F32" s="623"/>
      <c r="G32" s="623"/>
      <c r="H32" s="623"/>
      <c r="I32" s="623"/>
      <c r="J32" s="623"/>
      <c r="K32" s="623"/>
      <c r="L32" s="623"/>
      <c r="M32" s="623"/>
      <c r="N32" s="623"/>
      <c r="O32" s="623"/>
      <c r="P32" s="623"/>
      <c r="Q32" s="624"/>
      <c r="R32" s="625">
        <v>253218</v>
      </c>
      <c r="S32" s="626"/>
      <c r="T32" s="626"/>
      <c r="U32" s="626"/>
      <c r="V32" s="626"/>
      <c r="W32" s="626"/>
      <c r="X32" s="626"/>
      <c r="Y32" s="627"/>
      <c r="Z32" s="628">
        <v>1</v>
      </c>
      <c r="AA32" s="628"/>
      <c r="AB32" s="628"/>
      <c r="AC32" s="628"/>
      <c r="AD32" s="629">
        <v>7848</v>
      </c>
      <c r="AE32" s="629"/>
      <c r="AF32" s="629"/>
      <c r="AG32" s="629"/>
      <c r="AH32" s="629"/>
      <c r="AI32" s="629"/>
      <c r="AJ32" s="629"/>
      <c r="AK32" s="629"/>
      <c r="AL32" s="630">
        <v>0.1</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99.2</v>
      </c>
      <c r="BH32" s="693"/>
      <c r="BI32" s="693"/>
      <c r="BJ32" s="693"/>
      <c r="BK32" s="693"/>
      <c r="BL32" s="693"/>
      <c r="BM32" s="694">
        <v>96.6</v>
      </c>
      <c r="BN32" s="693"/>
      <c r="BO32" s="693"/>
      <c r="BP32" s="693"/>
      <c r="BQ32" s="695"/>
      <c r="BR32" s="692">
        <v>99.1</v>
      </c>
      <c r="BS32" s="693"/>
      <c r="BT32" s="693"/>
      <c r="BU32" s="693"/>
      <c r="BV32" s="693"/>
      <c r="BW32" s="693"/>
      <c r="BX32" s="694">
        <v>95.9</v>
      </c>
      <c r="BY32" s="693"/>
      <c r="BZ32" s="693"/>
      <c r="CA32" s="693"/>
      <c r="CB32" s="695"/>
      <c r="CD32" s="690"/>
      <c r="CE32" s="691"/>
      <c r="CF32" s="639" t="s">
        <v>298</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7"/>
      <c r="DY32" s="657"/>
      <c r="DZ32" s="657"/>
      <c r="EA32" s="657"/>
      <c r="EB32" s="657"/>
      <c r="EC32" s="658"/>
    </row>
    <row r="33" spans="2:133" ht="11.25" customHeight="1" x14ac:dyDescent="0.15">
      <c r="B33" s="622" t="s">
        <v>299</v>
      </c>
      <c r="C33" s="623"/>
      <c r="D33" s="623"/>
      <c r="E33" s="623"/>
      <c r="F33" s="623"/>
      <c r="G33" s="623"/>
      <c r="H33" s="623"/>
      <c r="I33" s="623"/>
      <c r="J33" s="623"/>
      <c r="K33" s="623"/>
      <c r="L33" s="623"/>
      <c r="M33" s="623"/>
      <c r="N33" s="623"/>
      <c r="O33" s="623"/>
      <c r="P33" s="623"/>
      <c r="Q33" s="624"/>
      <c r="R33" s="625">
        <v>2739240</v>
      </c>
      <c r="S33" s="626"/>
      <c r="T33" s="626"/>
      <c r="U33" s="626"/>
      <c r="V33" s="626"/>
      <c r="W33" s="626"/>
      <c r="X33" s="626"/>
      <c r="Y33" s="627"/>
      <c r="Z33" s="628">
        <v>11</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8472480</v>
      </c>
      <c r="CS33" s="645"/>
      <c r="CT33" s="645"/>
      <c r="CU33" s="645"/>
      <c r="CV33" s="645"/>
      <c r="CW33" s="645"/>
      <c r="CX33" s="645"/>
      <c r="CY33" s="646"/>
      <c r="CZ33" s="659">
        <v>34.799999999999997</v>
      </c>
      <c r="DA33" s="660"/>
      <c r="DB33" s="660"/>
      <c r="DC33" s="661"/>
      <c r="DD33" s="634">
        <v>6711126</v>
      </c>
      <c r="DE33" s="645"/>
      <c r="DF33" s="645"/>
      <c r="DG33" s="645"/>
      <c r="DH33" s="645"/>
      <c r="DI33" s="645"/>
      <c r="DJ33" s="645"/>
      <c r="DK33" s="646"/>
      <c r="DL33" s="634">
        <v>5200910</v>
      </c>
      <c r="DM33" s="645"/>
      <c r="DN33" s="645"/>
      <c r="DO33" s="645"/>
      <c r="DP33" s="645"/>
      <c r="DQ33" s="645"/>
      <c r="DR33" s="645"/>
      <c r="DS33" s="645"/>
      <c r="DT33" s="645"/>
      <c r="DU33" s="645"/>
      <c r="DV33" s="646"/>
      <c r="DW33" s="630">
        <v>37</v>
      </c>
      <c r="DX33" s="657"/>
      <c r="DY33" s="657"/>
      <c r="DZ33" s="657"/>
      <c r="EA33" s="657"/>
      <c r="EB33" s="657"/>
      <c r="EC33" s="658"/>
    </row>
    <row r="34" spans="2:133" ht="11.25" customHeight="1" x14ac:dyDescent="0.15">
      <c r="B34" s="622" t="s">
        <v>301</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4206037</v>
      </c>
      <c r="CS34" s="626"/>
      <c r="CT34" s="626"/>
      <c r="CU34" s="626"/>
      <c r="CV34" s="626"/>
      <c r="CW34" s="626"/>
      <c r="CX34" s="626"/>
      <c r="CY34" s="627"/>
      <c r="CZ34" s="659">
        <v>17.3</v>
      </c>
      <c r="DA34" s="660"/>
      <c r="DB34" s="660"/>
      <c r="DC34" s="661"/>
      <c r="DD34" s="634">
        <v>3215904</v>
      </c>
      <c r="DE34" s="626"/>
      <c r="DF34" s="626"/>
      <c r="DG34" s="626"/>
      <c r="DH34" s="626"/>
      <c r="DI34" s="626"/>
      <c r="DJ34" s="626"/>
      <c r="DK34" s="627"/>
      <c r="DL34" s="634">
        <v>2603064</v>
      </c>
      <c r="DM34" s="626"/>
      <c r="DN34" s="626"/>
      <c r="DO34" s="626"/>
      <c r="DP34" s="626"/>
      <c r="DQ34" s="626"/>
      <c r="DR34" s="626"/>
      <c r="DS34" s="626"/>
      <c r="DT34" s="626"/>
      <c r="DU34" s="626"/>
      <c r="DV34" s="627"/>
      <c r="DW34" s="630">
        <v>18.5</v>
      </c>
      <c r="DX34" s="657"/>
      <c r="DY34" s="657"/>
      <c r="DZ34" s="657"/>
      <c r="EA34" s="657"/>
      <c r="EB34" s="657"/>
      <c r="EC34" s="658"/>
    </row>
    <row r="35" spans="2:133" ht="11.25" customHeight="1" x14ac:dyDescent="0.15">
      <c r="B35" s="622" t="s">
        <v>305</v>
      </c>
      <c r="C35" s="623"/>
      <c r="D35" s="623"/>
      <c r="E35" s="623"/>
      <c r="F35" s="623"/>
      <c r="G35" s="623"/>
      <c r="H35" s="623"/>
      <c r="I35" s="623"/>
      <c r="J35" s="623"/>
      <c r="K35" s="623"/>
      <c r="L35" s="623"/>
      <c r="M35" s="623"/>
      <c r="N35" s="623"/>
      <c r="O35" s="623"/>
      <c r="P35" s="623"/>
      <c r="Q35" s="624"/>
      <c r="R35" s="625">
        <v>342066</v>
      </c>
      <c r="S35" s="626"/>
      <c r="T35" s="626"/>
      <c r="U35" s="626"/>
      <c r="V35" s="626"/>
      <c r="W35" s="626"/>
      <c r="X35" s="626"/>
      <c r="Y35" s="627"/>
      <c r="Z35" s="628">
        <v>1.4</v>
      </c>
      <c r="AA35" s="628"/>
      <c r="AB35" s="628"/>
      <c r="AC35" s="628"/>
      <c r="AD35" s="629" t="s">
        <v>111</v>
      </c>
      <c r="AE35" s="629"/>
      <c r="AF35" s="629"/>
      <c r="AG35" s="629"/>
      <c r="AH35" s="629"/>
      <c r="AI35" s="629"/>
      <c r="AJ35" s="629"/>
      <c r="AK35" s="629"/>
      <c r="AL35" s="630" t="s">
        <v>111</v>
      </c>
      <c r="AM35" s="631"/>
      <c r="AN35" s="631"/>
      <c r="AO35" s="632"/>
      <c r="AP35" s="188"/>
      <c r="AQ35" s="636" t="s">
        <v>306</v>
      </c>
      <c r="AR35" s="637"/>
      <c r="AS35" s="637"/>
      <c r="AT35" s="637"/>
      <c r="AU35" s="637"/>
      <c r="AV35" s="637"/>
      <c r="AW35" s="637"/>
      <c r="AX35" s="637"/>
      <c r="AY35" s="638"/>
      <c r="AZ35" s="614">
        <v>1904446</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411788</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110452</v>
      </c>
      <c r="CS35" s="645"/>
      <c r="CT35" s="645"/>
      <c r="CU35" s="645"/>
      <c r="CV35" s="645"/>
      <c r="CW35" s="645"/>
      <c r="CX35" s="645"/>
      <c r="CY35" s="646"/>
      <c r="CZ35" s="659">
        <v>0.5</v>
      </c>
      <c r="DA35" s="660"/>
      <c r="DB35" s="660"/>
      <c r="DC35" s="661"/>
      <c r="DD35" s="634">
        <v>103869</v>
      </c>
      <c r="DE35" s="645"/>
      <c r="DF35" s="645"/>
      <c r="DG35" s="645"/>
      <c r="DH35" s="645"/>
      <c r="DI35" s="645"/>
      <c r="DJ35" s="645"/>
      <c r="DK35" s="646"/>
      <c r="DL35" s="634">
        <v>103869</v>
      </c>
      <c r="DM35" s="645"/>
      <c r="DN35" s="645"/>
      <c r="DO35" s="645"/>
      <c r="DP35" s="645"/>
      <c r="DQ35" s="645"/>
      <c r="DR35" s="645"/>
      <c r="DS35" s="645"/>
      <c r="DT35" s="645"/>
      <c r="DU35" s="645"/>
      <c r="DV35" s="646"/>
      <c r="DW35" s="630">
        <v>0.7</v>
      </c>
      <c r="DX35" s="657"/>
      <c r="DY35" s="657"/>
      <c r="DZ35" s="657"/>
      <c r="EA35" s="657"/>
      <c r="EB35" s="657"/>
      <c r="EC35" s="658"/>
    </row>
    <row r="36" spans="2:133" ht="11.25" customHeight="1" x14ac:dyDescent="0.15">
      <c r="B36" s="668" t="s">
        <v>309</v>
      </c>
      <c r="C36" s="669"/>
      <c r="D36" s="669"/>
      <c r="E36" s="669"/>
      <c r="F36" s="669"/>
      <c r="G36" s="669"/>
      <c r="H36" s="669"/>
      <c r="I36" s="669"/>
      <c r="J36" s="669"/>
      <c r="K36" s="669"/>
      <c r="L36" s="669"/>
      <c r="M36" s="669"/>
      <c r="N36" s="669"/>
      <c r="O36" s="669"/>
      <c r="P36" s="669"/>
      <c r="Q36" s="670"/>
      <c r="R36" s="697">
        <v>24957112</v>
      </c>
      <c r="S36" s="698"/>
      <c r="T36" s="698"/>
      <c r="U36" s="698"/>
      <c r="V36" s="698"/>
      <c r="W36" s="698"/>
      <c r="X36" s="698"/>
      <c r="Y36" s="699"/>
      <c r="Z36" s="700">
        <v>100</v>
      </c>
      <c r="AA36" s="700"/>
      <c r="AB36" s="700"/>
      <c r="AC36" s="700"/>
      <c r="AD36" s="701">
        <v>13720478</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473055</v>
      </c>
      <c r="BA36" s="626"/>
      <c r="BB36" s="626"/>
      <c r="BC36" s="626"/>
      <c r="BD36" s="645"/>
      <c r="BE36" s="645"/>
      <c r="BF36" s="682"/>
      <c r="BG36" s="639" t="s">
        <v>311</v>
      </c>
      <c r="BH36" s="640"/>
      <c r="BI36" s="640"/>
      <c r="BJ36" s="640"/>
      <c r="BK36" s="640"/>
      <c r="BL36" s="640"/>
      <c r="BM36" s="640"/>
      <c r="BN36" s="640"/>
      <c r="BO36" s="640"/>
      <c r="BP36" s="640"/>
      <c r="BQ36" s="640"/>
      <c r="BR36" s="640"/>
      <c r="BS36" s="640"/>
      <c r="BT36" s="640"/>
      <c r="BU36" s="641"/>
      <c r="BV36" s="625">
        <v>17209</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2166230</v>
      </c>
      <c r="CS36" s="626"/>
      <c r="CT36" s="626"/>
      <c r="CU36" s="626"/>
      <c r="CV36" s="626"/>
      <c r="CW36" s="626"/>
      <c r="CX36" s="626"/>
      <c r="CY36" s="627"/>
      <c r="CZ36" s="659">
        <v>8.9</v>
      </c>
      <c r="DA36" s="660"/>
      <c r="DB36" s="660"/>
      <c r="DC36" s="661"/>
      <c r="DD36" s="634">
        <v>2035971</v>
      </c>
      <c r="DE36" s="626"/>
      <c r="DF36" s="626"/>
      <c r="DG36" s="626"/>
      <c r="DH36" s="626"/>
      <c r="DI36" s="626"/>
      <c r="DJ36" s="626"/>
      <c r="DK36" s="627"/>
      <c r="DL36" s="634">
        <v>1441590</v>
      </c>
      <c r="DM36" s="626"/>
      <c r="DN36" s="626"/>
      <c r="DO36" s="626"/>
      <c r="DP36" s="626"/>
      <c r="DQ36" s="626"/>
      <c r="DR36" s="626"/>
      <c r="DS36" s="626"/>
      <c r="DT36" s="626"/>
      <c r="DU36" s="626"/>
      <c r="DV36" s="627"/>
      <c r="DW36" s="630">
        <v>10.3</v>
      </c>
      <c r="DX36" s="657"/>
      <c r="DY36" s="657"/>
      <c r="DZ36" s="657"/>
      <c r="EA36" s="657"/>
      <c r="EB36" s="657"/>
      <c r="EC36" s="658"/>
    </row>
    <row r="37" spans="2:133" ht="11.25" customHeight="1" x14ac:dyDescent="0.15">
      <c r="AQ37" s="704" t="s">
        <v>313</v>
      </c>
      <c r="AR37" s="705"/>
      <c r="AS37" s="705"/>
      <c r="AT37" s="705"/>
      <c r="AU37" s="705"/>
      <c r="AV37" s="705"/>
      <c r="AW37" s="705"/>
      <c r="AX37" s="705"/>
      <c r="AY37" s="706"/>
      <c r="AZ37" s="625">
        <v>30251</v>
      </c>
      <c r="BA37" s="626"/>
      <c r="BB37" s="626"/>
      <c r="BC37" s="626"/>
      <c r="BD37" s="645"/>
      <c r="BE37" s="645"/>
      <c r="BF37" s="682"/>
      <c r="BG37" s="639" t="s">
        <v>314</v>
      </c>
      <c r="BH37" s="640"/>
      <c r="BI37" s="640"/>
      <c r="BJ37" s="640"/>
      <c r="BK37" s="640"/>
      <c r="BL37" s="640"/>
      <c r="BM37" s="640"/>
      <c r="BN37" s="640"/>
      <c r="BO37" s="640"/>
      <c r="BP37" s="640"/>
      <c r="BQ37" s="640"/>
      <c r="BR37" s="640"/>
      <c r="BS37" s="640"/>
      <c r="BT37" s="640"/>
      <c r="BU37" s="641"/>
      <c r="BV37" s="625">
        <v>7092</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789712</v>
      </c>
      <c r="CS37" s="645"/>
      <c r="CT37" s="645"/>
      <c r="CU37" s="645"/>
      <c r="CV37" s="645"/>
      <c r="CW37" s="645"/>
      <c r="CX37" s="645"/>
      <c r="CY37" s="646"/>
      <c r="CZ37" s="659">
        <v>3.2</v>
      </c>
      <c r="DA37" s="660"/>
      <c r="DB37" s="660"/>
      <c r="DC37" s="661"/>
      <c r="DD37" s="634">
        <v>789712</v>
      </c>
      <c r="DE37" s="645"/>
      <c r="DF37" s="645"/>
      <c r="DG37" s="645"/>
      <c r="DH37" s="645"/>
      <c r="DI37" s="645"/>
      <c r="DJ37" s="645"/>
      <c r="DK37" s="646"/>
      <c r="DL37" s="634">
        <v>749398</v>
      </c>
      <c r="DM37" s="645"/>
      <c r="DN37" s="645"/>
      <c r="DO37" s="645"/>
      <c r="DP37" s="645"/>
      <c r="DQ37" s="645"/>
      <c r="DR37" s="645"/>
      <c r="DS37" s="645"/>
      <c r="DT37" s="645"/>
      <c r="DU37" s="645"/>
      <c r="DV37" s="646"/>
      <c r="DW37" s="630">
        <v>5.3</v>
      </c>
      <c r="DX37" s="657"/>
      <c r="DY37" s="657"/>
      <c r="DZ37" s="657"/>
      <c r="EA37" s="657"/>
      <c r="EB37" s="657"/>
      <c r="EC37" s="658"/>
    </row>
    <row r="38" spans="2:133" ht="11.25" customHeight="1" x14ac:dyDescent="0.15">
      <c r="AQ38" s="704" t="s">
        <v>316</v>
      </c>
      <c r="AR38" s="705"/>
      <c r="AS38" s="705"/>
      <c r="AT38" s="705"/>
      <c r="AU38" s="705"/>
      <c r="AV38" s="705"/>
      <c r="AW38" s="705"/>
      <c r="AX38" s="705"/>
      <c r="AY38" s="706"/>
      <c r="AZ38" s="625">
        <v>10877</v>
      </c>
      <c r="BA38" s="626"/>
      <c r="BB38" s="626"/>
      <c r="BC38" s="626"/>
      <c r="BD38" s="645"/>
      <c r="BE38" s="645"/>
      <c r="BF38" s="682"/>
      <c r="BG38" s="639" t="s">
        <v>317</v>
      </c>
      <c r="BH38" s="640"/>
      <c r="BI38" s="640"/>
      <c r="BJ38" s="640"/>
      <c r="BK38" s="640"/>
      <c r="BL38" s="640"/>
      <c r="BM38" s="640"/>
      <c r="BN38" s="640"/>
      <c r="BO38" s="640"/>
      <c r="BP38" s="640"/>
      <c r="BQ38" s="640"/>
      <c r="BR38" s="640"/>
      <c r="BS38" s="640"/>
      <c r="BT38" s="640"/>
      <c r="BU38" s="641"/>
      <c r="BV38" s="625">
        <v>11944</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1455143</v>
      </c>
      <c r="CS38" s="626"/>
      <c r="CT38" s="626"/>
      <c r="CU38" s="626"/>
      <c r="CV38" s="626"/>
      <c r="CW38" s="626"/>
      <c r="CX38" s="626"/>
      <c r="CY38" s="627"/>
      <c r="CZ38" s="659">
        <v>6</v>
      </c>
      <c r="DA38" s="660"/>
      <c r="DB38" s="660"/>
      <c r="DC38" s="661"/>
      <c r="DD38" s="634">
        <v>1181205</v>
      </c>
      <c r="DE38" s="626"/>
      <c r="DF38" s="626"/>
      <c r="DG38" s="626"/>
      <c r="DH38" s="626"/>
      <c r="DI38" s="626"/>
      <c r="DJ38" s="626"/>
      <c r="DK38" s="627"/>
      <c r="DL38" s="634">
        <v>1052387</v>
      </c>
      <c r="DM38" s="626"/>
      <c r="DN38" s="626"/>
      <c r="DO38" s="626"/>
      <c r="DP38" s="626"/>
      <c r="DQ38" s="626"/>
      <c r="DR38" s="626"/>
      <c r="DS38" s="626"/>
      <c r="DT38" s="626"/>
      <c r="DU38" s="626"/>
      <c r="DV38" s="627"/>
      <c r="DW38" s="630">
        <v>7.5</v>
      </c>
      <c r="DX38" s="657"/>
      <c r="DY38" s="657"/>
      <c r="DZ38" s="657"/>
      <c r="EA38" s="657"/>
      <c r="EB38" s="657"/>
      <c r="EC38" s="658"/>
    </row>
    <row r="39" spans="2:133" ht="11.25" customHeight="1" x14ac:dyDescent="0.15">
      <c r="AQ39" s="704" t="s">
        <v>319</v>
      </c>
      <c r="AR39" s="705"/>
      <c r="AS39" s="705"/>
      <c r="AT39" s="705"/>
      <c r="AU39" s="705"/>
      <c r="AV39" s="705"/>
      <c r="AW39" s="705"/>
      <c r="AX39" s="705"/>
      <c r="AY39" s="706"/>
      <c r="AZ39" s="625">
        <v>5019</v>
      </c>
      <c r="BA39" s="626"/>
      <c r="BB39" s="626"/>
      <c r="BC39" s="626"/>
      <c r="BD39" s="645"/>
      <c r="BE39" s="645"/>
      <c r="BF39" s="682"/>
      <c r="BG39" s="710" t="s">
        <v>320</v>
      </c>
      <c r="BH39" s="711"/>
      <c r="BI39" s="711"/>
      <c r="BJ39" s="711"/>
      <c r="BK39" s="711"/>
      <c r="BL39" s="189"/>
      <c r="BM39" s="640" t="s">
        <v>321</v>
      </c>
      <c r="BN39" s="640"/>
      <c r="BO39" s="640"/>
      <c r="BP39" s="640"/>
      <c r="BQ39" s="640"/>
      <c r="BR39" s="640"/>
      <c r="BS39" s="640"/>
      <c r="BT39" s="640"/>
      <c r="BU39" s="641"/>
      <c r="BV39" s="625">
        <v>112</v>
      </c>
      <c r="BW39" s="626"/>
      <c r="BX39" s="626"/>
      <c r="BY39" s="626"/>
      <c r="BZ39" s="626"/>
      <c r="CA39" s="626"/>
      <c r="CB39" s="635"/>
      <c r="CD39" s="639" t="s">
        <v>322</v>
      </c>
      <c r="CE39" s="640"/>
      <c r="CF39" s="640"/>
      <c r="CG39" s="640"/>
      <c r="CH39" s="640"/>
      <c r="CI39" s="640"/>
      <c r="CJ39" s="640"/>
      <c r="CK39" s="640"/>
      <c r="CL39" s="640"/>
      <c r="CM39" s="640"/>
      <c r="CN39" s="640"/>
      <c r="CO39" s="640"/>
      <c r="CP39" s="640"/>
      <c r="CQ39" s="641"/>
      <c r="CR39" s="625">
        <v>425376</v>
      </c>
      <c r="CS39" s="645"/>
      <c r="CT39" s="645"/>
      <c r="CU39" s="645"/>
      <c r="CV39" s="645"/>
      <c r="CW39" s="645"/>
      <c r="CX39" s="645"/>
      <c r="CY39" s="646"/>
      <c r="CZ39" s="659">
        <v>1.7</v>
      </c>
      <c r="DA39" s="660"/>
      <c r="DB39" s="660"/>
      <c r="DC39" s="661"/>
      <c r="DD39" s="634">
        <v>83035</v>
      </c>
      <c r="DE39" s="645"/>
      <c r="DF39" s="645"/>
      <c r="DG39" s="645"/>
      <c r="DH39" s="645"/>
      <c r="DI39" s="645"/>
      <c r="DJ39" s="645"/>
      <c r="DK39" s="646"/>
      <c r="DL39" s="634" t="s">
        <v>323</v>
      </c>
      <c r="DM39" s="645"/>
      <c r="DN39" s="645"/>
      <c r="DO39" s="645"/>
      <c r="DP39" s="645"/>
      <c r="DQ39" s="645"/>
      <c r="DR39" s="645"/>
      <c r="DS39" s="645"/>
      <c r="DT39" s="645"/>
      <c r="DU39" s="645"/>
      <c r="DV39" s="646"/>
      <c r="DW39" s="630" t="s">
        <v>323</v>
      </c>
      <c r="DX39" s="657"/>
      <c r="DY39" s="657"/>
      <c r="DZ39" s="657"/>
      <c r="EA39" s="657"/>
      <c r="EB39" s="657"/>
      <c r="EC39" s="658"/>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413473</v>
      </c>
      <c r="BA40" s="626"/>
      <c r="BB40" s="626"/>
      <c r="BC40" s="626"/>
      <c r="BD40" s="645"/>
      <c r="BE40" s="645"/>
      <c r="BF40" s="682"/>
      <c r="BG40" s="710"/>
      <c r="BH40" s="711"/>
      <c r="BI40" s="711"/>
      <c r="BJ40" s="711"/>
      <c r="BK40" s="711"/>
      <c r="BL40" s="189"/>
      <c r="BM40" s="640" t="s">
        <v>325</v>
      </c>
      <c r="BN40" s="640"/>
      <c r="BO40" s="640"/>
      <c r="BP40" s="640"/>
      <c r="BQ40" s="640"/>
      <c r="BR40" s="640"/>
      <c r="BS40" s="640"/>
      <c r="BT40" s="640"/>
      <c r="BU40" s="641"/>
      <c r="BV40" s="625">
        <v>89</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109242</v>
      </c>
      <c r="CS40" s="626"/>
      <c r="CT40" s="626"/>
      <c r="CU40" s="626"/>
      <c r="CV40" s="626"/>
      <c r="CW40" s="626"/>
      <c r="CX40" s="626"/>
      <c r="CY40" s="627"/>
      <c r="CZ40" s="659">
        <v>0.4</v>
      </c>
      <c r="DA40" s="660"/>
      <c r="DB40" s="660"/>
      <c r="DC40" s="661"/>
      <c r="DD40" s="634">
        <v>91142</v>
      </c>
      <c r="DE40" s="626"/>
      <c r="DF40" s="626"/>
      <c r="DG40" s="626"/>
      <c r="DH40" s="626"/>
      <c r="DI40" s="626"/>
      <c r="DJ40" s="626"/>
      <c r="DK40" s="627"/>
      <c r="DL40" s="634" t="s">
        <v>323</v>
      </c>
      <c r="DM40" s="626"/>
      <c r="DN40" s="626"/>
      <c r="DO40" s="626"/>
      <c r="DP40" s="626"/>
      <c r="DQ40" s="626"/>
      <c r="DR40" s="626"/>
      <c r="DS40" s="626"/>
      <c r="DT40" s="626"/>
      <c r="DU40" s="626"/>
      <c r="DV40" s="627"/>
      <c r="DW40" s="630" t="s">
        <v>323</v>
      </c>
      <c r="DX40" s="657"/>
      <c r="DY40" s="657"/>
      <c r="DZ40" s="657"/>
      <c r="EA40" s="657"/>
      <c r="EB40" s="657"/>
      <c r="EC40" s="658"/>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327</v>
      </c>
      <c r="AR41" s="648"/>
      <c r="AS41" s="648"/>
      <c r="AT41" s="648"/>
      <c r="AU41" s="648"/>
      <c r="AV41" s="648"/>
      <c r="AW41" s="648"/>
      <c r="AX41" s="648"/>
      <c r="AY41" s="649"/>
      <c r="AZ41" s="697">
        <v>971771</v>
      </c>
      <c r="BA41" s="698"/>
      <c r="BB41" s="698"/>
      <c r="BC41" s="698"/>
      <c r="BD41" s="693"/>
      <c r="BE41" s="693"/>
      <c r="BF41" s="695"/>
      <c r="BG41" s="712"/>
      <c r="BH41" s="713"/>
      <c r="BI41" s="713"/>
      <c r="BJ41" s="713"/>
      <c r="BK41" s="713"/>
      <c r="BL41" s="191"/>
      <c r="BM41" s="648" t="s">
        <v>328</v>
      </c>
      <c r="BN41" s="648"/>
      <c r="BO41" s="648"/>
      <c r="BP41" s="648"/>
      <c r="BQ41" s="648"/>
      <c r="BR41" s="648"/>
      <c r="BS41" s="648"/>
      <c r="BT41" s="648"/>
      <c r="BU41" s="649"/>
      <c r="BV41" s="697">
        <v>288</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45"/>
      <c r="CT41" s="645"/>
      <c r="CU41" s="645"/>
      <c r="CV41" s="645"/>
      <c r="CW41" s="645"/>
      <c r="CX41" s="645"/>
      <c r="CY41" s="646"/>
      <c r="CZ41" s="659" t="s">
        <v>330</v>
      </c>
      <c r="DA41" s="660"/>
      <c r="DB41" s="660"/>
      <c r="DC41" s="661"/>
      <c r="DD41" s="634" t="s">
        <v>330</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3446233</v>
      </c>
      <c r="CS42" s="626"/>
      <c r="CT42" s="626"/>
      <c r="CU42" s="626"/>
      <c r="CV42" s="626"/>
      <c r="CW42" s="626"/>
      <c r="CX42" s="626"/>
      <c r="CY42" s="627"/>
      <c r="CZ42" s="659">
        <v>14.2</v>
      </c>
      <c r="DA42" s="708"/>
      <c r="DB42" s="708"/>
      <c r="DC42" s="709"/>
      <c r="DD42" s="634">
        <v>596094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168333</v>
      </c>
      <c r="CS43" s="645"/>
      <c r="CT43" s="645"/>
      <c r="CU43" s="645"/>
      <c r="CV43" s="645"/>
      <c r="CW43" s="645"/>
      <c r="CX43" s="645"/>
      <c r="CY43" s="646"/>
      <c r="CZ43" s="659">
        <v>0.7</v>
      </c>
      <c r="DA43" s="660"/>
      <c r="DB43" s="660"/>
      <c r="DC43" s="661"/>
      <c r="DD43" s="634">
        <v>168333</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335</v>
      </c>
      <c r="CD44" s="731" t="s">
        <v>287</v>
      </c>
      <c r="CE44" s="732"/>
      <c r="CF44" s="622" t="s">
        <v>336</v>
      </c>
      <c r="CG44" s="623"/>
      <c r="CH44" s="623"/>
      <c r="CI44" s="623"/>
      <c r="CJ44" s="623"/>
      <c r="CK44" s="623"/>
      <c r="CL44" s="623"/>
      <c r="CM44" s="623"/>
      <c r="CN44" s="623"/>
      <c r="CO44" s="623"/>
      <c r="CP44" s="623"/>
      <c r="CQ44" s="624"/>
      <c r="CR44" s="625">
        <v>3446233</v>
      </c>
      <c r="CS44" s="626"/>
      <c r="CT44" s="626"/>
      <c r="CU44" s="626"/>
      <c r="CV44" s="626"/>
      <c r="CW44" s="626"/>
      <c r="CX44" s="626"/>
      <c r="CY44" s="627"/>
      <c r="CZ44" s="659">
        <v>14.2</v>
      </c>
      <c r="DA44" s="708"/>
      <c r="DB44" s="708"/>
      <c r="DC44" s="709"/>
      <c r="DD44" s="634">
        <v>596094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337</v>
      </c>
      <c r="CG45" s="623"/>
      <c r="CH45" s="623"/>
      <c r="CI45" s="623"/>
      <c r="CJ45" s="623"/>
      <c r="CK45" s="623"/>
      <c r="CL45" s="623"/>
      <c r="CM45" s="623"/>
      <c r="CN45" s="623"/>
      <c r="CO45" s="623"/>
      <c r="CP45" s="623"/>
      <c r="CQ45" s="624"/>
      <c r="CR45" s="625">
        <v>778817</v>
      </c>
      <c r="CS45" s="645"/>
      <c r="CT45" s="645"/>
      <c r="CU45" s="645"/>
      <c r="CV45" s="645"/>
      <c r="CW45" s="645"/>
      <c r="CX45" s="645"/>
      <c r="CY45" s="646"/>
      <c r="CZ45" s="659">
        <v>3.2</v>
      </c>
      <c r="DA45" s="660"/>
      <c r="DB45" s="660"/>
      <c r="DC45" s="661"/>
      <c r="DD45" s="634">
        <v>63550</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338</v>
      </c>
      <c r="CG46" s="623"/>
      <c r="CH46" s="623"/>
      <c r="CI46" s="623"/>
      <c r="CJ46" s="623"/>
      <c r="CK46" s="623"/>
      <c r="CL46" s="623"/>
      <c r="CM46" s="623"/>
      <c r="CN46" s="623"/>
      <c r="CO46" s="623"/>
      <c r="CP46" s="623"/>
      <c r="CQ46" s="624"/>
      <c r="CR46" s="625">
        <v>2540508</v>
      </c>
      <c r="CS46" s="626"/>
      <c r="CT46" s="626"/>
      <c r="CU46" s="626"/>
      <c r="CV46" s="626"/>
      <c r="CW46" s="626"/>
      <c r="CX46" s="626"/>
      <c r="CY46" s="627"/>
      <c r="CZ46" s="659">
        <v>10.4</v>
      </c>
      <c r="DA46" s="708"/>
      <c r="DB46" s="708"/>
      <c r="DC46" s="709"/>
      <c r="DD46" s="634">
        <v>523236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339</v>
      </c>
      <c r="CG47" s="623"/>
      <c r="CH47" s="623"/>
      <c r="CI47" s="623"/>
      <c r="CJ47" s="623"/>
      <c r="CK47" s="623"/>
      <c r="CL47" s="623"/>
      <c r="CM47" s="623"/>
      <c r="CN47" s="623"/>
      <c r="CO47" s="623"/>
      <c r="CP47" s="623"/>
      <c r="CQ47" s="624"/>
      <c r="CR47" s="625" t="s">
        <v>111</v>
      </c>
      <c r="CS47" s="645"/>
      <c r="CT47" s="645"/>
      <c r="CU47" s="645"/>
      <c r="CV47" s="645"/>
      <c r="CW47" s="645"/>
      <c r="CX47" s="645"/>
      <c r="CY47" s="646"/>
      <c r="CZ47" s="659" t="s">
        <v>111</v>
      </c>
      <c r="DA47" s="660"/>
      <c r="DB47" s="660"/>
      <c r="DC47" s="661"/>
      <c r="DD47" s="634" t="s">
        <v>111</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340</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341</v>
      </c>
      <c r="CE49" s="669"/>
      <c r="CF49" s="669"/>
      <c r="CG49" s="669"/>
      <c r="CH49" s="669"/>
      <c r="CI49" s="669"/>
      <c r="CJ49" s="669"/>
      <c r="CK49" s="669"/>
      <c r="CL49" s="669"/>
      <c r="CM49" s="669"/>
      <c r="CN49" s="669"/>
      <c r="CO49" s="669"/>
      <c r="CP49" s="669"/>
      <c r="CQ49" s="670"/>
      <c r="CR49" s="697">
        <v>24325038</v>
      </c>
      <c r="CS49" s="693"/>
      <c r="CT49" s="693"/>
      <c r="CU49" s="693"/>
      <c r="CV49" s="693"/>
      <c r="CW49" s="693"/>
      <c r="CX49" s="693"/>
      <c r="CY49" s="720"/>
      <c r="CZ49" s="721">
        <v>100</v>
      </c>
      <c r="DA49" s="722"/>
      <c r="DB49" s="722"/>
      <c r="DC49" s="723"/>
      <c r="DD49" s="724">
        <v>15431267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364</v>
      </c>
      <c r="C7" s="752"/>
      <c r="D7" s="752"/>
      <c r="E7" s="752"/>
      <c r="F7" s="752"/>
      <c r="G7" s="752"/>
      <c r="H7" s="752"/>
      <c r="I7" s="752"/>
      <c r="J7" s="752"/>
      <c r="K7" s="752"/>
      <c r="L7" s="752"/>
      <c r="M7" s="752"/>
      <c r="N7" s="752"/>
      <c r="O7" s="752"/>
      <c r="P7" s="753"/>
      <c r="Q7" s="754">
        <v>24241</v>
      </c>
      <c r="R7" s="755"/>
      <c r="S7" s="755"/>
      <c r="T7" s="755"/>
      <c r="U7" s="755"/>
      <c r="V7" s="755">
        <v>23624</v>
      </c>
      <c r="W7" s="755"/>
      <c r="X7" s="755"/>
      <c r="Y7" s="755"/>
      <c r="Z7" s="755"/>
      <c r="AA7" s="755">
        <v>617</v>
      </c>
      <c r="AB7" s="755"/>
      <c r="AC7" s="755"/>
      <c r="AD7" s="755"/>
      <c r="AE7" s="756"/>
      <c r="AF7" s="757">
        <v>462</v>
      </c>
      <c r="AG7" s="758"/>
      <c r="AH7" s="758"/>
      <c r="AI7" s="758"/>
      <c r="AJ7" s="759"/>
      <c r="AK7" s="794">
        <v>492</v>
      </c>
      <c r="AL7" s="795"/>
      <c r="AM7" s="795"/>
      <c r="AN7" s="795"/>
      <c r="AO7" s="795"/>
      <c r="AP7" s="795">
        <v>43437</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544</v>
      </c>
      <c r="BT7" s="799"/>
      <c r="BU7" s="799"/>
      <c r="BV7" s="799"/>
      <c r="BW7" s="799"/>
      <c r="BX7" s="799"/>
      <c r="BY7" s="799"/>
      <c r="BZ7" s="799"/>
      <c r="CA7" s="799"/>
      <c r="CB7" s="799"/>
      <c r="CC7" s="799"/>
      <c r="CD7" s="799"/>
      <c r="CE7" s="799"/>
      <c r="CF7" s="799"/>
      <c r="CG7" s="800"/>
      <c r="CH7" s="791">
        <v>-1</v>
      </c>
      <c r="CI7" s="792"/>
      <c r="CJ7" s="792"/>
      <c r="CK7" s="792"/>
      <c r="CL7" s="793"/>
      <c r="CM7" s="791">
        <v>368</v>
      </c>
      <c r="CN7" s="792"/>
      <c r="CO7" s="792"/>
      <c r="CP7" s="792"/>
      <c r="CQ7" s="793"/>
      <c r="CR7" s="791">
        <v>15</v>
      </c>
      <c r="CS7" s="792"/>
      <c r="CT7" s="792"/>
      <c r="CU7" s="792"/>
      <c r="CV7" s="793"/>
      <c r="CW7" s="791">
        <v>44</v>
      </c>
      <c r="CX7" s="792"/>
      <c r="CY7" s="792"/>
      <c r="CZ7" s="792"/>
      <c r="DA7" s="793"/>
      <c r="DB7" s="791" t="s">
        <v>537</v>
      </c>
      <c r="DC7" s="792"/>
      <c r="DD7" s="792"/>
      <c r="DE7" s="792"/>
      <c r="DF7" s="793"/>
      <c r="DG7" s="791" t="s">
        <v>537</v>
      </c>
      <c r="DH7" s="792"/>
      <c r="DI7" s="792"/>
      <c r="DJ7" s="792"/>
      <c r="DK7" s="793"/>
      <c r="DL7" s="791" t="s">
        <v>537</v>
      </c>
      <c r="DM7" s="792"/>
      <c r="DN7" s="792"/>
      <c r="DO7" s="792"/>
      <c r="DP7" s="793"/>
      <c r="DQ7" s="791" t="s">
        <v>537</v>
      </c>
      <c r="DR7" s="792"/>
      <c r="DS7" s="792"/>
      <c r="DT7" s="792"/>
      <c r="DU7" s="793"/>
      <c r="DV7" s="772"/>
      <c r="DW7" s="773"/>
      <c r="DX7" s="773"/>
      <c r="DY7" s="773"/>
      <c r="DZ7" s="774"/>
      <c r="EA7" s="207"/>
    </row>
    <row r="8" spans="1:131" s="208" customFormat="1" ht="26.25" customHeight="1" x14ac:dyDescent="0.15">
      <c r="A8" s="214">
        <v>2</v>
      </c>
      <c r="B8" s="775" t="s">
        <v>365</v>
      </c>
      <c r="C8" s="776"/>
      <c r="D8" s="776"/>
      <c r="E8" s="776"/>
      <c r="F8" s="776"/>
      <c r="G8" s="776"/>
      <c r="H8" s="776"/>
      <c r="I8" s="776"/>
      <c r="J8" s="776"/>
      <c r="K8" s="776"/>
      <c r="L8" s="776"/>
      <c r="M8" s="776"/>
      <c r="N8" s="776"/>
      <c r="O8" s="776"/>
      <c r="P8" s="777"/>
      <c r="Q8" s="778">
        <v>1076</v>
      </c>
      <c r="R8" s="779"/>
      <c r="S8" s="779"/>
      <c r="T8" s="779"/>
      <c r="U8" s="779"/>
      <c r="V8" s="779">
        <v>1073</v>
      </c>
      <c r="W8" s="779"/>
      <c r="X8" s="779"/>
      <c r="Y8" s="779"/>
      <c r="Z8" s="779"/>
      <c r="AA8" s="779">
        <v>3</v>
      </c>
      <c r="AB8" s="779"/>
      <c r="AC8" s="779"/>
      <c r="AD8" s="779"/>
      <c r="AE8" s="780"/>
      <c r="AF8" s="781">
        <v>3</v>
      </c>
      <c r="AG8" s="782"/>
      <c r="AH8" s="782"/>
      <c r="AI8" s="782"/>
      <c r="AJ8" s="783"/>
      <c r="AK8" s="784">
        <v>310</v>
      </c>
      <c r="AL8" s="785"/>
      <c r="AM8" s="785"/>
      <c r="AN8" s="785"/>
      <c r="AO8" s="785"/>
      <c r="AP8" s="785">
        <v>2431</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545</v>
      </c>
      <c r="BT8" s="789"/>
      <c r="BU8" s="789"/>
      <c r="BV8" s="789"/>
      <c r="BW8" s="789"/>
      <c r="BX8" s="789"/>
      <c r="BY8" s="789"/>
      <c r="BZ8" s="789"/>
      <c r="CA8" s="789"/>
      <c r="CB8" s="789"/>
      <c r="CC8" s="789"/>
      <c r="CD8" s="789"/>
      <c r="CE8" s="789"/>
      <c r="CF8" s="789"/>
      <c r="CG8" s="790"/>
      <c r="CH8" s="801">
        <v>33</v>
      </c>
      <c r="CI8" s="802"/>
      <c r="CJ8" s="802"/>
      <c r="CK8" s="802"/>
      <c r="CL8" s="803"/>
      <c r="CM8" s="801">
        <v>681</v>
      </c>
      <c r="CN8" s="802"/>
      <c r="CO8" s="802"/>
      <c r="CP8" s="802"/>
      <c r="CQ8" s="803"/>
      <c r="CR8" s="801">
        <v>48</v>
      </c>
      <c r="CS8" s="802"/>
      <c r="CT8" s="802"/>
      <c r="CU8" s="802"/>
      <c r="CV8" s="803"/>
      <c r="CW8" s="801" t="s">
        <v>537</v>
      </c>
      <c r="CX8" s="802"/>
      <c r="CY8" s="802"/>
      <c r="CZ8" s="802"/>
      <c r="DA8" s="803"/>
      <c r="DB8" s="801" t="s">
        <v>537</v>
      </c>
      <c r="DC8" s="802"/>
      <c r="DD8" s="802"/>
      <c r="DE8" s="802"/>
      <c r="DF8" s="803"/>
      <c r="DG8" s="801" t="s">
        <v>537</v>
      </c>
      <c r="DH8" s="802"/>
      <c r="DI8" s="802"/>
      <c r="DJ8" s="802"/>
      <c r="DK8" s="803"/>
      <c r="DL8" s="801" t="s">
        <v>537</v>
      </c>
      <c r="DM8" s="802"/>
      <c r="DN8" s="802"/>
      <c r="DO8" s="802"/>
      <c r="DP8" s="803"/>
      <c r="DQ8" s="801" t="s">
        <v>537</v>
      </c>
      <c r="DR8" s="802"/>
      <c r="DS8" s="802"/>
      <c r="DT8" s="802"/>
      <c r="DU8" s="803"/>
      <c r="DV8" s="804"/>
      <c r="DW8" s="805"/>
      <c r="DX8" s="805"/>
      <c r="DY8" s="805"/>
      <c r="DZ8" s="806"/>
      <c r="EA8" s="207"/>
    </row>
    <row r="9" spans="1:131" s="208" customFormat="1" ht="26.25" customHeight="1" x14ac:dyDescent="0.15">
      <c r="A9" s="214">
        <v>3</v>
      </c>
      <c r="B9" s="775" t="s">
        <v>366</v>
      </c>
      <c r="C9" s="776"/>
      <c r="D9" s="776"/>
      <c r="E9" s="776"/>
      <c r="F9" s="776"/>
      <c r="G9" s="776"/>
      <c r="H9" s="776"/>
      <c r="I9" s="776"/>
      <c r="J9" s="776"/>
      <c r="K9" s="776"/>
      <c r="L9" s="776"/>
      <c r="M9" s="776"/>
      <c r="N9" s="776"/>
      <c r="O9" s="776"/>
      <c r="P9" s="777"/>
      <c r="Q9" s="778">
        <v>11</v>
      </c>
      <c r="R9" s="779"/>
      <c r="S9" s="779"/>
      <c r="T9" s="779"/>
      <c r="U9" s="779"/>
      <c r="V9" s="779">
        <v>5</v>
      </c>
      <c r="W9" s="779"/>
      <c r="X9" s="779"/>
      <c r="Y9" s="779"/>
      <c r="Z9" s="779"/>
      <c r="AA9" s="779">
        <v>6</v>
      </c>
      <c r="AB9" s="779"/>
      <c r="AC9" s="779"/>
      <c r="AD9" s="779"/>
      <c r="AE9" s="780"/>
      <c r="AF9" s="781">
        <v>6</v>
      </c>
      <c r="AG9" s="782"/>
      <c r="AH9" s="782"/>
      <c r="AI9" s="782"/>
      <c r="AJ9" s="783"/>
      <c r="AK9" s="784" t="s">
        <v>537</v>
      </c>
      <c r="AL9" s="785"/>
      <c r="AM9" s="785"/>
      <c r="AN9" s="785"/>
      <c r="AO9" s="785"/>
      <c r="AP9" s="785" t="s">
        <v>537</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546</v>
      </c>
      <c r="BT9" s="789"/>
      <c r="BU9" s="789"/>
      <c r="BV9" s="789"/>
      <c r="BW9" s="789"/>
      <c r="BX9" s="789"/>
      <c r="BY9" s="789"/>
      <c r="BZ9" s="789"/>
      <c r="CA9" s="789"/>
      <c r="CB9" s="789"/>
      <c r="CC9" s="789"/>
      <c r="CD9" s="789"/>
      <c r="CE9" s="789"/>
      <c r="CF9" s="789"/>
      <c r="CG9" s="790"/>
      <c r="CH9" s="801">
        <v>1</v>
      </c>
      <c r="CI9" s="802"/>
      <c r="CJ9" s="802"/>
      <c r="CK9" s="802"/>
      <c r="CL9" s="803"/>
      <c r="CM9" s="801">
        <v>47</v>
      </c>
      <c r="CN9" s="802"/>
      <c r="CO9" s="802"/>
      <c r="CP9" s="802"/>
      <c r="CQ9" s="803"/>
      <c r="CR9" s="801">
        <v>1</v>
      </c>
      <c r="CS9" s="802"/>
      <c r="CT9" s="802"/>
      <c r="CU9" s="802"/>
      <c r="CV9" s="803"/>
      <c r="CW9" s="801" t="s">
        <v>537</v>
      </c>
      <c r="CX9" s="802"/>
      <c r="CY9" s="802"/>
      <c r="CZ9" s="802"/>
      <c r="DA9" s="803"/>
      <c r="DB9" s="801" t="s">
        <v>537</v>
      </c>
      <c r="DC9" s="802"/>
      <c r="DD9" s="802"/>
      <c r="DE9" s="802"/>
      <c r="DF9" s="803"/>
      <c r="DG9" s="801" t="s">
        <v>537</v>
      </c>
      <c r="DH9" s="802"/>
      <c r="DI9" s="802"/>
      <c r="DJ9" s="802"/>
      <c r="DK9" s="803"/>
      <c r="DL9" s="801" t="s">
        <v>537</v>
      </c>
      <c r="DM9" s="802"/>
      <c r="DN9" s="802"/>
      <c r="DO9" s="802"/>
      <c r="DP9" s="803"/>
      <c r="DQ9" s="801" t="s">
        <v>537</v>
      </c>
      <c r="DR9" s="802"/>
      <c r="DS9" s="802"/>
      <c r="DT9" s="802"/>
      <c r="DU9" s="803"/>
      <c r="DV9" s="804"/>
      <c r="DW9" s="805"/>
      <c r="DX9" s="805"/>
      <c r="DY9" s="805"/>
      <c r="DZ9" s="806"/>
      <c r="EA9" s="207"/>
    </row>
    <row r="10" spans="1:131" s="208" customFormat="1" ht="26.25" customHeight="1" x14ac:dyDescent="0.15">
      <c r="A10" s="214">
        <v>4</v>
      </c>
      <c r="B10" s="775" t="s">
        <v>367</v>
      </c>
      <c r="C10" s="776"/>
      <c r="D10" s="776"/>
      <c r="E10" s="776"/>
      <c r="F10" s="776"/>
      <c r="G10" s="776"/>
      <c r="H10" s="776"/>
      <c r="I10" s="776"/>
      <c r="J10" s="776"/>
      <c r="K10" s="776"/>
      <c r="L10" s="776"/>
      <c r="M10" s="776"/>
      <c r="N10" s="776"/>
      <c r="O10" s="776"/>
      <c r="P10" s="777"/>
      <c r="Q10" s="778">
        <v>85</v>
      </c>
      <c r="R10" s="779"/>
      <c r="S10" s="779"/>
      <c r="T10" s="779"/>
      <c r="U10" s="779"/>
      <c r="V10" s="779">
        <v>82</v>
      </c>
      <c r="W10" s="779"/>
      <c r="X10" s="779"/>
      <c r="Y10" s="779"/>
      <c r="Z10" s="779"/>
      <c r="AA10" s="779">
        <v>3</v>
      </c>
      <c r="AB10" s="779"/>
      <c r="AC10" s="779"/>
      <c r="AD10" s="779"/>
      <c r="AE10" s="780"/>
      <c r="AF10" s="781">
        <v>3</v>
      </c>
      <c r="AG10" s="782"/>
      <c r="AH10" s="782"/>
      <c r="AI10" s="782"/>
      <c r="AJ10" s="783"/>
      <c r="AK10" s="784">
        <v>82</v>
      </c>
      <c r="AL10" s="785"/>
      <c r="AM10" s="785"/>
      <c r="AN10" s="785"/>
      <c r="AO10" s="785"/>
      <c r="AP10" s="785">
        <v>363</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v>25020</v>
      </c>
      <c r="R23" s="814"/>
      <c r="S23" s="814"/>
      <c r="T23" s="814"/>
      <c r="U23" s="814"/>
      <c r="V23" s="814">
        <v>24392</v>
      </c>
      <c r="W23" s="814"/>
      <c r="X23" s="814"/>
      <c r="Y23" s="814"/>
      <c r="Z23" s="814"/>
      <c r="AA23" s="814">
        <v>629</v>
      </c>
      <c r="AB23" s="814"/>
      <c r="AC23" s="814"/>
      <c r="AD23" s="814"/>
      <c r="AE23" s="815"/>
      <c r="AF23" s="816">
        <v>474</v>
      </c>
      <c r="AG23" s="814"/>
      <c r="AH23" s="814"/>
      <c r="AI23" s="814"/>
      <c r="AJ23" s="817"/>
      <c r="AK23" s="818"/>
      <c r="AL23" s="819"/>
      <c r="AM23" s="819"/>
      <c r="AN23" s="819"/>
      <c r="AO23" s="819"/>
      <c r="AP23" s="814">
        <v>46232</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347</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v>6197</v>
      </c>
      <c r="R28" s="843"/>
      <c r="S28" s="843"/>
      <c r="T28" s="843"/>
      <c r="U28" s="843"/>
      <c r="V28" s="843">
        <v>5785</v>
      </c>
      <c r="W28" s="843"/>
      <c r="X28" s="843"/>
      <c r="Y28" s="843"/>
      <c r="Z28" s="843"/>
      <c r="AA28" s="843">
        <v>412</v>
      </c>
      <c r="AB28" s="843"/>
      <c r="AC28" s="843"/>
      <c r="AD28" s="843"/>
      <c r="AE28" s="844"/>
      <c r="AF28" s="845">
        <v>412</v>
      </c>
      <c r="AG28" s="843"/>
      <c r="AH28" s="843"/>
      <c r="AI28" s="843"/>
      <c r="AJ28" s="846"/>
      <c r="AK28" s="847">
        <v>370</v>
      </c>
      <c r="AL28" s="838"/>
      <c r="AM28" s="838"/>
      <c r="AN28" s="838"/>
      <c r="AO28" s="838"/>
      <c r="AP28" s="838" t="s">
        <v>537</v>
      </c>
      <c r="AQ28" s="838"/>
      <c r="AR28" s="838"/>
      <c r="AS28" s="838"/>
      <c r="AT28" s="838"/>
      <c r="AU28" s="838" t="s">
        <v>537</v>
      </c>
      <c r="AV28" s="838"/>
      <c r="AW28" s="838"/>
      <c r="AX28" s="838"/>
      <c r="AY28" s="838"/>
      <c r="AZ28" s="839" t="s">
        <v>537</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3242</v>
      </c>
      <c r="R29" s="779"/>
      <c r="S29" s="779"/>
      <c r="T29" s="779"/>
      <c r="U29" s="779"/>
      <c r="V29" s="779">
        <v>3146</v>
      </c>
      <c r="W29" s="779"/>
      <c r="X29" s="779"/>
      <c r="Y29" s="779"/>
      <c r="Z29" s="779"/>
      <c r="AA29" s="779">
        <v>96</v>
      </c>
      <c r="AB29" s="779"/>
      <c r="AC29" s="779"/>
      <c r="AD29" s="779"/>
      <c r="AE29" s="780"/>
      <c r="AF29" s="781">
        <v>96</v>
      </c>
      <c r="AG29" s="782"/>
      <c r="AH29" s="782"/>
      <c r="AI29" s="782"/>
      <c r="AJ29" s="783"/>
      <c r="AK29" s="850">
        <v>425</v>
      </c>
      <c r="AL29" s="851"/>
      <c r="AM29" s="851"/>
      <c r="AN29" s="851"/>
      <c r="AO29" s="851"/>
      <c r="AP29" s="851" t="s">
        <v>537</v>
      </c>
      <c r="AQ29" s="851"/>
      <c r="AR29" s="851"/>
      <c r="AS29" s="851"/>
      <c r="AT29" s="851"/>
      <c r="AU29" s="851" t="s">
        <v>537</v>
      </c>
      <c r="AV29" s="851"/>
      <c r="AW29" s="851"/>
      <c r="AX29" s="851"/>
      <c r="AY29" s="851"/>
      <c r="AZ29" s="852" t="s">
        <v>537</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562</v>
      </c>
      <c r="R30" s="779"/>
      <c r="S30" s="779"/>
      <c r="T30" s="779"/>
      <c r="U30" s="779"/>
      <c r="V30" s="779">
        <v>544</v>
      </c>
      <c r="W30" s="779"/>
      <c r="X30" s="779"/>
      <c r="Y30" s="779"/>
      <c r="Z30" s="779"/>
      <c r="AA30" s="779">
        <v>18</v>
      </c>
      <c r="AB30" s="779"/>
      <c r="AC30" s="779"/>
      <c r="AD30" s="779"/>
      <c r="AE30" s="780"/>
      <c r="AF30" s="781">
        <v>18</v>
      </c>
      <c r="AG30" s="782"/>
      <c r="AH30" s="782"/>
      <c r="AI30" s="782"/>
      <c r="AJ30" s="783"/>
      <c r="AK30" s="850">
        <v>92</v>
      </c>
      <c r="AL30" s="851"/>
      <c r="AM30" s="851"/>
      <c r="AN30" s="851"/>
      <c r="AO30" s="851"/>
      <c r="AP30" s="851" t="s">
        <v>537</v>
      </c>
      <c r="AQ30" s="851"/>
      <c r="AR30" s="851"/>
      <c r="AS30" s="851"/>
      <c r="AT30" s="851"/>
      <c r="AU30" s="851" t="s">
        <v>537</v>
      </c>
      <c r="AV30" s="851"/>
      <c r="AW30" s="851"/>
      <c r="AX30" s="851"/>
      <c r="AY30" s="851"/>
      <c r="AZ30" s="852" t="s">
        <v>537</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1311</v>
      </c>
      <c r="R31" s="779"/>
      <c r="S31" s="779"/>
      <c r="T31" s="779"/>
      <c r="U31" s="779"/>
      <c r="V31" s="779">
        <v>1167</v>
      </c>
      <c r="W31" s="779"/>
      <c r="X31" s="779"/>
      <c r="Y31" s="779"/>
      <c r="Z31" s="779"/>
      <c r="AA31" s="779">
        <v>143</v>
      </c>
      <c r="AB31" s="779"/>
      <c r="AC31" s="779"/>
      <c r="AD31" s="779"/>
      <c r="AE31" s="780"/>
      <c r="AF31" s="781">
        <v>1825</v>
      </c>
      <c r="AG31" s="782"/>
      <c r="AH31" s="782"/>
      <c r="AI31" s="782"/>
      <c r="AJ31" s="783"/>
      <c r="AK31" s="850">
        <v>20</v>
      </c>
      <c r="AL31" s="851"/>
      <c r="AM31" s="851"/>
      <c r="AN31" s="851"/>
      <c r="AO31" s="851"/>
      <c r="AP31" s="851">
        <v>3199</v>
      </c>
      <c r="AQ31" s="851"/>
      <c r="AR31" s="851"/>
      <c r="AS31" s="851"/>
      <c r="AT31" s="851"/>
      <c r="AU31" s="851" t="s">
        <v>537</v>
      </c>
      <c r="AV31" s="851"/>
      <c r="AW31" s="851"/>
      <c r="AX31" s="851"/>
      <c r="AY31" s="851"/>
      <c r="AZ31" s="852" t="s">
        <v>537</v>
      </c>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386</v>
      </c>
      <c r="C32" s="776"/>
      <c r="D32" s="776"/>
      <c r="E32" s="776"/>
      <c r="F32" s="776"/>
      <c r="G32" s="776"/>
      <c r="H32" s="776"/>
      <c r="I32" s="776"/>
      <c r="J32" s="776"/>
      <c r="K32" s="776"/>
      <c r="L32" s="776"/>
      <c r="M32" s="776"/>
      <c r="N32" s="776"/>
      <c r="O32" s="776"/>
      <c r="P32" s="777"/>
      <c r="Q32" s="778">
        <v>1760</v>
      </c>
      <c r="R32" s="779"/>
      <c r="S32" s="779"/>
      <c r="T32" s="779"/>
      <c r="U32" s="779"/>
      <c r="V32" s="779">
        <v>1568</v>
      </c>
      <c r="W32" s="779"/>
      <c r="X32" s="779"/>
      <c r="Y32" s="779"/>
      <c r="Z32" s="779"/>
      <c r="AA32" s="779">
        <v>192</v>
      </c>
      <c r="AB32" s="779"/>
      <c r="AC32" s="779"/>
      <c r="AD32" s="779"/>
      <c r="AE32" s="780"/>
      <c r="AF32" s="781">
        <v>355</v>
      </c>
      <c r="AG32" s="782"/>
      <c r="AH32" s="782"/>
      <c r="AI32" s="782"/>
      <c r="AJ32" s="783"/>
      <c r="AK32" s="850">
        <v>444</v>
      </c>
      <c r="AL32" s="851"/>
      <c r="AM32" s="851"/>
      <c r="AN32" s="851"/>
      <c r="AO32" s="851"/>
      <c r="AP32" s="851">
        <v>16333</v>
      </c>
      <c r="AQ32" s="851"/>
      <c r="AR32" s="851"/>
      <c r="AS32" s="851"/>
      <c r="AT32" s="851"/>
      <c r="AU32" s="851">
        <v>5292</v>
      </c>
      <c r="AV32" s="851"/>
      <c r="AW32" s="851"/>
      <c r="AX32" s="851"/>
      <c r="AY32" s="851"/>
      <c r="AZ32" s="852" t="s">
        <v>537</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387</v>
      </c>
      <c r="C33" s="776"/>
      <c r="D33" s="776"/>
      <c r="E33" s="776"/>
      <c r="F33" s="776"/>
      <c r="G33" s="776"/>
      <c r="H33" s="776"/>
      <c r="I33" s="776"/>
      <c r="J33" s="776"/>
      <c r="K33" s="776"/>
      <c r="L33" s="776"/>
      <c r="M33" s="776"/>
      <c r="N33" s="776"/>
      <c r="O33" s="776"/>
      <c r="P33" s="777"/>
      <c r="Q33" s="778">
        <v>35</v>
      </c>
      <c r="R33" s="779"/>
      <c r="S33" s="779"/>
      <c r="T33" s="779"/>
      <c r="U33" s="779"/>
      <c r="V33" s="779">
        <v>31</v>
      </c>
      <c r="W33" s="779"/>
      <c r="X33" s="779"/>
      <c r="Y33" s="779"/>
      <c r="Z33" s="779"/>
      <c r="AA33" s="779">
        <v>4</v>
      </c>
      <c r="AB33" s="779"/>
      <c r="AC33" s="779"/>
      <c r="AD33" s="779"/>
      <c r="AE33" s="780"/>
      <c r="AF33" s="781">
        <v>4</v>
      </c>
      <c r="AG33" s="782"/>
      <c r="AH33" s="782"/>
      <c r="AI33" s="782"/>
      <c r="AJ33" s="783"/>
      <c r="AK33" s="850">
        <v>29</v>
      </c>
      <c r="AL33" s="851"/>
      <c r="AM33" s="851"/>
      <c r="AN33" s="851"/>
      <c r="AO33" s="851"/>
      <c r="AP33" s="851">
        <v>150</v>
      </c>
      <c r="AQ33" s="851"/>
      <c r="AR33" s="851"/>
      <c r="AS33" s="851"/>
      <c r="AT33" s="851"/>
      <c r="AU33" s="851">
        <v>150</v>
      </c>
      <c r="AV33" s="851"/>
      <c r="AW33" s="851"/>
      <c r="AX33" s="851"/>
      <c r="AY33" s="851"/>
      <c r="AZ33" s="852" t="s">
        <v>537</v>
      </c>
      <c r="BA33" s="852"/>
      <c r="BB33" s="852"/>
      <c r="BC33" s="852"/>
      <c r="BD33" s="852"/>
      <c r="BE33" s="848" t="s">
        <v>388</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389</v>
      </c>
      <c r="C34" s="776"/>
      <c r="D34" s="776"/>
      <c r="E34" s="776"/>
      <c r="F34" s="776"/>
      <c r="G34" s="776"/>
      <c r="H34" s="776"/>
      <c r="I34" s="776"/>
      <c r="J34" s="776"/>
      <c r="K34" s="776"/>
      <c r="L34" s="776"/>
      <c r="M34" s="776"/>
      <c r="N34" s="776"/>
      <c r="O34" s="776"/>
      <c r="P34" s="777"/>
      <c r="Q34" s="778">
        <v>58</v>
      </c>
      <c r="R34" s="779"/>
      <c r="S34" s="779"/>
      <c r="T34" s="779"/>
      <c r="U34" s="779"/>
      <c r="V34" s="779">
        <v>54</v>
      </c>
      <c r="W34" s="779"/>
      <c r="X34" s="779"/>
      <c r="Y34" s="779"/>
      <c r="Z34" s="779"/>
      <c r="AA34" s="779">
        <v>3</v>
      </c>
      <c r="AB34" s="779"/>
      <c r="AC34" s="779"/>
      <c r="AD34" s="779"/>
      <c r="AE34" s="780"/>
      <c r="AF34" s="781" t="s">
        <v>111</v>
      </c>
      <c r="AG34" s="782"/>
      <c r="AH34" s="782"/>
      <c r="AI34" s="782"/>
      <c r="AJ34" s="783"/>
      <c r="AK34" s="850">
        <v>55</v>
      </c>
      <c r="AL34" s="851"/>
      <c r="AM34" s="851"/>
      <c r="AN34" s="851"/>
      <c r="AO34" s="851"/>
      <c r="AP34" s="851">
        <v>7</v>
      </c>
      <c r="AQ34" s="851"/>
      <c r="AR34" s="851"/>
      <c r="AS34" s="851"/>
      <c r="AT34" s="851"/>
      <c r="AU34" s="851">
        <v>7</v>
      </c>
      <c r="AV34" s="851"/>
      <c r="AW34" s="851"/>
      <c r="AX34" s="851"/>
      <c r="AY34" s="851"/>
      <c r="AZ34" s="852" t="s">
        <v>537</v>
      </c>
      <c r="BA34" s="852"/>
      <c r="BB34" s="852"/>
      <c r="BC34" s="852"/>
      <c r="BD34" s="852"/>
      <c r="BE34" s="848" t="s">
        <v>388</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391</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2710</v>
      </c>
      <c r="AG63" s="862"/>
      <c r="AH63" s="862"/>
      <c r="AI63" s="862"/>
      <c r="AJ63" s="863"/>
      <c r="AK63" s="864"/>
      <c r="AL63" s="859"/>
      <c r="AM63" s="859"/>
      <c r="AN63" s="859"/>
      <c r="AO63" s="859"/>
      <c r="AP63" s="862">
        <v>19689</v>
      </c>
      <c r="AQ63" s="862"/>
      <c r="AR63" s="862"/>
      <c r="AS63" s="862"/>
      <c r="AT63" s="862"/>
      <c r="AU63" s="862">
        <v>5448</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393</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394</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538</v>
      </c>
      <c r="C68" s="890"/>
      <c r="D68" s="890"/>
      <c r="E68" s="890"/>
      <c r="F68" s="890"/>
      <c r="G68" s="890"/>
      <c r="H68" s="890"/>
      <c r="I68" s="890"/>
      <c r="J68" s="890"/>
      <c r="K68" s="890"/>
      <c r="L68" s="890"/>
      <c r="M68" s="890"/>
      <c r="N68" s="890"/>
      <c r="O68" s="890"/>
      <c r="P68" s="891"/>
      <c r="Q68" s="892">
        <v>3853</v>
      </c>
      <c r="R68" s="886"/>
      <c r="S68" s="886"/>
      <c r="T68" s="886"/>
      <c r="U68" s="886"/>
      <c r="V68" s="886">
        <v>3819</v>
      </c>
      <c r="W68" s="886"/>
      <c r="X68" s="886"/>
      <c r="Y68" s="886"/>
      <c r="Z68" s="886"/>
      <c r="AA68" s="886">
        <v>35</v>
      </c>
      <c r="AB68" s="886"/>
      <c r="AC68" s="886"/>
      <c r="AD68" s="886"/>
      <c r="AE68" s="886"/>
      <c r="AF68" s="886">
        <v>35</v>
      </c>
      <c r="AG68" s="886"/>
      <c r="AH68" s="886"/>
      <c r="AI68" s="886"/>
      <c r="AJ68" s="886"/>
      <c r="AK68" s="886">
        <v>440</v>
      </c>
      <c r="AL68" s="886"/>
      <c r="AM68" s="886"/>
      <c r="AN68" s="886"/>
      <c r="AO68" s="886"/>
      <c r="AP68" s="886" t="s">
        <v>537</v>
      </c>
      <c r="AQ68" s="886"/>
      <c r="AR68" s="886"/>
      <c r="AS68" s="886"/>
      <c r="AT68" s="886"/>
      <c r="AU68" s="886" t="s">
        <v>537</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539</v>
      </c>
      <c r="C69" s="894"/>
      <c r="D69" s="894"/>
      <c r="E69" s="894"/>
      <c r="F69" s="894"/>
      <c r="G69" s="894"/>
      <c r="H69" s="894"/>
      <c r="I69" s="894"/>
      <c r="J69" s="894"/>
      <c r="K69" s="894"/>
      <c r="L69" s="894"/>
      <c r="M69" s="894"/>
      <c r="N69" s="894"/>
      <c r="O69" s="894"/>
      <c r="P69" s="895"/>
      <c r="Q69" s="896" t="s">
        <v>537</v>
      </c>
      <c r="R69" s="851"/>
      <c r="S69" s="851"/>
      <c r="T69" s="851"/>
      <c r="U69" s="851"/>
      <c r="V69" s="851" t="s">
        <v>537</v>
      </c>
      <c r="W69" s="851"/>
      <c r="X69" s="851"/>
      <c r="Y69" s="851"/>
      <c r="Z69" s="851"/>
      <c r="AA69" s="851" t="s">
        <v>537</v>
      </c>
      <c r="AB69" s="851"/>
      <c r="AC69" s="851"/>
      <c r="AD69" s="851"/>
      <c r="AE69" s="851"/>
      <c r="AF69" s="851" t="s">
        <v>537</v>
      </c>
      <c r="AG69" s="851"/>
      <c r="AH69" s="851"/>
      <c r="AI69" s="851"/>
      <c r="AJ69" s="851"/>
      <c r="AK69" s="851" t="s">
        <v>537</v>
      </c>
      <c r="AL69" s="851"/>
      <c r="AM69" s="851"/>
      <c r="AN69" s="851"/>
      <c r="AO69" s="851"/>
      <c r="AP69" s="851" t="s">
        <v>537</v>
      </c>
      <c r="AQ69" s="851"/>
      <c r="AR69" s="851"/>
      <c r="AS69" s="851"/>
      <c r="AT69" s="851"/>
      <c r="AU69" s="851" t="s">
        <v>537</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540</v>
      </c>
      <c r="C70" s="894"/>
      <c r="D70" s="894"/>
      <c r="E70" s="894"/>
      <c r="F70" s="894"/>
      <c r="G70" s="894"/>
      <c r="H70" s="894"/>
      <c r="I70" s="894"/>
      <c r="J70" s="894"/>
      <c r="K70" s="894"/>
      <c r="L70" s="894"/>
      <c r="M70" s="894"/>
      <c r="N70" s="894"/>
      <c r="O70" s="894"/>
      <c r="P70" s="895"/>
      <c r="Q70" s="896">
        <v>4938</v>
      </c>
      <c r="R70" s="851"/>
      <c r="S70" s="851"/>
      <c r="T70" s="851"/>
      <c r="U70" s="851"/>
      <c r="V70" s="851">
        <v>4858</v>
      </c>
      <c r="W70" s="851"/>
      <c r="X70" s="851"/>
      <c r="Y70" s="851"/>
      <c r="Z70" s="851"/>
      <c r="AA70" s="851">
        <v>80</v>
      </c>
      <c r="AB70" s="851"/>
      <c r="AC70" s="851"/>
      <c r="AD70" s="851"/>
      <c r="AE70" s="851"/>
      <c r="AF70" s="851">
        <v>80</v>
      </c>
      <c r="AG70" s="851"/>
      <c r="AH70" s="851"/>
      <c r="AI70" s="851"/>
      <c r="AJ70" s="851"/>
      <c r="AK70" s="851" t="s">
        <v>537</v>
      </c>
      <c r="AL70" s="851"/>
      <c r="AM70" s="851"/>
      <c r="AN70" s="851"/>
      <c r="AO70" s="851"/>
      <c r="AP70" s="851">
        <v>3403</v>
      </c>
      <c r="AQ70" s="851"/>
      <c r="AR70" s="851"/>
      <c r="AS70" s="851"/>
      <c r="AT70" s="851"/>
      <c r="AU70" s="851">
        <v>690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541</v>
      </c>
      <c r="C71" s="894"/>
      <c r="D71" s="894"/>
      <c r="E71" s="894"/>
      <c r="F71" s="894"/>
      <c r="G71" s="894"/>
      <c r="H71" s="894"/>
      <c r="I71" s="894"/>
      <c r="J71" s="894"/>
      <c r="K71" s="894"/>
      <c r="L71" s="894"/>
      <c r="M71" s="894"/>
      <c r="N71" s="894"/>
      <c r="O71" s="894"/>
      <c r="P71" s="895"/>
      <c r="Q71" s="896">
        <v>84</v>
      </c>
      <c r="R71" s="851"/>
      <c r="S71" s="851"/>
      <c r="T71" s="851"/>
      <c r="U71" s="851"/>
      <c r="V71" s="851">
        <v>77</v>
      </c>
      <c r="W71" s="851"/>
      <c r="X71" s="851"/>
      <c r="Y71" s="851"/>
      <c r="Z71" s="851"/>
      <c r="AA71" s="851">
        <v>7</v>
      </c>
      <c r="AB71" s="851"/>
      <c r="AC71" s="851"/>
      <c r="AD71" s="851"/>
      <c r="AE71" s="851"/>
      <c r="AF71" s="851">
        <v>7</v>
      </c>
      <c r="AG71" s="851"/>
      <c r="AH71" s="851"/>
      <c r="AI71" s="851"/>
      <c r="AJ71" s="851"/>
      <c r="AK71" s="851" t="s">
        <v>537</v>
      </c>
      <c r="AL71" s="851"/>
      <c r="AM71" s="851"/>
      <c r="AN71" s="851"/>
      <c r="AO71" s="851"/>
      <c r="AP71" s="851" t="s">
        <v>537</v>
      </c>
      <c r="AQ71" s="851"/>
      <c r="AR71" s="851"/>
      <c r="AS71" s="851"/>
      <c r="AT71" s="851"/>
      <c r="AU71" s="851" t="s">
        <v>537</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542</v>
      </c>
      <c r="C72" s="894"/>
      <c r="D72" s="894"/>
      <c r="E72" s="894"/>
      <c r="F72" s="894"/>
      <c r="G72" s="894"/>
      <c r="H72" s="894"/>
      <c r="I72" s="894"/>
      <c r="J72" s="894"/>
      <c r="K72" s="894"/>
      <c r="L72" s="894"/>
      <c r="M72" s="894"/>
      <c r="N72" s="894"/>
      <c r="O72" s="894"/>
      <c r="P72" s="895"/>
      <c r="Q72" s="896">
        <v>146</v>
      </c>
      <c r="R72" s="851"/>
      <c r="S72" s="851"/>
      <c r="T72" s="851"/>
      <c r="U72" s="851"/>
      <c r="V72" s="851">
        <v>138</v>
      </c>
      <c r="W72" s="851"/>
      <c r="X72" s="851"/>
      <c r="Y72" s="851"/>
      <c r="Z72" s="851"/>
      <c r="AA72" s="851">
        <v>7</v>
      </c>
      <c r="AB72" s="851"/>
      <c r="AC72" s="851"/>
      <c r="AD72" s="851"/>
      <c r="AE72" s="851"/>
      <c r="AF72" s="851">
        <v>7</v>
      </c>
      <c r="AG72" s="851"/>
      <c r="AH72" s="851"/>
      <c r="AI72" s="851"/>
      <c r="AJ72" s="851"/>
      <c r="AK72" s="851" t="s">
        <v>537</v>
      </c>
      <c r="AL72" s="851"/>
      <c r="AM72" s="851"/>
      <c r="AN72" s="851"/>
      <c r="AO72" s="851"/>
      <c r="AP72" s="851" t="s">
        <v>537</v>
      </c>
      <c r="AQ72" s="851"/>
      <c r="AR72" s="851"/>
      <c r="AS72" s="851"/>
      <c r="AT72" s="851"/>
      <c r="AU72" s="851" t="s">
        <v>537</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543</v>
      </c>
      <c r="C73" s="894"/>
      <c r="D73" s="894"/>
      <c r="E73" s="894"/>
      <c r="F73" s="894"/>
      <c r="G73" s="894"/>
      <c r="H73" s="894"/>
      <c r="I73" s="894"/>
      <c r="J73" s="894"/>
      <c r="K73" s="894"/>
      <c r="L73" s="894"/>
      <c r="M73" s="894"/>
      <c r="N73" s="894"/>
      <c r="O73" s="894"/>
      <c r="P73" s="895"/>
      <c r="Q73" s="896">
        <v>155566</v>
      </c>
      <c r="R73" s="851"/>
      <c r="S73" s="851"/>
      <c r="T73" s="851"/>
      <c r="U73" s="851"/>
      <c r="V73" s="851">
        <v>148928</v>
      </c>
      <c r="W73" s="851"/>
      <c r="X73" s="851"/>
      <c r="Y73" s="851"/>
      <c r="Z73" s="851"/>
      <c r="AA73" s="851">
        <v>6639</v>
      </c>
      <c r="AB73" s="851"/>
      <c r="AC73" s="851"/>
      <c r="AD73" s="851"/>
      <c r="AE73" s="851"/>
      <c r="AF73" s="851">
        <v>6639</v>
      </c>
      <c r="AG73" s="851"/>
      <c r="AH73" s="851"/>
      <c r="AI73" s="851"/>
      <c r="AJ73" s="851"/>
      <c r="AK73" s="851" t="s">
        <v>537</v>
      </c>
      <c r="AL73" s="851"/>
      <c r="AM73" s="851"/>
      <c r="AN73" s="851"/>
      <c r="AO73" s="851"/>
      <c r="AP73" s="851" t="s">
        <v>537</v>
      </c>
      <c r="AQ73" s="851"/>
      <c r="AR73" s="851"/>
      <c r="AS73" s="851"/>
      <c r="AT73" s="851"/>
      <c r="AU73" s="851" t="s">
        <v>537</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369</v>
      </c>
      <c r="B88" s="810" t="s">
        <v>395</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6768</v>
      </c>
      <c r="AG88" s="862"/>
      <c r="AH88" s="862"/>
      <c r="AI88" s="862"/>
      <c r="AJ88" s="862"/>
      <c r="AK88" s="859"/>
      <c r="AL88" s="859"/>
      <c r="AM88" s="859"/>
      <c r="AN88" s="859"/>
      <c r="AO88" s="859"/>
      <c r="AP88" s="862">
        <v>3403</v>
      </c>
      <c r="AQ88" s="862"/>
      <c r="AR88" s="862"/>
      <c r="AS88" s="862"/>
      <c r="AT88" s="862"/>
      <c r="AU88" s="862">
        <v>690</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396</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64</v>
      </c>
      <c r="CS102" s="870"/>
      <c r="CT102" s="870"/>
      <c r="CU102" s="870"/>
      <c r="CV102" s="913"/>
      <c r="CW102" s="912">
        <v>44</v>
      </c>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404</v>
      </c>
      <c r="AB109" s="915"/>
      <c r="AC109" s="915"/>
      <c r="AD109" s="915"/>
      <c r="AE109" s="916"/>
      <c r="AF109" s="914" t="s">
        <v>286</v>
      </c>
      <c r="AG109" s="915"/>
      <c r="AH109" s="915"/>
      <c r="AI109" s="915"/>
      <c r="AJ109" s="916"/>
      <c r="AK109" s="914" t="s">
        <v>285</v>
      </c>
      <c r="AL109" s="915"/>
      <c r="AM109" s="915"/>
      <c r="AN109" s="915"/>
      <c r="AO109" s="916"/>
      <c r="AP109" s="914" t="s">
        <v>405</v>
      </c>
      <c r="AQ109" s="915"/>
      <c r="AR109" s="915"/>
      <c r="AS109" s="915"/>
      <c r="AT109" s="917"/>
      <c r="AU109" s="934" t="s">
        <v>403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404</v>
      </c>
      <c r="BR109" s="915"/>
      <c r="BS109" s="915"/>
      <c r="BT109" s="915"/>
      <c r="BU109" s="916"/>
      <c r="BV109" s="914" t="s">
        <v>286</v>
      </c>
      <c r="BW109" s="915"/>
      <c r="BX109" s="915"/>
      <c r="BY109" s="915"/>
      <c r="BZ109" s="916"/>
      <c r="CA109" s="914" t="s">
        <v>285</v>
      </c>
      <c r="CB109" s="915"/>
      <c r="CC109" s="915"/>
      <c r="CD109" s="915"/>
      <c r="CE109" s="916"/>
      <c r="CF109" s="935" t="s">
        <v>405</v>
      </c>
      <c r="CG109" s="935"/>
      <c r="CH109" s="935"/>
      <c r="CI109" s="935"/>
      <c r="CJ109" s="935"/>
      <c r="CK109" s="914" t="s">
        <v>406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404</v>
      </c>
      <c r="DH109" s="915"/>
      <c r="DI109" s="915"/>
      <c r="DJ109" s="915"/>
      <c r="DK109" s="916"/>
      <c r="DL109" s="914" t="s">
        <v>286</v>
      </c>
      <c r="DM109" s="915"/>
      <c r="DN109" s="915"/>
      <c r="DO109" s="915"/>
      <c r="DP109" s="916"/>
      <c r="DQ109" s="914" t="s">
        <v>285</v>
      </c>
      <c r="DR109" s="915"/>
      <c r="DS109" s="915"/>
      <c r="DT109" s="915"/>
      <c r="DU109" s="916"/>
      <c r="DV109" s="914" t="s">
        <v>405</v>
      </c>
      <c r="DW109" s="915"/>
      <c r="DX109" s="915"/>
      <c r="DY109" s="915"/>
      <c r="DZ109" s="917"/>
    </row>
    <row r="110" spans="1:131" s="199" customFormat="1" ht="26.25" customHeight="1" x14ac:dyDescent="0.15">
      <c r="A110" s="918" t="s">
        <v>407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4018650</v>
      </c>
      <c r="AB110" s="922"/>
      <c r="AC110" s="922"/>
      <c r="AD110" s="922"/>
      <c r="AE110" s="923"/>
      <c r="AF110" s="924">
        <v>3869975</v>
      </c>
      <c r="AG110" s="922"/>
      <c r="AH110" s="922"/>
      <c r="AI110" s="922"/>
      <c r="AJ110" s="923"/>
      <c r="AK110" s="924">
        <v>3992939</v>
      </c>
      <c r="AL110" s="922"/>
      <c r="AM110" s="922"/>
      <c r="AN110" s="922"/>
      <c r="AO110" s="923"/>
      <c r="AP110" s="925">
        <v>33</v>
      </c>
      <c r="AQ110" s="926"/>
      <c r="AR110" s="926"/>
      <c r="AS110" s="926"/>
      <c r="AT110" s="927"/>
      <c r="AU110" s="928" t="s">
        <v>61</v>
      </c>
      <c r="AV110" s="929"/>
      <c r="AW110" s="929"/>
      <c r="AX110" s="929"/>
      <c r="AY110" s="929"/>
      <c r="AZ110" s="970" t="s">
        <v>408</v>
      </c>
      <c r="BA110" s="919"/>
      <c r="BB110" s="919"/>
      <c r="BC110" s="919"/>
      <c r="BD110" s="919"/>
      <c r="BE110" s="919"/>
      <c r="BF110" s="919"/>
      <c r="BG110" s="919"/>
      <c r="BH110" s="919"/>
      <c r="BI110" s="919"/>
      <c r="BJ110" s="919"/>
      <c r="BK110" s="919"/>
      <c r="BL110" s="919"/>
      <c r="BM110" s="919"/>
      <c r="BN110" s="919"/>
      <c r="BO110" s="919"/>
      <c r="BP110" s="920"/>
      <c r="BQ110" s="956">
        <v>48324370</v>
      </c>
      <c r="BR110" s="957"/>
      <c r="BS110" s="957"/>
      <c r="BT110" s="957"/>
      <c r="BU110" s="957"/>
      <c r="BV110" s="957">
        <v>47042429</v>
      </c>
      <c r="BW110" s="957"/>
      <c r="BX110" s="957"/>
      <c r="BY110" s="957"/>
      <c r="BZ110" s="957"/>
      <c r="CA110" s="957">
        <v>46232075</v>
      </c>
      <c r="CB110" s="957"/>
      <c r="CC110" s="957"/>
      <c r="CD110" s="957"/>
      <c r="CE110" s="957"/>
      <c r="CF110" s="971">
        <v>381.5</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412</v>
      </c>
      <c r="BA111" s="980"/>
      <c r="BB111" s="980"/>
      <c r="BC111" s="980"/>
      <c r="BD111" s="980"/>
      <c r="BE111" s="980"/>
      <c r="BF111" s="980"/>
      <c r="BG111" s="980"/>
      <c r="BH111" s="980"/>
      <c r="BI111" s="980"/>
      <c r="BJ111" s="980"/>
      <c r="BK111" s="980"/>
      <c r="BL111" s="980"/>
      <c r="BM111" s="980"/>
      <c r="BN111" s="980"/>
      <c r="BO111" s="980"/>
      <c r="BP111" s="981"/>
      <c r="BQ111" s="949">
        <v>1328570</v>
      </c>
      <c r="BR111" s="950"/>
      <c r="BS111" s="950"/>
      <c r="BT111" s="950"/>
      <c r="BU111" s="950"/>
      <c r="BV111" s="950">
        <v>1288988</v>
      </c>
      <c r="BW111" s="950"/>
      <c r="BX111" s="950"/>
      <c r="BY111" s="950"/>
      <c r="BZ111" s="950"/>
      <c r="CA111" s="950">
        <v>1152995</v>
      </c>
      <c r="CB111" s="950"/>
      <c r="CC111" s="950"/>
      <c r="CD111" s="950"/>
      <c r="CE111" s="950"/>
      <c r="CF111" s="944">
        <v>9.5</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416</v>
      </c>
      <c r="BA112" s="980"/>
      <c r="BB112" s="980"/>
      <c r="BC112" s="980"/>
      <c r="BD112" s="980"/>
      <c r="BE112" s="980"/>
      <c r="BF112" s="980"/>
      <c r="BG112" s="980"/>
      <c r="BH112" s="980"/>
      <c r="BI112" s="980"/>
      <c r="BJ112" s="980"/>
      <c r="BK112" s="980"/>
      <c r="BL112" s="980"/>
      <c r="BM112" s="980"/>
      <c r="BN112" s="980"/>
      <c r="BO112" s="980"/>
      <c r="BP112" s="981"/>
      <c r="BQ112" s="949">
        <v>6230183</v>
      </c>
      <c r="BR112" s="950"/>
      <c r="BS112" s="950"/>
      <c r="BT112" s="950"/>
      <c r="BU112" s="950"/>
      <c r="BV112" s="950">
        <v>5972612</v>
      </c>
      <c r="BW112" s="950"/>
      <c r="BX112" s="950"/>
      <c r="BY112" s="950"/>
      <c r="BZ112" s="950"/>
      <c r="CA112" s="950">
        <v>5448411</v>
      </c>
      <c r="CB112" s="950"/>
      <c r="CC112" s="950"/>
      <c r="CD112" s="950"/>
      <c r="CE112" s="950"/>
      <c r="CF112" s="944">
        <v>45</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353881</v>
      </c>
      <c r="AB113" s="964"/>
      <c r="AC113" s="964"/>
      <c r="AD113" s="964"/>
      <c r="AE113" s="965"/>
      <c r="AF113" s="966">
        <v>367020</v>
      </c>
      <c r="AG113" s="964"/>
      <c r="AH113" s="964"/>
      <c r="AI113" s="964"/>
      <c r="AJ113" s="965"/>
      <c r="AK113" s="966">
        <v>293986</v>
      </c>
      <c r="AL113" s="964"/>
      <c r="AM113" s="964"/>
      <c r="AN113" s="964"/>
      <c r="AO113" s="965"/>
      <c r="AP113" s="967">
        <v>2.4</v>
      </c>
      <c r="AQ113" s="968"/>
      <c r="AR113" s="968"/>
      <c r="AS113" s="968"/>
      <c r="AT113" s="969"/>
      <c r="AU113" s="930"/>
      <c r="AV113" s="931"/>
      <c r="AW113" s="931"/>
      <c r="AX113" s="931"/>
      <c r="AY113" s="931"/>
      <c r="AZ113" s="979" t="s">
        <v>419</v>
      </c>
      <c r="BA113" s="980"/>
      <c r="BB113" s="980"/>
      <c r="BC113" s="980"/>
      <c r="BD113" s="980"/>
      <c r="BE113" s="980"/>
      <c r="BF113" s="980"/>
      <c r="BG113" s="980"/>
      <c r="BH113" s="980"/>
      <c r="BI113" s="980"/>
      <c r="BJ113" s="980"/>
      <c r="BK113" s="980"/>
      <c r="BL113" s="980"/>
      <c r="BM113" s="980"/>
      <c r="BN113" s="980"/>
      <c r="BO113" s="980"/>
      <c r="BP113" s="981"/>
      <c r="BQ113" s="949">
        <v>695588</v>
      </c>
      <c r="BR113" s="950"/>
      <c r="BS113" s="950"/>
      <c r="BT113" s="950"/>
      <c r="BU113" s="950"/>
      <c r="BV113" s="950">
        <v>604236</v>
      </c>
      <c r="BW113" s="950"/>
      <c r="BX113" s="950"/>
      <c r="BY113" s="950"/>
      <c r="BZ113" s="950"/>
      <c r="CA113" s="950">
        <v>689985</v>
      </c>
      <c r="CB113" s="950"/>
      <c r="CC113" s="950"/>
      <c r="CD113" s="950"/>
      <c r="CE113" s="950"/>
      <c r="CF113" s="944">
        <v>5.7</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126818</v>
      </c>
      <c r="AB114" s="989"/>
      <c r="AC114" s="989"/>
      <c r="AD114" s="989"/>
      <c r="AE114" s="990"/>
      <c r="AF114" s="991">
        <v>105450</v>
      </c>
      <c r="AG114" s="989"/>
      <c r="AH114" s="989"/>
      <c r="AI114" s="989"/>
      <c r="AJ114" s="990"/>
      <c r="AK114" s="991">
        <v>62591</v>
      </c>
      <c r="AL114" s="989"/>
      <c r="AM114" s="989"/>
      <c r="AN114" s="989"/>
      <c r="AO114" s="990"/>
      <c r="AP114" s="992">
        <v>0.5</v>
      </c>
      <c r="AQ114" s="993"/>
      <c r="AR114" s="993"/>
      <c r="AS114" s="993"/>
      <c r="AT114" s="994"/>
      <c r="AU114" s="930"/>
      <c r="AV114" s="931"/>
      <c r="AW114" s="931"/>
      <c r="AX114" s="931"/>
      <c r="AY114" s="931"/>
      <c r="AZ114" s="979" t="s">
        <v>422</v>
      </c>
      <c r="BA114" s="980"/>
      <c r="BB114" s="980"/>
      <c r="BC114" s="980"/>
      <c r="BD114" s="980"/>
      <c r="BE114" s="980"/>
      <c r="BF114" s="980"/>
      <c r="BG114" s="980"/>
      <c r="BH114" s="980"/>
      <c r="BI114" s="980"/>
      <c r="BJ114" s="980"/>
      <c r="BK114" s="980"/>
      <c r="BL114" s="980"/>
      <c r="BM114" s="980"/>
      <c r="BN114" s="980"/>
      <c r="BO114" s="980"/>
      <c r="BP114" s="981"/>
      <c r="BQ114" s="949">
        <v>1082100</v>
      </c>
      <c r="BR114" s="950"/>
      <c r="BS114" s="950"/>
      <c r="BT114" s="950"/>
      <c r="BU114" s="950"/>
      <c r="BV114" s="950">
        <v>986528</v>
      </c>
      <c r="BW114" s="950"/>
      <c r="BX114" s="950"/>
      <c r="BY114" s="950"/>
      <c r="BZ114" s="950"/>
      <c r="CA114" s="950">
        <v>930030</v>
      </c>
      <c r="CB114" s="950"/>
      <c r="CC114" s="950"/>
      <c r="CD114" s="950"/>
      <c r="CE114" s="950"/>
      <c r="CF114" s="944">
        <v>7.7</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9290</v>
      </c>
      <c r="AB115" s="964"/>
      <c r="AC115" s="964"/>
      <c r="AD115" s="964"/>
      <c r="AE115" s="965"/>
      <c r="AF115" s="966">
        <v>153139</v>
      </c>
      <c r="AG115" s="964"/>
      <c r="AH115" s="964"/>
      <c r="AI115" s="964"/>
      <c r="AJ115" s="965"/>
      <c r="AK115" s="966">
        <v>133689</v>
      </c>
      <c r="AL115" s="964"/>
      <c r="AM115" s="964"/>
      <c r="AN115" s="964"/>
      <c r="AO115" s="965"/>
      <c r="AP115" s="967">
        <v>1.1000000000000001</v>
      </c>
      <c r="AQ115" s="968"/>
      <c r="AR115" s="968"/>
      <c r="AS115" s="968"/>
      <c r="AT115" s="969"/>
      <c r="AU115" s="930"/>
      <c r="AV115" s="931"/>
      <c r="AW115" s="931"/>
      <c r="AX115" s="931"/>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x14ac:dyDescent="0.15">
      <c r="A116" s="986"/>
      <c r="B116" s="987"/>
      <c r="C116" s="995" t="s">
        <v>427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428</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1328570</v>
      </c>
      <c r="DH116" s="989"/>
      <c r="DI116" s="989"/>
      <c r="DJ116" s="989"/>
      <c r="DK116" s="990"/>
      <c r="DL116" s="991">
        <v>1288988</v>
      </c>
      <c r="DM116" s="989"/>
      <c r="DN116" s="989"/>
      <c r="DO116" s="989"/>
      <c r="DP116" s="990"/>
      <c r="DQ116" s="991">
        <v>1152995</v>
      </c>
      <c r="DR116" s="989"/>
      <c r="DS116" s="989"/>
      <c r="DT116" s="989"/>
      <c r="DU116" s="990"/>
      <c r="DV116" s="992">
        <v>9.5</v>
      </c>
      <c r="DW116" s="993"/>
      <c r="DX116" s="993"/>
      <c r="DY116" s="993"/>
      <c r="DZ116" s="994"/>
    </row>
    <row r="117" spans="1:130" s="199" customFormat="1" ht="26.25" customHeight="1" x14ac:dyDescent="0.15">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430</v>
      </c>
      <c r="Z117" s="916"/>
      <c r="AA117" s="1006">
        <v>4508639</v>
      </c>
      <c r="AB117" s="1007"/>
      <c r="AC117" s="1007"/>
      <c r="AD117" s="1007"/>
      <c r="AE117" s="1008"/>
      <c r="AF117" s="1009">
        <v>4495584</v>
      </c>
      <c r="AG117" s="1007"/>
      <c r="AH117" s="1007"/>
      <c r="AI117" s="1007"/>
      <c r="AJ117" s="1008"/>
      <c r="AK117" s="1009">
        <v>4483205</v>
      </c>
      <c r="AL117" s="1007"/>
      <c r="AM117" s="1007"/>
      <c r="AN117" s="1007"/>
      <c r="AO117" s="1008"/>
      <c r="AP117" s="1010"/>
      <c r="AQ117" s="1011"/>
      <c r="AR117" s="1011"/>
      <c r="AS117" s="1011"/>
      <c r="AT117" s="1012"/>
      <c r="AU117" s="930"/>
      <c r="AV117" s="931"/>
      <c r="AW117" s="931"/>
      <c r="AX117" s="931"/>
      <c r="AY117" s="931"/>
      <c r="AZ117" s="997" t="s">
        <v>431</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406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404</v>
      </c>
      <c r="AB118" s="915"/>
      <c r="AC118" s="915"/>
      <c r="AD118" s="915"/>
      <c r="AE118" s="916"/>
      <c r="AF118" s="914" t="s">
        <v>286</v>
      </c>
      <c r="AG118" s="915"/>
      <c r="AH118" s="915"/>
      <c r="AI118" s="915"/>
      <c r="AJ118" s="916"/>
      <c r="AK118" s="914" t="s">
        <v>285</v>
      </c>
      <c r="AL118" s="915"/>
      <c r="AM118" s="915"/>
      <c r="AN118" s="915"/>
      <c r="AO118" s="916"/>
      <c r="AP118" s="1001" t="s">
        <v>405</v>
      </c>
      <c r="AQ118" s="1002"/>
      <c r="AR118" s="1002"/>
      <c r="AS118" s="1002"/>
      <c r="AT118" s="1003"/>
      <c r="AU118" s="930"/>
      <c r="AV118" s="931"/>
      <c r="AW118" s="931"/>
      <c r="AX118" s="931"/>
      <c r="AY118" s="931"/>
      <c r="AZ118" s="1004" t="s">
        <v>433</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435</v>
      </c>
      <c r="BP119" s="1036"/>
      <c r="BQ119" s="1027">
        <v>57660811</v>
      </c>
      <c r="BR119" s="1028"/>
      <c r="BS119" s="1028"/>
      <c r="BT119" s="1028"/>
      <c r="BU119" s="1028"/>
      <c r="BV119" s="1028">
        <v>55894793</v>
      </c>
      <c r="BW119" s="1028"/>
      <c r="BX119" s="1028"/>
      <c r="BY119" s="1028"/>
      <c r="BZ119" s="1028"/>
      <c r="CA119" s="1028">
        <v>54453496</v>
      </c>
      <c r="CB119" s="1028"/>
      <c r="CC119" s="1028"/>
      <c r="CD119" s="1028"/>
      <c r="CE119" s="1028"/>
      <c r="CF119" s="1029"/>
      <c r="CG119" s="1030"/>
      <c r="CH119" s="1030"/>
      <c r="CI119" s="1030"/>
      <c r="CJ119" s="1031"/>
      <c r="CK119" s="977"/>
      <c r="CL119" s="978"/>
      <c r="CM119" s="1032" t="s">
        <v>436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x14ac:dyDescent="0.15">
      <c r="A120" s="1089"/>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437</v>
      </c>
      <c r="AV120" s="1020"/>
      <c r="AW120" s="1020"/>
      <c r="AX120" s="1020"/>
      <c r="AY120" s="1021"/>
      <c r="AZ120" s="970" t="s">
        <v>438</v>
      </c>
      <c r="BA120" s="919"/>
      <c r="BB120" s="919"/>
      <c r="BC120" s="919"/>
      <c r="BD120" s="919"/>
      <c r="BE120" s="919"/>
      <c r="BF120" s="919"/>
      <c r="BG120" s="919"/>
      <c r="BH120" s="919"/>
      <c r="BI120" s="919"/>
      <c r="BJ120" s="919"/>
      <c r="BK120" s="919"/>
      <c r="BL120" s="919"/>
      <c r="BM120" s="919"/>
      <c r="BN120" s="919"/>
      <c r="BO120" s="919"/>
      <c r="BP120" s="920"/>
      <c r="BQ120" s="956">
        <v>4054864</v>
      </c>
      <c r="BR120" s="957"/>
      <c r="BS120" s="957"/>
      <c r="BT120" s="957"/>
      <c r="BU120" s="957"/>
      <c r="BV120" s="957">
        <v>4454700</v>
      </c>
      <c r="BW120" s="957"/>
      <c r="BX120" s="957"/>
      <c r="BY120" s="957"/>
      <c r="BZ120" s="957"/>
      <c r="CA120" s="957">
        <v>4470731</v>
      </c>
      <c r="CB120" s="957"/>
      <c r="CC120" s="957"/>
      <c r="CD120" s="957"/>
      <c r="CE120" s="957"/>
      <c r="CF120" s="971">
        <v>36.9</v>
      </c>
      <c r="CG120" s="972"/>
      <c r="CH120" s="972"/>
      <c r="CI120" s="972"/>
      <c r="CJ120" s="972"/>
      <c r="CK120" s="1037" t="s">
        <v>439</v>
      </c>
      <c r="CL120" s="1038"/>
      <c r="CM120" s="1038"/>
      <c r="CN120" s="1038"/>
      <c r="CO120" s="1039"/>
      <c r="CP120" s="1045" t="s">
        <v>386</v>
      </c>
      <c r="CQ120" s="1046"/>
      <c r="CR120" s="1046"/>
      <c r="CS120" s="1046"/>
      <c r="CT120" s="1046"/>
      <c r="CU120" s="1046"/>
      <c r="CV120" s="1046"/>
      <c r="CW120" s="1046"/>
      <c r="CX120" s="1046"/>
      <c r="CY120" s="1046"/>
      <c r="CZ120" s="1046"/>
      <c r="DA120" s="1046"/>
      <c r="DB120" s="1046"/>
      <c r="DC120" s="1046"/>
      <c r="DD120" s="1046"/>
      <c r="DE120" s="1046"/>
      <c r="DF120" s="1047"/>
      <c r="DG120" s="956">
        <v>6009308</v>
      </c>
      <c r="DH120" s="957"/>
      <c r="DI120" s="957"/>
      <c r="DJ120" s="957"/>
      <c r="DK120" s="957"/>
      <c r="DL120" s="957">
        <v>5785156</v>
      </c>
      <c r="DM120" s="957"/>
      <c r="DN120" s="957"/>
      <c r="DO120" s="957"/>
      <c r="DP120" s="957"/>
      <c r="DQ120" s="957">
        <v>5291776</v>
      </c>
      <c r="DR120" s="957"/>
      <c r="DS120" s="957"/>
      <c r="DT120" s="957"/>
      <c r="DU120" s="957"/>
      <c r="DV120" s="958">
        <v>43.7</v>
      </c>
      <c r="DW120" s="958"/>
      <c r="DX120" s="958"/>
      <c r="DY120" s="958"/>
      <c r="DZ120" s="959"/>
    </row>
    <row r="121" spans="1:130" s="199" customFormat="1" ht="26.25" customHeight="1" x14ac:dyDescent="0.15">
      <c r="A121" s="1089"/>
      <c r="B121" s="976"/>
      <c r="C121" s="997" t="s">
        <v>440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441</v>
      </c>
      <c r="BA121" s="980"/>
      <c r="BB121" s="980"/>
      <c r="BC121" s="980"/>
      <c r="BD121" s="980"/>
      <c r="BE121" s="980"/>
      <c r="BF121" s="980"/>
      <c r="BG121" s="980"/>
      <c r="BH121" s="980"/>
      <c r="BI121" s="980"/>
      <c r="BJ121" s="980"/>
      <c r="BK121" s="980"/>
      <c r="BL121" s="980"/>
      <c r="BM121" s="980"/>
      <c r="BN121" s="980"/>
      <c r="BO121" s="980"/>
      <c r="BP121" s="981"/>
      <c r="BQ121" s="949">
        <v>8458285</v>
      </c>
      <c r="BR121" s="950"/>
      <c r="BS121" s="950"/>
      <c r="BT121" s="950"/>
      <c r="BU121" s="950"/>
      <c r="BV121" s="950">
        <v>8538320</v>
      </c>
      <c r="BW121" s="950"/>
      <c r="BX121" s="950"/>
      <c r="BY121" s="950"/>
      <c r="BZ121" s="950"/>
      <c r="CA121" s="950">
        <v>8841769</v>
      </c>
      <c r="CB121" s="950"/>
      <c r="CC121" s="950"/>
      <c r="CD121" s="950"/>
      <c r="CE121" s="950"/>
      <c r="CF121" s="944">
        <v>73</v>
      </c>
      <c r="CG121" s="945"/>
      <c r="CH121" s="945"/>
      <c r="CI121" s="945"/>
      <c r="CJ121" s="945"/>
      <c r="CK121" s="1040"/>
      <c r="CL121" s="1041"/>
      <c r="CM121" s="1041"/>
      <c r="CN121" s="1041"/>
      <c r="CO121" s="1042"/>
      <c r="CP121" s="1050" t="s">
        <v>387</v>
      </c>
      <c r="CQ121" s="1051"/>
      <c r="CR121" s="1051"/>
      <c r="CS121" s="1051"/>
      <c r="CT121" s="1051"/>
      <c r="CU121" s="1051"/>
      <c r="CV121" s="1051"/>
      <c r="CW121" s="1051"/>
      <c r="CX121" s="1051"/>
      <c r="CY121" s="1051"/>
      <c r="CZ121" s="1051"/>
      <c r="DA121" s="1051"/>
      <c r="DB121" s="1051"/>
      <c r="DC121" s="1051"/>
      <c r="DD121" s="1051"/>
      <c r="DE121" s="1051"/>
      <c r="DF121" s="1052"/>
      <c r="DG121" s="949">
        <v>174753</v>
      </c>
      <c r="DH121" s="950"/>
      <c r="DI121" s="950"/>
      <c r="DJ121" s="950"/>
      <c r="DK121" s="950"/>
      <c r="DL121" s="950">
        <v>162323</v>
      </c>
      <c r="DM121" s="950"/>
      <c r="DN121" s="950"/>
      <c r="DO121" s="950"/>
      <c r="DP121" s="950"/>
      <c r="DQ121" s="950">
        <v>149548</v>
      </c>
      <c r="DR121" s="950"/>
      <c r="DS121" s="950"/>
      <c r="DT121" s="950"/>
      <c r="DU121" s="950"/>
      <c r="DV121" s="951">
        <v>1.2</v>
      </c>
      <c r="DW121" s="951"/>
      <c r="DX121" s="951"/>
      <c r="DY121" s="951"/>
      <c r="DZ121" s="952"/>
    </row>
    <row r="122" spans="1:130" s="199" customFormat="1" ht="26.25" customHeight="1" x14ac:dyDescent="0.15">
      <c r="A122" s="1089"/>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442</v>
      </c>
      <c r="BA122" s="995"/>
      <c r="BB122" s="995"/>
      <c r="BC122" s="995"/>
      <c r="BD122" s="995"/>
      <c r="BE122" s="995"/>
      <c r="BF122" s="995"/>
      <c r="BG122" s="995"/>
      <c r="BH122" s="995"/>
      <c r="BI122" s="995"/>
      <c r="BJ122" s="995"/>
      <c r="BK122" s="995"/>
      <c r="BL122" s="995"/>
      <c r="BM122" s="995"/>
      <c r="BN122" s="995"/>
      <c r="BO122" s="995"/>
      <c r="BP122" s="996"/>
      <c r="BQ122" s="1027">
        <v>20755266</v>
      </c>
      <c r="BR122" s="1028"/>
      <c r="BS122" s="1028"/>
      <c r="BT122" s="1028"/>
      <c r="BU122" s="1028"/>
      <c r="BV122" s="1028">
        <v>20319164</v>
      </c>
      <c r="BW122" s="1028"/>
      <c r="BX122" s="1028"/>
      <c r="BY122" s="1028"/>
      <c r="BZ122" s="1028"/>
      <c r="CA122" s="1028">
        <v>20053987</v>
      </c>
      <c r="CB122" s="1028"/>
      <c r="CC122" s="1028"/>
      <c r="CD122" s="1028"/>
      <c r="CE122" s="1028"/>
      <c r="CF122" s="1048">
        <v>165.5</v>
      </c>
      <c r="CG122" s="1049"/>
      <c r="CH122" s="1049"/>
      <c r="CI122" s="1049"/>
      <c r="CJ122" s="1049"/>
      <c r="CK122" s="1040"/>
      <c r="CL122" s="1041"/>
      <c r="CM122" s="1041"/>
      <c r="CN122" s="1041"/>
      <c r="CO122" s="1042"/>
      <c r="CP122" s="1050" t="s">
        <v>389</v>
      </c>
      <c r="CQ122" s="1051"/>
      <c r="CR122" s="1051"/>
      <c r="CS122" s="1051"/>
      <c r="CT122" s="1051"/>
      <c r="CU122" s="1051"/>
      <c r="CV122" s="1051"/>
      <c r="CW122" s="1051"/>
      <c r="CX122" s="1051"/>
      <c r="CY122" s="1051"/>
      <c r="CZ122" s="1051"/>
      <c r="DA122" s="1051"/>
      <c r="DB122" s="1051"/>
      <c r="DC122" s="1051"/>
      <c r="DD122" s="1051"/>
      <c r="DE122" s="1051"/>
      <c r="DF122" s="1052"/>
      <c r="DG122" s="949">
        <v>46122</v>
      </c>
      <c r="DH122" s="950"/>
      <c r="DI122" s="950"/>
      <c r="DJ122" s="950"/>
      <c r="DK122" s="950"/>
      <c r="DL122" s="950">
        <v>25133</v>
      </c>
      <c r="DM122" s="950"/>
      <c r="DN122" s="950"/>
      <c r="DO122" s="950"/>
      <c r="DP122" s="950"/>
      <c r="DQ122" s="950">
        <v>7087</v>
      </c>
      <c r="DR122" s="950"/>
      <c r="DS122" s="950"/>
      <c r="DT122" s="950"/>
      <c r="DU122" s="950"/>
      <c r="DV122" s="951">
        <v>0.1</v>
      </c>
      <c r="DW122" s="951"/>
      <c r="DX122" s="951"/>
      <c r="DY122" s="951"/>
      <c r="DZ122" s="952"/>
    </row>
    <row r="123" spans="1:130" s="199" customFormat="1" ht="26.25" customHeight="1" x14ac:dyDescent="0.15">
      <c r="A123" s="1089"/>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9290</v>
      </c>
      <c r="AB123" s="989"/>
      <c r="AC123" s="989"/>
      <c r="AD123" s="989"/>
      <c r="AE123" s="990"/>
      <c r="AF123" s="991">
        <v>153139</v>
      </c>
      <c r="AG123" s="989"/>
      <c r="AH123" s="989"/>
      <c r="AI123" s="989"/>
      <c r="AJ123" s="990"/>
      <c r="AK123" s="991">
        <v>133689</v>
      </c>
      <c r="AL123" s="989"/>
      <c r="AM123" s="989"/>
      <c r="AN123" s="989"/>
      <c r="AO123" s="990"/>
      <c r="AP123" s="992">
        <v>1.1000000000000001</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443</v>
      </c>
      <c r="BP123" s="1036"/>
      <c r="BQ123" s="1095">
        <v>33268415</v>
      </c>
      <c r="BR123" s="1096"/>
      <c r="BS123" s="1096"/>
      <c r="BT123" s="1096"/>
      <c r="BU123" s="1096"/>
      <c r="BV123" s="1096">
        <v>33312184</v>
      </c>
      <c r="BW123" s="1096"/>
      <c r="BX123" s="1096"/>
      <c r="BY123" s="1096"/>
      <c r="BZ123" s="1096"/>
      <c r="CA123" s="1096">
        <v>33366487</v>
      </c>
      <c r="CB123" s="1096"/>
      <c r="CC123" s="1096"/>
      <c r="CD123" s="1096"/>
      <c r="CE123" s="1096"/>
      <c r="CF123" s="1029"/>
      <c r="CG123" s="1030"/>
      <c r="CH123" s="1030"/>
      <c r="CI123" s="1030"/>
      <c r="CJ123" s="1031"/>
      <c r="CK123" s="1040"/>
      <c r="CL123" s="1041"/>
      <c r="CM123" s="1041"/>
      <c r="CN123" s="1041"/>
      <c r="CO123" s="1042"/>
      <c r="CP123" s="1050" t="s">
        <v>382</v>
      </c>
      <c r="CQ123" s="1051"/>
      <c r="CR123" s="1051"/>
      <c r="CS123" s="1051"/>
      <c r="CT123" s="1051"/>
      <c r="CU123" s="1051"/>
      <c r="CV123" s="1051"/>
      <c r="CW123" s="1051"/>
      <c r="CX123" s="1051"/>
      <c r="CY123" s="1051"/>
      <c r="CZ123" s="1051"/>
      <c r="DA123" s="1051"/>
      <c r="DB123" s="1051"/>
      <c r="DC123" s="1051"/>
      <c r="DD123" s="1051"/>
      <c r="DE123" s="1051"/>
      <c r="DF123" s="1052"/>
      <c r="DG123" s="988" t="s">
        <v>111</v>
      </c>
      <c r="DH123" s="989"/>
      <c r="DI123" s="989"/>
      <c r="DJ123" s="989"/>
      <c r="DK123" s="990"/>
      <c r="DL123" s="991" t="s">
        <v>111</v>
      </c>
      <c r="DM123" s="989"/>
      <c r="DN123" s="989"/>
      <c r="DO123" s="989"/>
      <c r="DP123" s="990"/>
      <c r="DQ123" s="991" t="s">
        <v>111</v>
      </c>
      <c r="DR123" s="989"/>
      <c r="DS123" s="989"/>
      <c r="DT123" s="989"/>
      <c r="DU123" s="990"/>
      <c r="DV123" s="992" t="s">
        <v>111</v>
      </c>
      <c r="DW123" s="993"/>
      <c r="DX123" s="993"/>
      <c r="DY123" s="993"/>
      <c r="DZ123" s="994"/>
    </row>
    <row r="124" spans="1:130" s="199" customFormat="1" ht="26.25" customHeight="1" thickBot="1" x14ac:dyDescent="0.2">
      <c r="A124" s="1089"/>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444</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206.9</v>
      </c>
      <c r="BR124" s="1058"/>
      <c r="BS124" s="1058"/>
      <c r="BT124" s="1058"/>
      <c r="BU124" s="1058"/>
      <c r="BV124" s="1058">
        <v>186.1</v>
      </c>
      <c r="BW124" s="1058"/>
      <c r="BX124" s="1058"/>
      <c r="BY124" s="1058"/>
      <c r="BZ124" s="1058"/>
      <c r="CA124" s="1058">
        <v>174</v>
      </c>
      <c r="CB124" s="1058"/>
      <c r="CC124" s="1058"/>
      <c r="CD124" s="1058"/>
      <c r="CE124" s="1058"/>
      <c r="CF124" s="1059"/>
      <c r="CG124" s="1060"/>
      <c r="CH124" s="1060"/>
      <c r="CI124" s="1060"/>
      <c r="CJ124" s="1061"/>
      <c r="CK124" s="1043"/>
      <c r="CL124" s="1043"/>
      <c r="CM124" s="1043"/>
      <c r="CN124" s="1043"/>
      <c r="CO124" s="1044"/>
      <c r="CP124" s="1050" t="s">
        <v>445</v>
      </c>
      <c r="CQ124" s="1051"/>
      <c r="CR124" s="1051"/>
      <c r="CS124" s="1051"/>
      <c r="CT124" s="1051"/>
      <c r="CU124" s="1051"/>
      <c r="CV124" s="1051"/>
      <c r="CW124" s="1051"/>
      <c r="CX124" s="1051"/>
      <c r="CY124" s="1051"/>
      <c r="CZ124" s="1051"/>
      <c r="DA124" s="1051"/>
      <c r="DB124" s="1051"/>
      <c r="DC124" s="1051"/>
      <c r="DD124" s="1051"/>
      <c r="DE124" s="1051"/>
      <c r="DF124" s="1052"/>
      <c r="DG124" s="1035" t="s">
        <v>446</v>
      </c>
      <c r="DH124" s="1014"/>
      <c r="DI124" s="1014"/>
      <c r="DJ124" s="1014"/>
      <c r="DK124" s="1015"/>
      <c r="DL124" s="1013" t="s">
        <v>446</v>
      </c>
      <c r="DM124" s="1014"/>
      <c r="DN124" s="1014"/>
      <c r="DO124" s="1014"/>
      <c r="DP124" s="1015"/>
      <c r="DQ124" s="1013" t="s">
        <v>446</v>
      </c>
      <c r="DR124" s="1014"/>
      <c r="DS124" s="1014"/>
      <c r="DT124" s="1014"/>
      <c r="DU124" s="1015"/>
      <c r="DV124" s="1016" t="s">
        <v>446</v>
      </c>
      <c r="DW124" s="1017"/>
      <c r="DX124" s="1017"/>
      <c r="DY124" s="1017"/>
      <c r="DZ124" s="1018"/>
    </row>
    <row r="125" spans="1:130" s="199" customFormat="1" ht="26.25" customHeight="1" x14ac:dyDescent="0.15">
      <c r="A125" s="1089"/>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446</v>
      </c>
      <c r="AB125" s="989"/>
      <c r="AC125" s="989"/>
      <c r="AD125" s="989"/>
      <c r="AE125" s="990"/>
      <c r="AF125" s="991" t="s">
        <v>446</v>
      </c>
      <c r="AG125" s="989"/>
      <c r="AH125" s="989"/>
      <c r="AI125" s="989"/>
      <c r="AJ125" s="990"/>
      <c r="AK125" s="991" t="s">
        <v>446</v>
      </c>
      <c r="AL125" s="989"/>
      <c r="AM125" s="989"/>
      <c r="AN125" s="989"/>
      <c r="AO125" s="990"/>
      <c r="AP125" s="992" t="s">
        <v>446</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447</v>
      </c>
      <c r="CL125" s="1038"/>
      <c r="CM125" s="1038"/>
      <c r="CN125" s="1038"/>
      <c r="CO125" s="1039"/>
      <c r="CP125" s="970" t="s">
        <v>448</v>
      </c>
      <c r="CQ125" s="919"/>
      <c r="CR125" s="919"/>
      <c r="CS125" s="919"/>
      <c r="CT125" s="919"/>
      <c r="CU125" s="919"/>
      <c r="CV125" s="919"/>
      <c r="CW125" s="919"/>
      <c r="CX125" s="919"/>
      <c r="CY125" s="919"/>
      <c r="CZ125" s="919"/>
      <c r="DA125" s="919"/>
      <c r="DB125" s="919"/>
      <c r="DC125" s="919"/>
      <c r="DD125" s="919"/>
      <c r="DE125" s="919"/>
      <c r="DF125" s="920"/>
      <c r="DG125" s="956" t="s">
        <v>446</v>
      </c>
      <c r="DH125" s="957"/>
      <c r="DI125" s="957"/>
      <c r="DJ125" s="957"/>
      <c r="DK125" s="957"/>
      <c r="DL125" s="957" t="s">
        <v>446</v>
      </c>
      <c r="DM125" s="957"/>
      <c r="DN125" s="957"/>
      <c r="DO125" s="957"/>
      <c r="DP125" s="957"/>
      <c r="DQ125" s="957" t="s">
        <v>446</v>
      </c>
      <c r="DR125" s="957"/>
      <c r="DS125" s="957"/>
      <c r="DT125" s="957"/>
      <c r="DU125" s="957"/>
      <c r="DV125" s="958" t="s">
        <v>446</v>
      </c>
      <c r="DW125" s="958"/>
      <c r="DX125" s="958"/>
      <c r="DY125" s="958"/>
      <c r="DZ125" s="959"/>
    </row>
    <row r="126" spans="1:130" s="199" customFormat="1" ht="26.25" customHeight="1" thickBot="1" x14ac:dyDescent="0.2">
      <c r="A126" s="1089"/>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446</v>
      </c>
      <c r="AB126" s="989"/>
      <c r="AC126" s="989"/>
      <c r="AD126" s="989"/>
      <c r="AE126" s="990"/>
      <c r="AF126" s="991" t="s">
        <v>446</v>
      </c>
      <c r="AG126" s="989"/>
      <c r="AH126" s="989"/>
      <c r="AI126" s="989"/>
      <c r="AJ126" s="990"/>
      <c r="AK126" s="991" t="s">
        <v>446</v>
      </c>
      <c r="AL126" s="989"/>
      <c r="AM126" s="989"/>
      <c r="AN126" s="989"/>
      <c r="AO126" s="990"/>
      <c r="AP126" s="992" t="s">
        <v>446</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449</v>
      </c>
      <c r="CQ126" s="980"/>
      <c r="CR126" s="980"/>
      <c r="CS126" s="980"/>
      <c r="CT126" s="980"/>
      <c r="CU126" s="980"/>
      <c r="CV126" s="980"/>
      <c r="CW126" s="980"/>
      <c r="CX126" s="980"/>
      <c r="CY126" s="980"/>
      <c r="CZ126" s="980"/>
      <c r="DA126" s="980"/>
      <c r="DB126" s="980"/>
      <c r="DC126" s="980"/>
      <c r="DD126" s="980"/>
      <c r="DE126" s="980"/>
      <c r="DF126" s="981"/>
      <c r="DG126" s="949" t="s">
        <v>446</v>
      </c>
      <c r="DH126" s="950"/>
      <c r="DI126" s="950"/>
      <c r="DJ126" s="950"/>
      <c r="DK126" s="950"/>
      <c r="DL126" s="950" t="s">
        <v>446</v>
      </c>
      <c r="DM126" s="950"/>
      <c r="DN126" s="950"/>
      <c r="DO126" s="950"/>
      <c r="DP126" s="950"/>
      <c r="DQ126" s="950" t="s">
        <v>446</v>
      </c>
      <c r="DR126" s="950"/>
      <c r="DS126" s="950"/>
      <c r="DT126" s="950"/>
      <c r="DU126" s="950"/>
      <c r="DV126" s="951" t="s">
        <v>446</v>
      </c>
      <c r="DW126" s="951"/>
      <c r="DX126" s="951"/>
      <c r="DY126" s="951"/>
      <c r="DZ126" s="952"/>
    </row>
    <row r="127" spans="1:130" s="199" customFormat="1" ht="26.25" customHeight="1" x14ac:dyDescent="0.15">
      <c r="A127" s="1090"/>
      <c r="B127" s="978"/>
      <c r="C127" s="1032" t="s">
        <v>450</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446</v>
      </c>
      <c r="AB127" s="989"/>
      <c r="AC127" s="989"/>
      <c r="AD127" s="989"/>
      <c r="AE127" s="990"/>
      <c r="AF127" s="991" t="s">
        <v>446</v>
      </c>
      <c r="AG127" s="989"/>
      <c r="AH127" s="989"/>
      <c r="AI127" s="989"/>
      <c r="AJ127" s="990"/>
      <c r="AK127" s="991" t="s">
        <v>446</v>
      </c>
      <c r="AL127" s="989"/>
      <c r="AM127" s="989"/>
      <c r="AN127" s="989"/>
      <c r="AO127" s="990"/>
      <c r="AP127" s="992" t="s">
        <v>446</v>
      </c>
      <c r="AQ127" s="993"/>
      <c r="AR127" s="993"/>
      <c r="AS127" s="993"/>
      <c r="AT127" s="994"/>
      <c r="AU127" s="235"/>
      <c r="AV127" s="235"/>
      <c r="AW127" s="235"/>
      <c r="AX127" s="1062" t="s">
        <v>451</v>
      </c>
      <c r="AY127" s="1063"/>
      <c r="AZ127" s="1063"/>
      <c r="BA127" s="1063"/>
      <c r="BB127" s="1063"/>
      <c r="BC127" s="1063"/>
      <c r="BD127" s="1063"/>
      <c r="BE127" s="1064"/>
      <c r="BF127" s="1065" t="s">
        <v>452</v>
      </c>
      <c r="BG127" s="1063"/>
      <c r="BH127" s="1063"/>
      <c r="BI127" s="1063"/>
      <c r="BJ127" s="1063"/>
      <c r="BK127" s="1063"/>
      <c r="BL127" s="1064"/>
      <c r="BM127" s="1065" t="s">
        <v>453</v>
      </c>
      <c r="BN127" s="1063"/>
      <c r="BO127" s="1063"/>
      <c r="BP127" s="1063"/>
      <c r="BQ127" s="1063"/>
      <c r="BR127" s="1063"/>
      <c r="BS127" s="1064"/>
      <c r="BT127" s="1065" t="s">
        <v>454</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455</v>
      </c>
      <c r="CQ127" s="980"/>
      <c r="CR127" s="980"/>
      <c r="CS127" s="980"/>
      <c r="CT127" s="980"/>
      <c r="CU127" s="980"/>
      <c r="CV127" s="980"/>
      <c r="CW127" s="980"/>
      <c r="CX127" s="980"/>
      <c r="CY127" s="980"/>
      <c r="CZ127" s="980"/>
      <c r="DA127" s="980"/>
      <c r="DB127" s="980"/>
      <c r="DC127" s="980"/>
      <c r="DD127" s="980"/>
      <c r="DE127" s="980"/>
      <c r="DF127" s="981"/>
      <c r="DG127" s="949" t="s">
        <v>446</v>
      </c>
      <c r="DH127" s="950"/>
      <c r="DI127" s="950"/>
      <c r="DJ127" s="950"/>
      <c r="DK127" s="950"/>
      <c r="DL127" s="950" t="s">
        <v>446</v>
      </c>
      <c r="DM127" s="950"/>
      <c r="DN127" s="950"/>
      <c r="DO127" s="950"/>
      <c r="DP127" s="950"/>
      <c r="DQ127" s="950" t="s">
        <v>446</v>
      </c>
      <c r="DR127" s="950"/>
      <c r="DS127" s="950"/>
      <c r="DT127" s="950"/>
      <c r="DU127" s="950"/>
      <c r="DV127" s="951" t="s">
        <v>446</v>
      </c>
      <c r="DW127" s="951"/>
      <c r="DX127" s="951"/>
      <c r="DY127" s="951"/>
      <c r="DZ127" s="952"/>
    </row>
    <row r="128" spans="1:130" s="199" customFormat="1" ht="26.25" customHeight="1" thickBot="1" x14ac:dyDescent="0.2">
      <c r="A128" s="1073" t="s">
        <v>456</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457</v>
      </c>
      <c r="X128" s="1075"/>
      <c r="Y128" s="1075"/>
      <c r="Z128" s="1076"/>
      <c r="AA128" s="1077">
        <v>721779</v>
      </c>
      <c r="AB128" s="1078"/>
      <c r="AC128" s="1078"/>
      <c r="AD128" s="1078"/>
      <c r="AE128" s="1079"/>
      <c r="AF128" s="1080">
        <v>704426</v>
      </c>
      <c r="AG128" s="1078"/>
      <c r="AH128" s="1078"/>
      <c r="AI128" s="1078"/>
      <c r="AJ128" s="1079"/>
      <c r="AK128" s="1080">
        <v>828580</v>
      </c>
      <c r="AL128" s="1078"/>
      <c r="AM128" s="1078"/>
      <c r="AN128" s="1078"/>
      <c r="AO128" s="1079"/>
      <c r="AP128" s="1081"/>
      <c r="AQ128" s="1082"/>
      <c r="AR128" s="1082"/>
      <c r="AS128" s="1082"/>
      <c r="AT128" s="1083"/>
      <c r="AU128" s="235"/>
      <c r="AV128" s="235"/>
      <c r="AW128" s="235"/>
      <c r="AX128" s="918" t="s">
        <v>458</v>
      </c>
      <c r="AY128" s="919"/>
      <c r="AZ128" s="919"/>
      <c r="BA128" s="919"/>
      <c r="BB128" s="919"/>
      <c r="BC128" s="919"/>
      <c r="BD128" s="919"/>
      <c r="BE128" s="920"/>
      <c r="BF128" s="1084" t="s">
        <v>111</v>
      </c>
      <c r="BG128" s="1085"/>
      <c r="BH128" s="1085"/>
      <c r="BI128" s="1085"/>
      <c r="BJ128" s="1085"/>
      <c r="BK128" s="1085"/>
      <c r="BL128" s="1086"/>
      <c r="BM128" s="1084">
        <v>12.87</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459</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460</v>
      </c>
      <c r="X129" s="1104"/>
      <c r="Y129" s="1104"/>
      <c r="Z129" s="1105"/>
      <c r="AA129" s="988">
        <v>13558758</v>
      </c>
      <c r="AB129" s="989"/>
      <c r="AC129" s="989"/>
      <c r="AD129" s="989"/>
      <c r="AE129" s="990"/>
      <c r="AF129" s="991">
        <v>13837847</v>
      </c>
      <c r="AG129" s="989"/>
      <c r="AH129" s="989"/>
      <c r="AI129" s="989"/>
      <c r="AJ129" s="990"/>
      <c r="AK129" s="991">
        <v>13826611</v>
      </c>
      <c r="AL129" s="989"/>
      <c r="AM129" s="989"/>
      <c r="AN129" s="989"/>
      <c r="AO129" s="990"/>
      <c r="AP129" s="1106"/>
      <c r="AQ129" s="1107"/>
      <c r="AR129" s="1107"/>
      <c r="AS129" s="1107"/>
      <c r="AT129" s="1108"/>
      <c r="AU129" s="237"/>
      <c r="AV129" s="237"/>
      <c r="AW129" s="237"/>
      <c r="AX129" s="1097" t="s">
        <v>461</v>
      </c>
      <c r="AY129" s="980"/>
      <c r="AZ129" s="980"/>
      <c r="BA129" s="980"/>
      <c r="BB129" s="980"/>
      <c r="BC129" s="980"/>
      <c r="BD129" s="980"/>
      <c r="BE129" s="981"/>
      <c r="BF129" s="1098" t="s">
        <v>111</v>
      </c>
      <c r="BG129" s="1099"/>
      <c r="BH129" s="1099"/>
      <c r="BI129" s="1099"/>
      <c r="BJ129" s="1099"/>
      <c r="BK129" s="1099"/>
      <c r="BL129" s="1100"/>
      <c r="BM129" s="1098">
        <v>17.87</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463</v>
      </c>
      <c r="X130" s="1104"/>
      <c r="Y130" s="1104"/>
      <c r="Z130" s="1105"/>
      <c r="AA130" s="988">
        <v>1774790</v>
      </c>
      <c r="AB130" s="989"/>
      <c r="AC130" s="989"/>
      <c r="AD130" s="989"/>
      <c r="AE130" s="990"/>
      <c r="AF130" s="991">
        <v>1708393</v>
      </c>
      <c r="AG130" s="989"/>
      <c r="AH130" s="989"/>
      <c r="AI130" s="989"/>
      <c r="AJ130" s="990"/>
      <c r="AK130" s="991">
        <v>1709269</v>
      </c>
      <c r="AL130" s="989"/>
      <c r="AM130" s="989"/>
      <c r="AN130" s="989"/>
      <c r="AO130" s="990"/>
      <c r="AP130" s="1106"/>
      <c r="AQ130" s="1107"/>
      <c r="AR130" s="1107"/>
      <c r="AS130" s="1107"/>
      <c r="AT130" s="1108"/>
      <c r="AU130" s="237"/>
      <c r="AV130" s="237"/>
      <c r="AW130" s="237"/>
      <c r="AX130" s="1097" t="s">
        <v>464</v>
      </c>
      <c r="AY130" s="980"/>
      <c r="AZ130" s="980"/>
      <c r="BA130" s="980"/>
      <c r="BB130" s="980"/>
      <c r="BC130" s="980"/>
      <c r="BD130" s="980"/>
      <c r="BE130" s="981"/>
      <c r="BF130" s="1134">
        <v>16.7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465</v>
      </c>
      <c r="X131" s="1142"/>
      <c r="Y131" s="1142"/>
      <c r="Z131" s="1143"/>
      <c r="AA131" s="1035">
        <v>11783968</v>
      </c>
      <c r="AB131" s="1014"/>
      <c r="AC131" s="1014"/>
      <c r="AD131" s="1014"/>
      <c r="AE131" s="1015"/>
      <c r="AF131" s="1013">
        <v>12129454</v>
      </c>
      <c r="AG131" s="1014"/>
      <c r="AH131" s="1014"/>
      <c r="AI131" s="1014"/>
      <c r="AJ131" s="1015"/>
      <c r="AK131" s="1013">
        <v>12117342</v>
      </c>
      <c r="AL131" s="1014"/>
      <c r="AM131" s="1014"/>
      <c r="AN131" s="1014"/>
      <c r="AO131" s="1015"/>
      <c r="AP131" s="1144"/>
      <c r="AQ131" s="1145"/>
      <c r="AR131" s="1145"/>
      <c r="AS131" s="1145"/>
      <c r="AT131" s="1146"/>
      <c r="AU131" s="237"/>
      <c r="AV131" s="237"/>
      <c r="AW131" s="237"/>
      <c r="AX131" s="1116" t="s">
        <v>466</v>
      </c>
      <c r="AY131" s="1067"/>
      <c r="AZ131" s="1067"/>
      <c r="BA131" s="1067"/>
      <c r="BB131" s="1067"/>
      <c r="BC131" s="1067"/>
      <c r="BD131" s="1067"/>
      <c r="BE131" s="1068"/>
      <c r="BF131" s="1117">
        <v>174</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467</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468</v>
      </c>
      <c r="W132" s="1127"/>
      <c r="X132" s="1127"/>
      <c r="Y132" s="1127"/>
      <c r="Z132" s="1128"/>
      <c r="AA132" s="1129">
        <v>17.074639040000001</v>
      </c>
      <c r="AB132" s="1130"/>
      <c r="AC132" s="1130"/>
      <c r="AD132" s="1130"/>
      <c r="AE132" s="1131"/>
      <c r="AF132" s="1132">
        <v>17.17113565</v>
      </c>
      <c r="AG132" s="1130"/>
      <c r="AH132" s="1130"/>
      <c r="AI132" s="1130"/>
      <c r="AJ132" s="1131"/>
      <c r="AK132" s="1132">
        <v>16.054312899999999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469</v>
      </c>
      <c r="W133" s="1110"/>
      <c r="X133" s="1110"/>
      <c r="Y133" s="1110"/>
      <c r="Z133" s="1111"/>
      <c r="AA133" s="1112">
        <v>17.399999999999999</v>
      </c>
      <c r="AB133" s="1113"/>
      <c r="AC133" s="1113"/>
      <c r="AD133" s="1113"/>
      <c r="AE133" s="1114"/>
      <c r="AF133" s="1112">
        <v>17.3</v>
      </c>
      <c r="AG133" s="1113"/>
      <c r="AH133" s="1113"/>
      <c r="AI133" s="1113"/>
      <c r="AJ133" s="1114"/>
      <c r="AK133" s="1112">
        <v>16.7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50" t="s">
        <v>472</v>
      </c>
      <c r="L7" s="256"/>
      <c r="M7" s="257" t="s">
        <v>473</v>
      </c>
      <c r="N7" s="258"/>
    </row>
    <row r="8" spans="1:16" x14ac:dyDescent="0.15">
      <c r="A8" s="250"/>
      <c r="B8" s="246"/>
      <c r="C8" s="246"/>
      <c r="D8" s="246"/>
      <c r="E8" s="246"/>
      <c r="F8" s="246"/>
      <c r="G8" s="259"/>
      <c r="H8" s="260"/>
      <c r="I8" s="260"/>
      <c r="J8" s="261"/>
      <c r="K8" s="1151"/>
      <c r="L8" s="262" t="s">
        <v>474</v>
      </c>
      <c r="M8" s="263" t="s">
        <v>475</v>
      </c>
      <c r="N8" s="264" t="s">
        <v>476</v>
      </c>
    </row>
    <row r="9" spans="1:16" x14ac:dyDescent="0.15">
      <c r="A9" s="250"/>
      <c r="B9" s="246"/>
      <c r="C9" s="246"/>
      <c r="D9" s="246"/>
      <c r="E9" s="246"/>
      <c r="F9" s="246"/>
      <c r="G9" s="1152" t="s">
        <v>477</v>
      </c>
      <c r="H9" s="1153"/>
      <c r="I9" s="1153"/>
      <c r="J9" s="1154"/>
      <c r="K9" s="265">
        <v>3362078</v>
      </c>
      <c r="L9" s="266">
        <v>49245</v>
      </c>
      <c r="M9" s="267">
        <v>62051</v>
      </c>
      <c r="N9" s="268">
        <v>-20.6</v>
      </c>
    </row>
    <row r="10" spans="1:16" x14ac:dyDescent="0.15">
      <c r="A10" s="250"/>
      <c r="B10" s="246"/>
      <c r="C10" s="246"/>
      <c r="D10" s="246"/>
      <c r="E10" s="246"/>
      <c r="F10" s="246"/>
      <c r="G10" s="1152" t="s">
        <v>478</v>
      </c>
      <c r="H10" s="1153"/>
      <c r="I10" s="1153"/>
      <c r="J10" s="1154"/>
      <c r="K10" s="269">
        <v>660735</v>
      </c>
      <c r="L10" s="270">
        <v>9678</v>
      </c>
      <c r="M10" s="271">
        <v>5713</v>
      </c>
      <c r="N10" s="272">
        <v>69.400000000000006</v>
      </c>
    </row>
    <row r="11" spans="1:16" ht="13.5" customHeight="1" x14ac:dyDescent="0.15">
      <c r="A11" s="250"/>
      <c r="B11" s="246"/>
      <c r="C11" s="246"/>
      <c r="D11" s="246"/>
      <c r="E11" s="246"/>
      <c r="F11" s="246"/>
      <c r="G11" s="1152" t="s">
        <v>479</v>
      </c>
      <c r="H11" s="1153"/>
      <c r="I11" s="1153"/>
      <c r="J11" s="1154"/>
      <c r="K11" s="269">
        <v>578847</v>
      </c>
      <c r="L11" s="270">
        <v>8479</v>
      </c>
      <c r="M11" s="271">
        <v>5796</v>
      </c>
      <c r="N11" s="272">
        <v>46.3</v>
      </c>
    </row>
    <row r="12" spans="1:16" ht="13.5" customHeight="1" x14ac:dyDescent="0.15">
      <c r="A12" s="250"/>
      <c r="B12" s="246"/>
      <c r="C12" s="246"/>
      <c r="D12" s="246"/>
      <c r="E12" s="246"/>
      <c r="F12" s="246"/>
      <c r="G12" s="1152" t="s">
        <v>480</v>
      </c>
      <c r="H12" s="1153"/>
      <c r="I12" s="1153"/>
      <c r="J12" s="1154"/>
      <c r="K12" s="269">
        <v>5591</v>
      </c>
      <c r="L12" s="270">
        <v>82</v>
      </c>
      <c r="M12" s="271">
        <v>1167</v>
      </c>
      <c r="N12" s="272">
        <v>-93</v>
      </c>
    </row>
    <row r="13" spans="1:16" ht="13.5" customHeight="1" x14ac:dyDescent="0.15">
      <c r="A13" s="250"/>
      <c r="B13" s="246"/>
      <c r="C13" s="246"/>
      <c r="D13" s="246"/>
      <c r="E13" s="246"/>
      <c r="F13" s="246"/>
      <c r="G13" s="1152" t="s">
        <v>481</v>
      </c>
      <c r="H13" s="1153"/>
      <c r="I13" s="1153"/>
      <c r="J13" s="1154"/>
      <c r="K13" s="269">
        <v>1215</v>
      </c>
      <c r="L13" s="270">
        <v>18</v>
      </c>
      <c r="M13" s="271">
        <v>0</v>
      </c>
      <c r="N13" s="272">
        <v>0</v>
      </c>
    </row>
    <row r="14" spans="1:16" ht="13.5" customHeight="1" x14ac:dyDescent="0.15">
      <c r="A14" s="250"/>
      <c r="B14" s="246"/>
      <c r="C14" s="246"/>
      <c r="D14" s="246"/>
      <c r="E14" s="246"/>
      <c r="F14" s="246"/>
      <c r="G14" s="1152" t="s">
        <v>482</v>
      </c>
      <c r="H14" s="1153"/>
      <c r="I14" s="1153"/>
      <c r="J14" s="1154"/>
      <c r="K14" s="269">
        <v>156426</v>
      </c>
      <c r="L14" s="270">
        <v>2291</v>
      </c>
      <c r="M14" s="271">
        <v>2337</v>
      </c>
      <c r="N14" s="272">
        <v>-2</v>
      </c>
    </row>
    <row r="15" spans="1:16" ht="13.5" customHeight="1" x14ac:dyDescent="0.15">
      <c r="A15" s="250"/>
      <c r="B15" s="246"/>
      <c r="C15" s="246"/>
      <c r="D15" s="246"/>
      <c r="E15" s="246"/>
      <c r="F15" s="246"/>
      <c r="G15" s="1152" t="s">
        <v>483</v>
      </c>
      <c r="H15" s="1153"/>
      <c r="I15" s="1153"/>
      <c r="J15" s="1154"/>
      <c r="K15" s="269">
        <v>168333</v>
      </c>
      <c r="L15" s="270">
        <v>2466</v>
      </c>
      <c r="M15" s="271">
        <v>1594</v>
      </c>
      <c r="N15" s="272">
        <v>54.7</v>
      </c>
    </row>
    <row r="16" spans="1:16" x14ac:dyDescent="0.15">
      <c r="A16" s="250"/>
      <c r="B16" s="246"/>
      <c r="C16" s="246"/>
      <c r="D16" s="246"/>
      <c r="E16" s="246"/>
      <c r="F16" s="246"/>
      <c r="G16" s="1155" t="s">
        <v>484</v>
      </c>
      <c r="H16" s="1156"/>
      <c r="I16" s="1156"/>
      <c r="J16" s="1157"/>
      <c r="K16" s="270">
        <v>-220759</v>
      </c>
      <c r="L16" s="270">
        <v>-3234</v>
      </c>
      <c r="M16" s="271">
        <v>-5993</v>
      </c>
      <c r="N16" s="272">
        <v>-46</v>
      </c>
    </row>
    <row r="17" spans="1:16" x14ac:dyDescent="0.15">
      <c r="A17" s="250"/>
      <c r="B17" s="246"/>
      <c r="C17" s="246"/>
      <c r="D17" s="246"/>
      <c r="E17" s="246"/>
      <c r="F17" s="246"/>
      <c r="G17" s="1155" t="s">
        <v>169</v>
      </c>
      <c r="H17" s="1156"/>
      <c r="I17" s="1156"/>
      <c r="J17" s="1157"/>
      <c r="K17" s="270">
        <v>4712466</v>
      </c>
      <c r="L17" s="270">
        <v>69025</v>
      </c>
      <c r="M17" s="271">
        <v>72665</v>
      </c>
      <c r="N17" s="272">
        <v>-5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47" t="s">
        <v>489</v>
      </c>
      <c r="H21" s="1148"/>
      <c r="I21" s="1148"/>
      <c r="J21" s="1149"/>
      <c r="K21" s="282">
        <v>6.06</v>
      </c>
      <c r="L21" s="283">
        <v>7.22</v>
      </c>
      <c r="M21" s="284">
        <v>-1.1599999999999999</v>
      </c>
      <c r="N21" s="251"/>
      <c r="O21" s="285"/>
      <c r="P21" s="281"/>
    </row>
    <row r="22" spans="1:16" s="286" customFormat="1" x14ac:dyDescent="0.15">
      <c r="A22" s="281"/>
      <c r="B22" s="251"/>
      <c r="C22" s="251"/>
      <c r="D22" s="251"/>
      <c r="E22" s="251"/>
      <c r="F22" s="251"/>
      <c r="G22" s="1147" t="s">
        <v>490</v>
      </c>
      <c r="H22" s="1148"/>
      <c r="I22" s="1148"/>
      <c r="J22" s="1149"/>
      <c r="K22" s="287">
        <v>98.2</v>
      </c>
      <c r="L22" s="288">
        <v>98.4</v>
      </c>
      <c r="M22" s="289">
        <v>-0.2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0" t="s">
        <v>472</v>
      </c>
      <c r="L30" s="256"/>
      <c r="M30" s="257" t="s">
        <v>473</v>
      </c>
      <c r="N30" s="258"/>
    </row>
    <row r="31" spans="1:16" x14ac:dyDescent="0.15">
      <c r="A31" s="250"/>
      <c r="B31" s="246"/>
      <c r="C31" s="246"/>
      <c r="D31" s="246"/>
      <c r="E31" s="246"/>
      <c r="F31" s="246"/>
      <c r="G31" s="259"/>
      <c r="H31" s="260"/>
      <c r="I31" s="260"/>
      <c r="J31" s="261"/>
      <c r="K31" s="1151"/>
      <c r="L31" s="262" t="s">
        <v>474</v>
      </c>
      <c r="M31" s="263" t="s">
        <v>475</v>
      </c>
      <c r="N31" s="264" t="s">
        <v>476</v>
      </c>
    </row>
    <row r="32" spans="1:16" ht="27" customHeight="1" x14ac:dyDescent="0.15">
      <c r="A32" s="250"/>
      <c r="B32" s="246"/>
      <c r="C32" s="246"/>
      <c r="D32" s="246"/>
      <c r="E32" s="246"/>
      <c r="F32" s="246"/>
      <c r="G32" s="1163" t="s">
        <v>494</v>
      </c>
      <c r="H32" s="1164"/>
      <c r="I32" s="1164"/>
      <c r="J32" s="1165"/>
      <c r="K32" s="296">
        <v>3992939</v>
      </c>
      <c r="L32" s="296">
        <v>58486</v>
      </c>
      <c r="M32" s="297">
        <v>39687</v>
      </c>
      <c r="N32" s="298">
        <v>47.4</v>
      </c>
    </row>
    <row r="33" spans="1:16" ht="13.5" customHeight="1" x14ac:dyDescent="0.15">
      <c r="A33" s="250"/>
      <c r="B33" s="246"/>
      <c r="C33" s="246"/>
      <c r="D33" s="246"/>
      <c r="E33" s="246"/>
      <c r="F33" s="246"/>
      <c r="G33" s="1163" t="s">
        <v>495</v>
      </c>
      <c r="H33" s="1164"/>
      <c r="I33" s="1164"/>
      <c r="J33" s="1165"/>
      <c r="K33" s="296" t="s">
        <v>496</v>
      </c>
      <c r="L33" s="296" t="s">
        <v>496</v>
      </c>
      <c r="M33" s="297" t="s">
        <v>496</v>
      </c>
      <c r="N33" s="298" t="s">
        <v>496</v>
      </c>
    </row>
    <row r="34" spans="1:16" ht="27" customHeight="1" x14ac:dyDescent="0.15">
      <c r="A34" s="250"/>
      <c r="B34" s="246"/>
      <c r="C34" s="246"/>
      <c r="D34" s="246"/>
      <c r="E34" s="246"/>
      <c r="F34" s="246"/>
      <c r="G34" s="1163" t="s">
        <v>497</v>
      </c>
      <c r="H34" s="1164"/>
      <c r="I34" s="1164"/>
      <c r="J34" s="1165"/>
      <c r="K34" s="296" t="s">
        <v>496</v>
      </c>
      <c r="L34" s="296" t="s">
        <v>496</v>
      </c>
      <c r="M34" s="297">
        <v>56</v>
      </c>
      <c r="N34" s="298" t="s">
        <v>496</v>
      </c>
    </row>
    <row r="35" spans="1:16" ht="27" customHeight="1" x14ac:dyDescent="0.15">
      <c r="A35" s="250"/>
      <c r="B35" s="246"/>
      <c r="C35" s="246"/>
      <c r="D35" s="246"/>
      <c r="E35" s="246"/>
      <c r="F35" s="246"/>
      <c r="G35" s="1163" t="s">
        <v>498</v>
      </c>
      <c r="H35" s="1164"/>
      <c r="I35" s="1164"/>
      <c r="J35" s="1165"/>
      <c r="K35" s="296">
        <v>293986</v>
      </c>
      <c r="L35" s="296">
        <v>4306</v>
      </c>
      <c r="M35" s="297">
        <v>13696</v>
      </c>
      <c r="N35" s="298">
        <v>-68.599999999999994</v>
      </c>
    </row>
    <row r="36" spans="1:16" ht="27" customHeight="1" x14ac:dyDescent="0.15">
      <c r="A36" s="250"/>
      <c r="B36" s="246"/>
      <c r="C36" s="246"/>
      <c r="D36" s="246"/>
      <c r="E36" s="246"/>
      <c r="F36" s="246"/>
      <c r="G36" s="1163" t="s">
        <v>499</v>
      </c>
      <c r="H36" s="1164"/>
      <c r="I36" s="1164"/>
      <c r="J36" s="1165"/>
      <c r="K36" s="296">
        <v>62591</v>
      </c>
      <c r="L36" s="296">
        <v>917</v>
      </c>
      <c r="M36" s="297">
        <v>1733</v>
      </c>
      <c r="N36" s="298">
        <v>-47.1</v>
      </c>
    </row>
    <row r="37" spans="1:16" ht="13.5" customHeight="1" x14ac:dyDescent="0.15">
      <c r="A37" s="250"/>
      <c r="B37" s="246"/>
      <c r="C37" s="246"/>
      <c r="D37" s="246"/>
      <c r="E37" s="246"/>
      <c r="F37" s="246"/>
      <c r="G37" s="1163" t="s">
        <v>500</v>
      </c>
      <c r="H37" s="1164"/>
      <c r="I37" s="1164"/>
      <c r="J37" s="1165"/>
      <c r="K37" s="296">
        <v>133689</v>
      </c>
      <c r="L37" s="296">
        <v>1958</v>
      </c>
      <c r="M37" s="297">
        <v>790</v>
      </c>
      <c r="N37" s="298">
        <v>147.80000000000001</v>
      </c>
    </row>
    <row r="38" spans="1:16" ht="27" customHeight="1" x14ac:dyDescent="0.15">
      <c r="A38" s="250"/>
      <c r="B38" s="246"/>
      <c r="C38" s="246"/>
      <c r="D38" s="246"/>
      <c r="E38" s="246"/>
      <c r="F38" s="246"/>
      <c r="G38" s="1166" t="s">
        <v>501</v>
      </c>
      <c r="H38" s="1167"/>
      <c r="I38" s="1167"/>
      <c r="J38" s="1168"/>
      <c r="K38" s="299" t="s">
        <v>496</v>
      </c>
      <c r="L38" s="299" t="s">
        <v>496</v>
      </c>
      <c r="M38" s="300">
        <v>1</v>
      </c>
      <c r="N38" s="301" t="s">
        <v>496</v>
      </c>
      <c r="O38" s="295"/>
    </row>
    <row r="39" spans="1:16" x14ac:dyDescent="0.15">
      <c r="A39" s="250"/>
      <c r="B39" s="246"/>
      <c r="C39" s="246"/>
      <c r="D39" s="246"/>
      <c r="E39" s="246"/>
      <c r="F39" s="246"/>
      <c r="G39" s="1166" t="s">
        <v>502</v>
      </c>
      <c r="H39" s="1167"/>
      <c r="I39" s="1167"/>
      <c r="J39" s="1168"/>
      <c r="K39" s="302">
        <v>-828580</v>
      </c>
      <c r="L39" s="302">
        <v>-12136</v>
      </c>
      <c r="M39" s="303">
        <v>-5521</v>
      </c>
      <c r="N39" s="304">
        <v>119.8</v>
      </c>
      <c r="O39" s="295"/>
    </row>
    <row r="40" spans="1:16" ht="27" customHeight="1" x14ac:dyDescent="0.15">
      <c r="A40" s="250"/>
      <c r="B40" s="246"/>
      <c r="C40" s="246"/>
      <c r="D40" s="246"/>
      <c r="E40" s="246"/>
      <c r="F40" s="246"/>
      <c r="G40" s="1163" t="s">
        <v>503</v>
      </c>
      <c r="H40" s="1164"/>
      <c r="I40" s="1164"/>
      <c r="J40" s="1165"/>
      <c r="K40" s="302">
        <v>-1709269</v>
      </c>
      <c r="L40" s="302">
        <v>-25036</v>
      </c>
      <c r="M40" s="303">
        <v>-35785</v>
      </c>
      <c r="N40" s="304">
        <v>-30</v>
      </c>
      <c r="O40" s="295"/>
    </row>
    <row r="41" spans="1:16" x14ac:dyDescent="0.15">
      <c r="A41" s="250"/>
      <c r="B41" s="246"/>
      <c r="C41" s="246"/>
      <c r="D41" s="246"/>
      <c r="E41" s="246"/>
      <c r="F41" s="246"/>
      <c r="G41" s="1169" t="s">
        <v>280</v>
      </c>
      <c r="H41" s="1170"/>
      <c r="I41" s="1170"/>
      <c r="J41" s="1171"/>
      <c r="K41" s="296">
        <v>1945356</v>
      </c>
      <c r="L41" s="302">
        <v>28494</v>
      </c>
      <c r="M41" s="303">
        <v>14658</v>
      </c>
      <c r="N41" s="304">
        <v>94.4</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58" t="s">
        <v>472</v>
      </c>
      <c r="J49" s="1160" t="s">
        <v>507</v>
      </c>
      <c r="K49" s="1161"/>
      <c r="L49" s="1161"/>
      <c r="M49" s="1161"/>
      <c r="N49" s="1162"/>
    </row>
    <row r="50" spans="1:14" x14ac:dyDescent="0.15">
      <c r="A50" s="250"/>
      <c r="B50" s="246"/>
      <c r="C50" s="246"/>
      <c r="D50" s="246"/>
      <c r="E50" s="246"/>
      <c r="F50" s="246"/>
      <c r="G50" s="314"/>
      <c r="H50" s="315"/>
      <c r="I50" s="1159"/>
      <c r="J50" s="316" t="s">
        <v>508</v>
      </c>
      <c r="K50" s="317" t="s">
        <v>509</v>
      </c>
      <c r="L50" s="318" t="s">
        <v>510</v>
      </c>
      <c r="M50" s="319" t="s">
        <v>511</v>
      </c>
      <c r="N50" s="320" t="s">
        <v>512</v>
      </c>
    </row>
    <row r="51" spans="1:14" x14ac:dyDescent="0.15">
      <c r="A51" s="250"/>
      <c r="B51" s="246"/>
      <c r="C51" s="246"/>
      <c r="D51" s="246"/>
      <c r="E51" s="246"/>
      <c r="F51" s="246"/>
      <c r="G51" s="312" t="s">
        <v>513</v>
      </c>
      <c r="H51" s="313"/>
      <c r="I51" s="321">
        <v>1780592</v>
      </c>
      <c r="J51" s="322">
        <v>26818</v>
      </c>
      <c r="K51" s="323">
        <v>-9.8000000000000007</v>
      </c>
      <c r="L51" s="324">
        <v>50880</v>
      </c>
      <c r="M51" s="325">
        <v>7</v>
      </c>
      <c r="N51" s="326">
        <v>-16.8</v>
      </c>
    </row>
    <row r="52" spans="1:14" x14ac:dyDescent="0.15">
      <c r="A52" s="250"/>
      <c r="B52" s="246"/>
      <c r="C52" s="246"/>
      <c r="D52" s="246"/>
      <c r="E52" s="246"/>
      <c r="F52" s="246"/>
      <c r="G52" s="327"/>
      <c r="H52" s="328" t="s">
        <v>514</v>
      </c>
      <c r="I52" s="329">
        <v>1160644</v>
      </c>
      <c r="J52" s="330">
        <v>17481</v>
      </c>
      <c r="K52" s="331">
        <v>-20.5</v>
      </c>
      <c r="L52" s="332">
        <v>26879</v>
      </c>
      <c r="M52" s="333">
        <v>2.4</v>
      </c>
      <c r="N52" s="334">
        <v>-22.9</v>
      </c>
    </row>
    <row r="53" spans="1:14" x14ac:dyDescent="0.15">
      <c r="A53" s="250"/>
      <c r="B53" s="246"/>
      <c r="C53" s="246"/>
      <c r="D53" s="246"/>
      <c r="E53" s="246"/>
      <c r="F53" s="246"/>
      <c r="G53" s="312" t="s">
        <v>515</v>
      </c>
      <c r="H53" s="313"/>
      <c r="I53" s="321">
        <v>2043995</v>
      </c>
      <c r="J53" s="322">
        <v>30594</v>
      </c>
      <c r="K53" s="323">
        <v>14.1</v>
      </c>
      <c r="L53" s="324">
        <v>63956</v>
      </c>
      <c r="M53" s="325">
        <v>25.7</v>
      </c>
      <c r="N53" s="326">
        <v>-11.6</v>
      </c>
    </row>
    <row r="54" spans="1:14" x14ac:dyDescent="0.15">
      <c r="A54" s="250"/>
      <c r="B54" s="246"/>
      <c r="C54" s="246"/>
      <c r="D54" s="246"/>
      <c r="E54" s="246"/>
      <c r="F54" s="246"/>
      <c r="G54" s="327"/>
      <c r="H54" s="328" t="s">
        <v>514</v>
      </c>
      <c r="I54" s="329">
        <v>804082</v>
      </c>
      <c r="J54" s="330">
        <v>12035</v>
      </c>
      <c r="K54" s="331">
        <v>-31.2</v>
      </c>
      <c r="L54" s="332">
        <v>29239</v>
      </c>
      <c r="M54" s="333">
        <v>8.8000000000000007</v>
      </c>
      <c r="N54" s="334">
        <v>-40</v>
      </c>
    </row>
    <row r="55" spans="1:14" x14ac:dyDescent="0.15">
      <c r="A55" s="250"/>
      <c r="B55" s="246"/>
      <c r="C55" s="246"/>
      <c r="D55" s="246"/>
      <c r="E55" s="246"/>
      <c r="F55" s="246"/>
      <c r="G55" s="312" t="s">
        <v>516</v>
      </c>
      <c r="H55" s="313"/>
      <c r="I55" s="321">
        <v>1480348</v>
      </c>
      <c r="J55" s="322">
        <v>22001</v>
      </c>
      <c r="K55" s="323">
        <v>-28.1</v>
      </c>
      <c r="L55" s="324">
        <v>66255</v>
      </c>
      <c r="M55" s="325">
        <v>3.6</v>
      </c>
      <c r="N55" s="326">
        <v>-31.7</v>
      </c>
    </row>
    <row r="56" spans="1:14" x14ac:dyDescent="0.15">
      <c r="A56" s="250"/>
      <c r="B56" s="246"/>
      <c r="C56" s="246"/>
      <c r="D56" s="246"/>
      <c r="E56" s="246"/>
      <c r="F56" s="246"/>
      <c r="G56" s="327"/>
      <c r="H56" s="328" t="s">
        <v>514</v>
      </c>
      <c r="I56" s="329">
        <v>839147</v>
      </c>
      <c r="J56" s="330">
        <v>12472</v>
      </c>
      <c r="K56" s="331">
        <v>3.6</v>
      </c>
      <c r="L56" s="332">
        <v>31822</v>
      </c>
      <c r="M56" s="333">
        <v>8.8000000000000007</v>
      </c>
      <c r="N56" s="334">
        <v>-5.2</v>
      </c>
    </row>
    <row r="57" spans="1:14" x14ac:dyDescent="0.15">
      <c r="A57" s="250"/>
      <c r="B57" s="246"/>
      <c r="C57" s="246"/>
      <c r="D57" s="246"/>
      <c r="E57" s="246"/>
      <c r="F57" s="246"/>
      <c r="G57" s="312" t="s">
        <v>517</v>
      </c>
      <c r="H57" s="313"/>
      <c r="I57" s="321">
        <v>2439908</v>
      </c>
      <c r="J57" s="322">
        <v>36039</v>
      </c>
      <c r="K57" s="323">
        <v>63.8</v>
      </c>
      <c r="L57" s="324">
        <v>54227</v>
      </c>
      <c r="M57" s="325">
        <v>-18.2</v>
      </c>
      <c r="N57" s="326">
        <v>82</v>
      </c>
    </row>
    <row r="58" spans="1:14" x14ac:dyDescent="0.15">
      <c r="A58" s="250"/>
      <c r="B58" s="246"/>
      <c r="C58" s="246"/>
      <c r="D58" s="246"/>
      <c r="E58" s="246"/>
      <c r="F58" s="246"/>
      <c r="G58" s="327"/>
      <c r="H58" s="328" t="s">
        <v>514</v>
      </c>
      <c r="I58" s="329">
        <v>1480017</v>
      </c>
      <c r="J58" s="330">
        <v>21861</v>
      </c>
      <c r="K58" s="331">
        <v>75.3</v>
      </c>
      <c r="L58" s="332">
        <v>29694</v>
      </c>
      <c r="M58" s="333">
        <v>-6.7</v>
      </c>
      <c r="N58" s="334">
        <v>82</v>
      </c>
    </row>
    <row r="59" spans="1:14" x14ac:dyDescent="0.15">
      <c r="A59" s="250"/>
      <c r="B59" s="246"/>
      <c r="C59" s="246"/>
      <c r="D59" s="246"/>
      <c r="E59" s="246"/>
      <c r="F59" s="246"/>
      <c r="G59" s="312" t="s">
        <v>518</v>
      </c>
      <c r="H59" s="313"/>
      <c r="I59" s="321">
        <v>3446233</v>
      </c>
      <c r="J59" s="322">
        <v>50478</v>
      </c>
      <c r="K59" s="323">
        <v>40.1</v>
      </c>
      <c r="L59" s="324">
        <v>57295</v>
      </c>
      <c r="M59" s="325">
        <v>5.7</v>
      </c>
      <c r="N59" s="326">
        <v>34.4</v>
      </c>
    </row>
    <row r="60" spans="1:14" x14ac:dyDescent="0.15">
      <c r="A60" s="250"/>
      <c r="B60" s="246"/>
      <c r="C60" s="246"/>
      <c r="D60" s="246"/>
      <c r="E60" s="246"/>
      <c r="F60" s="246"/>
      <c r="G60" s="327"/>
      <c r="H60" s="328" t="s">
        <v>514</v>
      </c>
      <c r="I60" s="335">
        <v>2540508</v>
      </c>
      <c r="J60" s="330">
        <v>37212</v>
      </c>
      <c r="K60" s="331">
        <v>70.2</v>
      </c>
      <c r="L60" s="332">
        <v>32771</v>
      </c>
      <c r="M60" s="333">
        <v>10.4</v>
      </c>
      <c r="N60" s="334">
        <v>59.8</v>
      </c>
    </row>
    <row r="61" spans="1:14" x14ac:dyDescent="0.15">
      <c r="A61" s="250"/>
      <c r="B61" s="246"/>
      <c r="C61" s="246"/>
      <c r="D61" s="246"/>
      <c r="E61" s="246"/>
      <c r="F61" s="246"/>
      <c r="G61" s="312" t="s">
        <v>519</v>
      </c>
      <c r="H61" s="336"/>
      <c r="I61" s="337">
        <v>2238215</v>
      </c>
      <c r="J61" s="338">
        <v>33186</v>
      </c>
      <c r="K61" s="339">
        <v>16</v>
      </c>
      <c r="L61" s="340">
        <v>58523</v>
      </c>
      <c r="M61" s="341">
        <v>4.8</v>
      </c>
      <c r="N61" s="326">
        <v>11.2</v>
      </c>
    </row>
    <row r="62" spans="1:14" x14ac:dyDescent="0.15">
      <c r="A62" s="250"/>
      <c r="B62" s="246"/>
      <c r="C62" s="246"/>
      <c r="D62" s="246"/>
      <c r="E62" s="246"/>
      <c r="F62" s="246"/>
      <c r="G62" s="327"/>
      <c r="H62" s="328" t="s">
        <v>514</v>
      </c>
      <c r="I62" s="329">
        <v>1364880</v>
      </c>
      <c r="J62" s="330">
        <v>20212</v>
      </c>
      <c r="K62" s="331">
        <v>19.5</v>
      </c>
      <c r="L62" s="332">
        <v>30081</v>
      </c>
      <c r="M62" s="333">
        <v>4.7</v>
      </c>
      <c r="N62" s="334">
        <v>14.8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72" t="s">
        <v>3</v>
      </c>
      <c r="D47" s="1172"/>
      <c r="E47" s="1173"/>
      <c r="F47" s="11">
        <v>6.48</v>
      </c>
      <c r="G47" s="12">
        <v>7.29</v>
      </c>
      <c r="H47" s="12">
        <v>8.35</v>
      </c>
      <c r="I47" s="12">
        <v>8.4</v>
      </c>
      <c r="J47" s="13">
        <v>8.09</v>
      </c>
    </row>
    <row r="48" spans="2:10" ht="57.75" customHeight="1" x14ac:dyDescent="0.15">
      <c r="B48" s="14"/>
      <c r="C48" s="1174" t="s">
        <v>4</v>
      </c>
      <c r="D48" s="1174"/>
      <c r="E48" s="1175"/>
      <c r="F48" s="15">
        <v>3.48</v>
      </c>
      <c r="G48" s="16">
        <v>3.47</v>
      </c>
      <c r="H48" s="16">
        <v>3.43</v>
      </c>
      <c r="I48" s="16">
        <v>3.53</v>
      </c>
      <c r="J48" s="17">
        <v>3.45</v>
      </c>
    </row>
    <row r="49" spans="2:10" ht="57.75" customHeight="1" thickBot="1" x14ac:dyDescent="0.2">
      <c r="B49" s="18"/>
      <c r="C49" s="1176" t="s">
        <v>5</v>
      </c>
      <c r="D49" s="1176"/>
      <c r="E49" s="1177"/>
      <c r="F49" s="19">
        <v>3.43</v>
      </c>
      <c r="G49" s="20">
        <v>1.02</v>
      </c>
      <c r="H49" s="20">
        <v>0.88</v>
      </c>
      <c r="I49" s="20">
        <v>0.39</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4" t="s">
        <v>527</v>
      </c>
      <c r="D34" s="1184"/>
      <c r="E34" s="1185"/>
      <c r="F34" s="32">
        <v>12.52</v>
      </c>
      <c r="G34" s="33">
        <v>12.72</v>
      </c>
      <c r="H34" s="33">
        <v>14.09</v>
      </c>
      <c r="I34" s="33">
        <v>13.19</v>
      </c>
      <c r="J34" s="34">
        <v>13.19</v>
      </c>
      <c r="K34" s="22"/>
      <c r="L34" s="22"/>
      <c r="M34" s="22"/>
      <c r="N34" s="22"/>
      <c r="O34" s="22"/>
      <c r="P34" s="22"/>
    </row>
    <row r="35" spans="1:16" ht="39" customHeight="1" x14ac:dyDescent="0.15">
      <c r="A35" s="22"/>
      <c r="B35" s="35"/>
      <c r="C35" s="1178" t="s">
        <v>528</v>
      </c>
      <c r="D35" s="1179"/>
      <c r="E35" s="1180"/>
      <c r="F35" s="36">
        <v>3.41</v>
      </c>
      <c r="G35" s="37">
        <v>3.39</v>
      </c>
      <c r="H35" s="37">
        <v>3.34</v>
      </c>
      <c r="I35" s="37">
        <v>3.42</v>
      </c>
      <c r="J35" s="38">
        <v>3.33</v>
      </c>
      <c r="K35" s="22"/>
      <c r="L35" s="22"/>
      <c r="M35" s="22"/>
      <c r="N35" s="22"/>
      <c r="O35" s="22"/>
      <c r="P35" s="22"/>
    </row>
    <row r="36" spans="1:16" ht="39" customHeight="1" x14ac:dyDescent="0.15">
      <c r="A36" s="22"/>
      <c r="B36" s="35"/>
      <c r="C36" s="1178" t="s">
        <v>529</v>
      </c>
      <c r="D36" s="1179"/>
      <c r="E36" s="1180"/>
      <c r="F36" s="36">
        <v>1.21</v>
      </c>
      <c r="G36" s="37">
        <v>1.9</v>
      </c>
      <c r="H36" s="37">
        <v>1.85</v>
      </c>
      <c r="I36" s="37">
        <v>1.69</v>
      </c>
      <c r="J36" s="38">
        <v>2.97</v>
      </c>
      <c r="K36" s="22"/>
      <c r="L36" s="22"/>
      <c r="M36" s="22"/>
      <c r="N36" s="22"/>
      <c r="O36" s="22"/>
      <c r="P36" s="22"/>
    </row>
    <row r="37" spans="1:16" ht="39" customHeight="1" x14ac:dyDescent="0.15">
      <c r="A37" s="22"/>
      <c r="B37" s="35"/>
      <c r="C37" s="1178" t="s">
        <v>530</v>
      </c>
      <c r="D37" s="1179"/>
      <c r="E37" s="1180"/>
      <c r="F37" s="36" t="s">
        <v>496</v>
      </c>
      <c r="G37" s="37" t="s">
        <v>496</v>
      </c>
      <c r="H37" s="37">
        <v>1.97</v>
      </c>
      <c r="I37" s="37">
        <v>2.44</v>
      </c>
      <c r="J37" s="38">
        <v>2.56</v>
      </c>
      <c r="K37" s="22"/>
      <c r="L37" s="22"/>
      <c r="M37" s="22"/>
      <c r="N37" s="22"/>
      <c r="O37" s="22"/>
      <c r="P37" s="22"/>
    </row>
    <row r="38" spans="1:16" ht="39" customHeight="1" x14ac:dyDescent="0.15">
      <c r="A38" s="22"/>
      <c r="B38" s="35"/>
      <c r="C38" s="1178" t="s">
        <v>531</v>
      </c>
      <c r="D38" s="1179"/>
      <c r="E38" s="1180"/>
      <c r="F38" s="36">
        <v>0.08</v>
      </c>
      <c r="G38" s="37">
        <v>0.27</v>
      </c>
      <c r="H38" s="37">
        <v>0.35</v>
      </c>
      <c r="I38" s="37">
        <v>0.5</v>
      </c>
      <c r="J38" s="38">
        <v>0.69</v>
      </c>
      <c r="K38" s="22"/>
      <c r="L38" s="22"/>
      <c r="M38" s="22"/>
      <c r="N38" s="22"/>
      <c r="O38" s="22"/>
      <c r="P38" s="22"/>
    </row>
    <row r="39" spans="1:16" ht="39" customHeight="1" x14ac:dyDescent="0.15">
      <c r="A39" s="22"/>
      <c r="B39" s="35"/>
      <c r="C39" s="1178" t="s">
        <v>532</v>
      </c>
      <c r="D39" s="1179"/>
      <c r="E39" s="1180"/>
      <c r="F39" s="36">
        <v>0.09</v>
      </c>
      <c r="G39" s="37">
        <v>0.09</v>
      </c>
      <c r="H39" s="37">
        <v>0.11</v>
      </c>
      <c r="I39" s="37">
        <v>0.12</v>
      </c>
      <c r="J39" s="38">
        <v>0.12</v>
      </c>
      <c r="K39" s="22"/>
      <c r="L39" s="22"/>
      <c r="M39" s="22"/>
      <c r="N39" s="22"/>
      <c r="O39" s="22"/>
      <c r="P39" s="22"/>
    </row>
    <row r="40" spans="1:16" ht="39" customHeight="1" x14ac:dyDescent="0.15">
      <c r="A40" s="22"/>
      <c r="B40" s="35"/>
      <c r="C40" s="1178" t="s">
        <v>533</v>
      </c>
      <c r="D40" s="1179"/>
      <c r="E40" s="1180"/>
      <c r="F40" s="36">
        <v>0.03</v>
      </c>
      <c r="G40" s="37">
        <v>0.03</v>
      </c>
      <c r="H40" s="37">
        <v>0.03</v>
      </c>
      <c r="I40" s="37">
        <v>0.04</v>
      </c>
      <c r="J40" s="38">
        <v>0.04</v>
      </c>
      <c r="K40" s="22"/>
      <c r="L40" s="22"/>
      <c r="M40" s="22"/>
      <c r="N40" s="22"/>
      <c r="O40" s="22"/>
      <c r="P40" s="22"/>
    </row>
    <row r="41" spans="1:16" ht="39" customHeight="1" x14ac:dyDescent="0.15">
      <c r="A41" s="22"/>
      <c r="B41" s="35"/>
      <c r="C41" s="1178" t="s">
        <v>534</v>
      </c>
      <c r="D41" s="1179"/>
      <c r="E41" s="1180"/>
      <c r="F41" s="36">
        <v>0.01</v>
      </c>
      <c r="G41" s="37">
        <v>0.01</v>
      </c>
      <c r="H41" s="37">
        <v>0.01</v>
      </c>
      <c r="I41" s="37">
        <v>0.02</v>
      </c>
      <c r="J41" s="38">
        <v>0.03</v>
      </c>
      <c r="K41" s="22"/>
      <c r="L41" s="22"/>
      <c r="M41" s="22"/>
      <c r="N41" s="22"/>
      <c r="O41" s="22"/>
      <c r="P41" s="22"/>
    </row>
    <row r="42" spans="1:16" ht="39" customHeight="1" x14ac:dyDescent="0.15">
      <c r="A42" s="22"/>
      <c r="B42" s="39"/>
      <c r="C42" s="1178" t="s">
        <v>535</v>
      </c>
      <c r="D42" s="1179"/>
      <c r="E42" s="1180"/>
      <c r="F42" s="36" t="s">
        <v>496</v>
      </c>
      <c r="G42" s="37" t="s">
        <v>496</v>
      </c>
      <c r="H42" s="37" t="s">
        <v>496</v>
      </c>
      <c r="I42" s="37" t="s">
        <v>496</v>
      </c>
      <c r="J42" s="38" t="s">
        <v>496</v>
      </c>
      <c r="K42" s="22"/>
      <c r="L42" s="22"/>
      <c r="M42" s="22"/>
      <c r="N42" s="22"/>
      <c r="O42" s="22"/>
      <c r="P42" s="22"/>
    </row>
    <row r="43" spans="1:16" ht="39" customHeight="1" thickBot="1" x14ac:dyDescent="0.2">
      <c r="A43" s="22"/>
      <c r="B43" s="40"/>
      <c r="C43" s="1181" t="s">
        <v>536</v>
      </c>
      <c r="D43" s="1182"/>
      <c r="E43" s="1183"/>
      <c r="F43" s="41">
        <v>2.77</v>
      </c>
      <c r="G43" s="42">
        <v>2.08</v>
      </c>
      <c r="H43" s="42">
        <v>0.02</v>
      </c>
      <c r="I43" s="42">
        <v>0.04</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3886</v>
      </c>
      <c r="L45" s="60">
        <v>4112</v>
      </c>
      <c r="M45" s="60">
        <v>4019</v>
      </c>
      <c r="N45" s="60">
        <v>3870</v>
      </c>
      <c r="O45" s="61">
        <v>3993</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496</v>
      </c>
      <c r="L46" s="64" t="s">
        <v>496</v>
      </c>
      <c r="M46" s="64" t="s">
        <v>496</v>
      </c>
      <c r="N46" s="64" t="s">
        <v>496</v>
      </c>
      <c r="O46" s="65" t="s">
        <v>496</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496</v>
      </c>
      <c r="L47" s="64" t="s">
        <v>496</v>
      </c>
      <c r="M47" s="64" t="s">
        <v>496</v>
      </c>
      <c r="N47" s="64" t="s">
        <v>496</v>
      </c>
      <c r="O47" s="65" t="s">
        <v>496</v>
      </c>
      <c r="P47" s="48"/>
      <c r="Q47" s="48"/>
      <c r="R47" s="48"/>
      <c r="S47" s="48"/>
      <c r="T47" s="48"/>
      <c r="U47" s="48"/>
    </row>
    <row r="48" spans="1:21" ht="30.75" customHeight="1" x14ac:dyDescent="0.15">
      <c r="A48" s="48"/>
      <c r="B48" s="1196"/>
      <c r="C48" s="1197"/>
      <c r="D48" s="62"/>
      <c r="E48" s="1188" t="s">
        <v>15</v>
      </c>
      <c r="F48" s="1188"/>
      <c r="G48" s="1188"/>
      <c r="H48" s="1188"/>
      <c r="I48" s="1188"/>
      <c r="J48" s="1189"/>
      <c r="K48" s="63">
        <v>455</v>
      </c>
      <c r="L48" s="64">
        <v>362</v>
      </c>
      <c r="M48" s="64">
        <v>354</v>
      </c>
      <c r="N48" s="64">
        <v>367</v>
      </c>
      <c r="O48" s="65">
        <v>294</v>
      </c>
      <c r="P48" s="48"/>
      <c r="Q48" s="48"/>
      <c r="R48" s="48"/>
      <c r="S48" s="48"/>
      <c r="T48" s="48"/>
      <c r="U48" s="48"/>
    </row>
    <row r="49" spans="1:21" ht="30.75" customHeight="1" x14ac:dyDescent="0.15">
      <c r="A49" s="48"/>
      <c r="B49" s="1196"/>
      <c r="C49" s="1197"/>
      <c r="D49" s="62"/>
      <c r="E49" s="1188" t="s">
        <v>16</v>
      </c>
      <c r="F49" s="1188"/>
      <c r="G49" s="1188"/>
      <c r="H49" s="1188"/>
      <c r="I49" s="1188"/>
      <c r="J49" s="1189"/>
      <c r="K49" s="63">
        <v>122</v>
      </c>
      <c r="L49" s="64">
        <v>125</v>
      </c>
      <c r="M49" s="64">
        <v>127</v>
      </c>
      <c r="N49" s="64">
        <v>105</v>
      </c>
      <c r="O49" s="65">
        <v>63</v>
      </c>
      <c r="P49" s="48"/>
      <c r="Q49" s="48"/>
      <c r="R49" s="48"/>
      <c r="S49" s="48"/>
      <c r="T49" s="48"/>
      <c r="U49" s="48"/>
    </row>
    <row r="50" spans="1:21" ht="30.75" customHeight="1" x14ac:dyDescent="0.15">
      <c r="A50" s="48"/>
      <c r="B50" s="1196"/>
      <c r="C50" s="1197"/>
      <c r="D50" s="62"/>
      <c r="E50" s="1188" t="s">
        <v>17</v>
      </c>
      <c r="F50" s="1188"/>
      <c r="G50" s="1188"/>
      <c r="H50" s="1188"/>
      <c r="I50" s="1188"/>
      <c r="J50" s="1189"/>
      <c r="K50" s="63">
        <v>9</v>
      </c>
      <c r="L50" s="64">
        <v>9</v>
      </c>
      <c r="M50" s="64">
        <v>9</v>
      </c>
      <c r="N50" s="64">
        <v>153</v>
      </c>
      <c r="O50" s="65">
        <v>134</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496</v>
      </c>
      <c r="L51" s="64" t="s">
        <v>496</v>
      </c>
      <c r="M51" s="64" t="s">
        <v>496</v>
      </c>
      <c r="N51" s="64" t="s">
        <v>496</v>
      </c>
      <c r="O51" s="65" t="s">
        <v>496</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2424</v>
      </c>
      <c r="L52" s="64">
        <v>2491</v>
      </c>
      <c r="M52" s="64">
        <v>2497</v>
      </c>
      <c r="N52" s="64">
        <v>2413</v>
      </c>
      <c r="O52" s="65">
        <v>2538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2048</v>
      </c>
      <c r="L53" s="69">
        <v>2117</v>
      </c>
      <c r="M53" s="69">
        <v>2012</v>
      </c>
      <c r="N53" s="69">
        <v>2082</v>
      </c>
      <c r="O53" s="70">
        <v>1946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202" t="s">
        <v>24</v>
      </c>
      <c r="C41" s="1203"/>
      <c r="D41" s="81"/>
      <c r="E41" s="1208" t="s">
        <v>25</v>
      </c>
      <c r="F41" s="1208"/>
      <c r="G41" s="1208"/>
      <c r="H41" s="1209"/>
      <c r="I41" s="82">
        <v>37021</v>
      </c>
      <c r="J41" s="83">
        <v>50842</v>
      </c>
      <c r="K41" s="83">
        <v>48324</v>
      </c>
      <c r="L41" s="83">
        <v>47042</v>
      </c>
      <c r="M41" s="84">
        <v>46232</v>
      </c>
    </row>
    <row r="42" spans="2:13" ht="27.75" customHeight="1" x14ac:dyDescent="0.15">
      <c r="B42" s="1204"/>
      <c r="C42" s="1205"/>
      <c r="D42" s="85"/>
      <c r="E42" s="1210" t="s">
        <v>26</v>
      </c>
      <c r="F42" s="1210"/>
      <c r="G42" s="1210"/>
      <c r="H42" s="1211"/>
      <c r="I42" s="86">
        <v>18009</v>
      </c>
      <c r="J42" s="87">
        <v>1437</v>
      </c>
      <c r="K42" s="87">
        <v>1329</v>
      </c>
      <c r="L42" s="87">
        <v>1289</v>
      </c>
      <c r="M42" s="88">
        <v>1153</v>
      </c>
    </row>
    <row r="43" spans="2:13" ht="27.75" customHeight="1" x14ac:dyDescent="0.15">
      <c r="B43" s="1204"/>
      <c r="C43" s="1205"/>
      <c r="D43" s="85"/>
      <c r="E43" s="1210" t="s">
        <v>27</v>
      </c>
      <c r="F43" s="1210"/>
      <c r="G43" s="1210"/>
      <c r="H43" s="1211"/>
      <c r="I43" s="86">
        <v>7514</v>
      </c>
      <c r="J43" s="87">
        <v>6287</v>
      </c>
      <c r="K43" s="87">
        <v>6230</v>
      </c>
      <c r="L43" s="87">
        <v>5973</v>
      </c>
      <c r="M43" s="88">
        <v>5448</v>
      </c>
    </row>
    <row r="44" spans="2:13" ht="27.75" customHeight="1" x14ac:dyDescent="0.15">
      <c r="B44" s="1204"/>
      <c r="C44" s="1205"/>
      <c r="D44" s="85"/>
      <c r="E44" s="1210" t="s">
        <v>28</v>
      </c>
      <c r="F44" s="1210"/>
      <c r="G44" s="1210"/>
      <c r="H44" s="1211"/>
      <c r="I44" s="86">
        <v>645</v>
      </c>
      <c r="J44" s="87">
        <v>703</v>
      </c>
      <c r="K44" s="87">
        <v>696</v>
      </c>
      <c r="L44" s="87">
        <v>604</v>
      </c>
      <c r="M44" s="88">
        <v>690</v>
      </c>
    </row>
    <row r="45" spans="2:13" ht="27.75" customHeight="1" x14ac:dyDescent="0.15">
      <c r="B45" s="1204"/>
      <c r="C45" s="1205"/>
      <c r="D45" s="85"/>
      <c r="E45" s="1210" t="s">
        <v>29</v>
      </c>
      <c r="F45" s="1210"/>
      <c r="G45" s="1210"/>
      <c r="H45" s="1211"/>
      <c r="I45" s="86">
        <v>1408</v>
      </c>
      <c r="J45" s="87">
        <v>1342</v>
      </c>
      <c r="K45" s="87">
        <v>1082</v>
      </c>
      <c r="L45" s="87">
        <v>987</v>
      </c>
      <c r="M45" s="88">
        <v>930</v>
      </c>
    </row>
    <row r="46" spans="2:13" ht="27.75" customHeight="1" x14ac:dyDescent="0.15">
      <c r="B46" s="1204"/>
      <c r="C46" s="1205"/>
      <c r="D46" s="89"/>
      <c r="E46" s="1210" t="s">
        <v>30</v>
      </c>
      <c r="F46" s="1210"/>
      <c r="G46" s="1210"/>
      <c r="H46" s="1211"/>
      <c r="I46" s="86">
        <v>2</v>
      </c>
      <c r="J46" s="87" t="s">
        <v>496</v>
      </c>
      <c r="K46" s="87" t="s">
        <v>496</v>
      </c>
      <c r="L46" s="87" t="s">
        <v>496</v>
      </c>
      <c r="M46" s="88" t="s">
        <v>496</v>
      </c>
    </row>
    <row r="47" spans="2:13" ht="27.75" customHeight="1" x14ac:dyDescent="0.15">
      <c r="B47" s="1204"/>
      <c r="C47" s="1205"/>
      <c r="D47" s="90"/>
      <c r="E47" s="1212" t="s">
        <v>31</v>
      </c>
      <c r="F47" s="1213"/>
      <c r="G47" s="1213"/>
      <c r="H47" s="1214"/>
      <c r="I47" s="86" t="s">
        <v>496</v>
      </c>
      <c r="J47" s="87" t="s">
        <v>496</v>
      </c>
      <c r="K47" s="87" t="s">
        <v>496</v>
      </c>
      <c r="L47" s="87" t="s">
        <v>496</v>
      </c>
      <c r="M47" s="88" t="s">
        <v>496</v>
      </c>
    </row>
    <row r="48" spans="2:13" ht="27.75" customHeight="1" x14ac:dyDescent="0.15">
      <c r="B48" s="1204"/>
      <c r="C48" s="1205"/>
      <c r="D48" s="85"/>
      <c r="E48" s="1210" t="s">
        <v>32</v>
      </c>
      <c r="F48" s="1210"/>
      <c r="G48" s="1210"/>
      <c r="H48" s="1211"/>
      <c r="I48" s="86" t="s">
        <v>496</v>
      </c>
      <c r="J48" s="87" t="s">
        <v>496</v>
      </c>
      <c r="K48" s="87" t="s">
        <v>496</v>
      </c>
      <c r="L48" s="87" t="s">
        <v>496</v>
      </c>
      <c r="M48" s="88" t="s">
        <v>496</v>
      </c>
    </row>
    <row r="49" spans="2:13" ht="27.75" customHeight="1" x14ac:dyDescent="0.15">
      <c r="B49" s="1206"/>
      <c r="C49" s="1207"/>
      <c r="D49" s="85"/>
      <c r="E49" s="1210" t="s">
        <v>33</v>
      </c>
      <c r="F49" s="1210"/>
      <c r="G49" s="1210"/>
      <c r="H49" s="1211"/>
      <c r="I49" s="86" t="s">
        <v>496</v>
      </c>
      <c r="J49" s="87" t="s">
        <v>496</v>
      </c>
      <c r="K49" s="87" t="s">
        <v>496</v>
      </c>
      <c r="L49" s="87" t="s">
        <v>496</v>
      </c>
      <c r="M49" s="88" t="s">
        <v>496</v>
      </c>
    </row>
    <row r="50" spans="2:13" ht="27.75" customHeight="1" x14ac:dyDescent="0.15">
      <c r="B50" s="1215" t="s">
        <v>34</v>
      </c>
      <c r="C50" s="1216"/>
      <c r="D50" s="91"/>
      <c r="E50" s="1210" t="s">
        <v>35</v>
      </c>
      <c r="F50" s="1210"/>
      <c r="G50" s="1210"/>
      <c r="H50" s="1211"/>
      <c r="I50" s="86">
        <v>3383</v>
      </c>
      <c r="J50" s="87">
        <v>3536</v>
      </c>
      <c r="K50" s="87">
        <v>4055</v>
      </c>
      <c r="L50" s="87">
        <v>4455</v>
      </c>
      <c r="M50" s="88">
        <v>4471</v>
      </c>
    </row>
    <row r="51" spans="2:13" ht="27.75" customHeight="1" x14ac:dyDescent="0.15">
      <c r="B51" s="1204"/>
      <c r="C51" s="1205"/>
      <c r="D51" s="85"/>
      <c r="E51" s="1210" t="s">
        <v>36</v>
      </c>
      <c r="F51" s="1210"/>
      <c r="G51" s="1210"/>
      <c r="H51" s="1211"/>
      <c r="I51" s="86">
        <v>10340</v>
      </c>
      <c r="J51" s="87">
        <v>9309</v>
      </c>
      <c r="K51" s="87">
        <v>8458</v>
      </c>
      <c r="L51" s="87">
        <v>8538</v>
      </c>
      <c r="M51" s="88">
        <v>8842</v>
      </c>
    </row>
    <row r="52" spans="2:13" ht="27.75" customHeight="1" x14ac:dyDescent="0.15">
      <c r="B52" s="1206"/>
      <c r="C52" s="1207"/>
      <c r="D52" s="85"/>
      <c r="E52" s="1210" t="s">
        <v>37</v>
      </c>
      <c r="F52" s="1210"/>
      <c r="G52" s="1210"/>
      <c r="H52" s="1211"/>
      <c r="I52" s="86">
        <v>22135</v>
      </c>
      <c r="J52" s="87">
        <v>21562</v>
      </c>
      <c r="K52" s="87">
        <v>20755</v>
      </c>
      <c r="L52" s="87">
        <v>20319</v>
      </c>
      <c r="M52" s="88">
        <v>20054</v>
      </c>
    </row>
    <row r="53" spans="2:13" ht="27.75" customHeight="1" thickBot="1" x14ac:dyDescent="0.2">
      <c r="B53" s="1217" t="s">
        <v>21</v>
      </c>
      <c r="C53" s="1218"/>
      <c r="D53" s="92"/>
      <c r="E53" s="1219" t="s">
        <v>38</v>
      </c>
      <c r="F53" s="1219"/>
      <c r="G53" s="1219"/>
      <c r="H53" s="1220"/>
      <c r="I53" s="93">
        <v>28741</v>
      </c>
      <c r="J53" s="94">
        <v>26204</v>
      </c>
      <c r="K53" s="94">
        <v>24392</v>
      </c>
      <c r="L53" s="94">
        <v>22583</v>
      </c>
      <c r="M53" s="95">
        <v>21087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60" zoomScaleNormal="6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549</v>
      </c>
      <c r="I42" s="354"/>
      <c r="J42" s="354"/>
      <c r="K42" s="354"/>
      <c r="L42" s="246"/>
      <c r="M42" s="246"/>
      <c r="N42" s="246"/>
      <c r="O42" s="246"/>
    </row>
    <row r="43" spans="2:17" x14ac:dyDescent="0.15">
      <c r="B43" s="250"/>
      <c r="C43" s="246"/>
      <c r="D43" s="246"/>
      <c r="E43" s="246"/>
      <c r="F43" s="246"/>
      <c r="G43" s="1235" t="s">
        <v>558</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550</v>
      </c>
    </row>
    <row r="50" spans="1:17" x14ac:dyDescent="0.15">
      <c r="B50" s="250"/>
      <c r="C50" s="246"/>
      <c r="D50" s="246"/>
      <c r="E50" s="246"/>
      <c r="F50" s="246"/>
      <c r="G50" s="1244"/>
      <c r="H50" s="1245"/>
      <c r="I50" s="1245"/>
      <c r="J50" s="1246"/>
      <c r="K50" s="356" t="s">
        <v>521</v>
      </c>
      <c r="L50" s="356" t="s">
        <v>522</v>
      </c>
      <c r="M50" s="356" t="s">
        <v>523</v>
      </c>
      <c r="N50" s="356" t="s">
        <v>524</v>
      </c>
      <c r="O50" s="356" t="s">
        <v>525</v>
      </c>
    </row>
    <row r="51" spans="1:17" x14ac:dyDescent="0.15">
      <c r="B51" s="250"/>
      <c r="C51" s="246"/>
      <c r="D51" s="246"/>
      <c r="E51" s="246"/>
      <c r="F51" s="246"/>
      <c r="G51" s="1247" t="s">
        <v>551</v>
      </c>
      <c r="H51" s="1248"/>
      <c r="I51" s="1253" t="s">
        <v>552</v>
      </c>
      <c r="J51" s="1253"/>
      <c r="K51" s="1255"/>
      <c r="L51" s="1255"/>
      <c r="M51" s="1255"/>
      <c r="N51" s="1221">
        <v>186.1</v>
      </c>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553</v>
      </c>
      <c r="J53" s="1233"/>
      <c r="K53" s="1256"/>
      <c r="L53" s="1256"/>
      <c r="M53" s="1256"/>
      <c r="N53" s="1225">
        <v>57.5</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554</v>
      </c>
      <c r="H55" s="1228"/>
      <c r="I55" s="1233" t="s">
        <v>552</v>
      </c>
      <c r="J55" s="1233"/>
      <c r="K55" s="1255"/>
      <c r="L55" s="1255"/>
      <c r="M55" s="1255"/>
      <c r="N55" s="1221">
        <v>37.299999999999997</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553</v>
      </c>
      <c r="J57" s="1223"/>
      <c r="K57" s="1256"/>
      <c r="L57" s="1256"/>
      <c r="M57" s="1256"/>
      <c r="N57" s="1225">
        <v>55.2</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555</v>
      </c>
      <c r="C63" s="246"/>
      <c r="D63" s="246"/>
      <c r="E63" s="246"/>
      <c r="F63" s="246"/>
      <c r="G63" s="246"/>
      <c r="H63" s="246"/>
      <c r="I63" s="246"/>
      <c r="J63" s="246"/>
      <c r="K63" s="246"/>
      <c r="L63" s="246"/>
      <c r="M63" s="246"/>
      <c r="N63" s="246"/>
      <c r="O63" s="246"/>
    </row>
    <row r="64" spans="1:17" x14ac:dyDescent="0.15">
      <c r="B64" s="250"/>
      <c r="C64" s="246"/>
      <c r="D64" s="246"/>
      <c r="E64" s="246"/>
      <c r="F64" s="246"/>
      <c r="G64" s="353" t="s">
        <v>549</v>
      </c>
      <c r="I64" s="354"/>
      <c r="J64" s="354"/>
      <c r="K64" s="354"/>
      <c r="L64" s="246"/>
      <c r="M64" s="246"/>
      <c r="N64" s="246"/>
      <c r="O64" s="246"/>
    </row>
    <row r="65" spans="2:30" x14ac:dyDescent="0.15">
      <c r="B65" s="250"/>
      <c r="C65" s="246"/>
      <c r="D65" s="246"/>
      <c r="E65" s="246"/>
      <c r="F65" s="246"/>
      <c r="G65" s="1235" t="s">
        <v>559</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556</v>
      </c>
      <c r="I71" s="370"/>
      <c r="J71" s="366"/>
      <c r="K71" s="366"/>
      <c r="L71" s="367"/>
      <c r="M71" s="366"/>
      <c r="N71" s="367"/>
      <c r="O71" s="368"/>
    </row>
    <row r="72" spans="2:30" x14ac:dyDescent="0.15">
      <c r="B72" s="250"/>
      <c r="C72" s="246"/>
      <c r="D72" s="246"/>
      <c r="E72" s="246"/>
      <c r="F72" s="246"/>
      <c r="G72" s="1244"/>
      <c r="H72" s="1245"/>
      <c r="I72" s="1245"/>
      <c r="J72" s="1246"/>
      <c r="K72" s="356" t="s">
        <v>521</v>
      </c>
      <c r="L72" s="356" t="s">
        <v>522</v>
      </c>
      <c r="M72" s="356" t="s">
        <v>523</v>
      </c>
      <c r="N72" s="356" t="s">
        <v>524</v>
      </c>
      <c r="O72" s="356" t="s">
        <v>525</v>
      </c>
    </row>
    <row r="73" spans="2:30" x14ac:dyDescent="0.15">
      <c r="B73" s="250"/>
      <c r="C73" s="246"/>
      <c r="D73" s="246"/>
      <c r="E73" s="246"/>
      <c r="F73" s="246"/>
      <c r="G73" s="1247" t="s">
        <v>551</v>
      </c>
      <c r="H73" s="1248"/>
      <c r="I73" s="1253" t="s">
        <v>552</v>
      </c>
      <c r="J73" s="1253"/>
      <c r="K73" s="1234">
        <v>246</v>
      </c>
      <c r="L73" s="1234">
        <v>219.4</v>
      </c>
      <c r="M73" s="1221">
        <v>206.9</v>
      </c>
      <c r="N73" s="1221">
        <v>186.1</v>
      </c>
      <c r="O73" s="1221">
        <v>174</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557</v>
      </c>
      <c r="J75" s="1233"/>
      <c r="K75" s="1225">
        <v>19.2</v>
      </c>
      <c r="L75" s="1225">
        <v>18</v>
      </c>
      <c r="M75" s="1225">
        <v>17.399999999999999</v>
      </c>
      <c r="N75" s="1225">
        <v>17.3</v>
      </c>
      <c r="O75" s="1225">
        <v>16.7</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554</v>
      </c>
      <c r="H77" s="1228"/>
      <c r="I77" s="1233" t="s">
        <v>552</v>
      </c>
      <c r="J77" s="1233"/>
      <c r="K77" s="1234">
        <v>58.2</v>
      </c>
      <c r="L77" s="1234">
        <v>50.3</v>
      </c>
      <c r="M77" s="1221">
        <v>45.9</v>
      </c>
      <c r="N77" s="1221">
        <v>37.299999999999997</v>
      </c>
      <c r="O77" s="1221">
        <v>33.1</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557</v>
      </c>
      <c r="J79" s="1223"/>
      <c r="K79" s="1224">
        <v>10.3</v>
      </c>
      <c r="L79" s="1224">
        <v>9.6</v>
      </c>
      <c r="M79" s="1224">
        <v>8.8000000000000007</v>
      </c>
      <c r="N79" s="1224">
        <v>7.8</v>
      </c>
      <c r="O79" s="1224">
        <v>7.5</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520</v>
      </c>
      <c r="G2" s="113"/>
      <c r="H2" s="114"/>
    </row>
    <row r="3" spans="1:8" x14ac:dyDescent="0.15">
      <c r="A3" s="110" t="s">
        <v>513</v>
      </c>
      <c r="B3" s="115"/>
      <c r="C3" s="116"/>
      <c r="D3" s="117">
        <v>26818</v>
      </c>
      <c r="E3" s="118"/>
      <c r="F3" s="119">
        <v>50880</v>
      </c>
      <c r="G3" s="120"/>
      <c r="H3" s="121"/>
    </row>
    <row r="4" spans="1:8" x14ac:dyDescent="0.15">
      <c r="A4" s="122"/>
      <c r="B4" s="123"/>
      <c r="C4" s="124"/>
      <c r="D4" s="125">
        <v>17481</v>
      </c>
      <c r="E4" s="126"/>
      <c r="F4" s="127">
        <v>26879</v>
      </c>
      <c r="G4" s="128"/>
      <c r="H4" s="129"/>
    </row>
    <row r="5" spans="1:8" x14ac:dyDescent="0.15">
      <c r="A5" s="110" t="s">
        <v>515</v>
      </c>
      <c r="B5" s="115"/>
      <c r="C5" s="116"/>
      <c r="D5" s="117">
        <v>30594</v>
      </c>
      <c r="E5" s="118"/>
      <c r="F5" s="119">
        <v>63956</v>
      </c>
      <c r="G5" s="120"/>
      <c r="H5" s="121"/>
    </row>
    <row r="6" spans="1:8" x14ac:dyDescent="0.15">
      <c r="A6" s="122"/>
      <c r="B6" s="123"/>
      <c r="C6" s="124"/>
      <c r="D6" s="125">
        <v>12035</v>
      </c>
      <c r="E6" s="126"/>
      <c r="F6" s="127">
        <v>29239</v>
      </c>
      <c r="G6" s="128"/>
      <c r="H6" s="129"/>
    </row>
    <row r="7" spans="1:8" x14ac:dyDescent="0.15">
      <c r="A7" s="110" t="s">
        <v>516</v>
      </c>
      <c r="B7" s="115"/>
      <c r="C7" s="116"/>
      <c r="D7" s="117">
        <v>22001</v>
      </c>
      <c r="E7" s="118"/>
      <c r="F7" s="119">
        <v>66255</v>
      </c>
      <c r="G7" s="120"/>
      <c r="H7" s="121"/>
    </row>
    <row r="8" spans="1:8" x14ac:dyDescent="0.15">
      <c r="A8" s="122"/>
      <c r="B8" s="123"/>
      <c r="C8" s="124"/>
      <c r="D8" s="125">
        <v>12472</v>
      </c>
      <c r="E8" s="126"/>
      <c r="F8" s="127">
        <v>31822</v>
      </c>
      <c r="G8" s="128"/>
      <c r="H8" s="129"/>
    </row>
    <row r="9" spans="1:8" x14ac:dyDescent="0.15">
      <c r="A9" s="110" t="s">
        <v>517</v>
      </c>
      <c r="B9" s="115"/>
      <c r="C9" s="116"/>
      <c r="D9" s="117">
        <v>36039</v>
      </c>
      <c r="E9" s="118"/>
      <c r="F9" s="119">
        <v>54227</v>
      </c>
      <c r="G9" s="120"/>
      <c r="H9" s="121"/>
    </row>
    <row r="10" spans="1:8" x14ac:dyDescent="0.15">
      <c r="A10" s="122"/>
      <c r="B10" s="123"/>
      <c r="C10" s="124"/>
      <c r="D10" s="125">
        <v>21861</v>
      </c>
      <c r="E10" s="126"/>
      <c r="F10" s="127">
        <v>29694</v>
      </c>
      <c r="G10" s="128"/>
      <c r="H10" s="129"/>
    </row>
    <row r="11" spans="1:8" x14ac:dyDescent="0.15">
      <c r="A11" s="110" t="s">
        <v>518</v>
      </c>
      <c r="B11" s="115"/>
      <c r="C11" s="116"/>
      <c r="D11" s="117">
        <v>50478</v>
      </c>
      <c r="E11" s="118"/>
      <c r="F11" s="119">
        <v>57295</v>
      </c>
      <c r="G11" s="120"/>
      <c r="H11" s="121"/>
    </row>
    <row r="12" spans="1:8" x14ac:dyDescent="0.15">
      <c r="A12" s="122"/>
      <c r="B12" s="123"/>
      <c r="C12" s="130"/>
      <c r="D12" s="125">
        <v>37212</v>
      </c>
      <c r="E12" s="126"/>
      <c r="F12" s="127">
        <v>32771</v>
      </c>
      <c r="G12" s="128"/>
      <c r="H12" s="129"/>
    </row>
    <row r="13" spans="1:8" x14ac:dyDescent="0.15">
      <c r="A13" s="110"/>
      <c r="B13" s="115"/>
      <c r="C13" s="131"/>
      <c r="D13" s="132">
        <v>33186</v>
      </c>
      <c r="E13" s="133"/>
      <c r="F13" s="134">
        <v>58523</v>
      </c>
      <c r="G13" s="135"/>
      <c r="H13" s="121"/>
    </row>
    <row r="14" spans="1:8" x14ac:dyDescent="0.15">
      <c r="A14" s="122"/>
      <c r="B14" s="123"/>
      <c r="C14" s="124"/>
      <c r="D14" s="125">
        <v>20212</v>
      </c>
      <c r="E14" s="126"/>
      <c r="F14" s="127">
        <v>30081</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3.48</v>
      </c>
      <c r="C19" s="136">
        <f>ROUND(VALUE(SUBSTITUTE(実質収支比率等に係る経年分析!G$48,"▲","-")),2)</f>
        <v>3.47</v>
      </c>
      <c r="D19" s="136">
        <f>ROUND(VALUE(SUBSTITUTE(実質収支比率等に係る経年分析!H$48,"▲","-")),2)</f>
        <v>3.43</v>
      </c>
      <c r="E19" s="136">
        <f>ROUND(VALUE(SUBSTITUTE(実質収支比率等に係る経年分析!I$48,"▲","-")),2)</f>
        <v>3.53</v>
      </c>
      <c r="F19" s="136">
        <f>ROUND(VALUE(SUBSTITUTE(実質収支比率等に係る経年分析!J$48,"▲","-")),2)</f>
        <v>3.45</v>
      </c>
    </row>
    <row r="20" spans="1:11" x14ac:dyDescent="0.15">
      <c r="A20" s="136" t="s">
        <v>43</v>
      </c>
      <c r="B20" s="136">
        <f>ROUND(VALUE(SUBSTITUTE(実質収支比率等に係る経年分析!F$47,"▲","-")),2)</f>
        <v>6.48</v>
      </c>
      <c r="C20" s="136">
        <f>ROUND(VALUE(SUBSTITUTE(実質収支比率等に係る経年分析!G$47,"▲","-")),2)</f>
        <v>7.29</v>
      </c>
      <c r="D20" s="136">
        <f>ROUND(VALUE(SUBSTITUTE(実質収支比率等に係る経年分析!H$47,"▲","-")),2)</f>
        <v>8.35</v>
      </c>
      <c r="E20" s="136">
        <f>ROUND(VALUE(SUBSTITUTE(実質収支比率等に係る経年分析!I$47,"▲","-")),2)</f>
        <v>8.4</v>
      </c>
      <c r="F20" s="136">
        <f>ROUND(VALUE(SUBSTITUTE(実質収支比率等に係る経年分析!J$47,"▲","-")),2)</f>
        <v>8.09</v>
      </c>
    </row>
    <row r="21" spans="1:11" x14ac:dyDescent="0.15">
      <c r="A21" s="136" t="s">
        <v>44</v>
      </c>
      <c r="B21" s="136">
        <f>IF(ISNUMBER(VALUE(SUBSTITUTE(実質収支比率等に係る経年分析!F$49,"▲","-"))),ROUND(VALUE(SUBSTITUTE(実質収支比率等に係る経年分析!F$49,"▲","-")),2),NA())</f>
        <v>3.43</v>
      </c>
      <c r="C21" s="136">
        <f>IF(ISNUMBER(VALUE(SUBSTITUTE(実質収支比率等に係る経年分析!G$49,"▲","-"))),ROUND(VALUE(SUBSTITUTE(実質収支比率等に係る経年分析!G$49,"▲","-")),2),NA())</f>
        <v>1.02</v>
      </c>
      <c r="D21" s="136">
        <f>IF(ISNUMBER(VALUE(SUBSTITUTE(実質収支比率等に係る経年分析!H$49,"▲","-"))),ROUND(VALUE(SUBSTITUTE(実質収支比率等に係る経年分析!H$49,"▲","-")),2),NA())</f>
        <v>0.88</v>
      </c>
      <c r="E21" s="136">
        <f>IF(ISNUMBER(VALUE(SUBSTITUTE(実質収支比率等に係る経年分析!I$49,"▲","-"))),ROUND(VALUE(SUBSTITUTE(実質収支比率等に係る経年分析!I$49,"▲","-")),2),NA())</f>
        <v>0.39</v>
      </c>
      <c r="F21" s="136">
        <f>IF(ISNUMBER(VALUE(SUBSTITUTE(実質収支比率等に係る経年分析!J$49,"▲","-"))),ROUND(VALUE(SUBSTITUTE(実質収支比率等に係る経年分析!J$49,"▲","-")),2),NA())</f>
        <v>-0.4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2.77</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2.08</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0.04</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0.04</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0.03</v>
      </c>
    </row>
    <row r="30" spans="1:11" x14ac:dyDescent="0.15">
      <c r="A30" s="137" t="str">
        <f>IF(連結実質赤字比率に係る赤字・黒字の構成分析!C$40="",NA(),連結実質赤字比率に係る赤字・黒字の構成分析!C$40)</f>
        <v>栗東墓地公園特別会計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0.04</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0.12</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0.69</v>
      </c>
    </row>
    <row r="33" spans="1:16" x14ac:dyDescent="0.15">
      <c r="A33" s="137" t="str">
        <f>IF(連結実質赤字比率に係る赤字・黒字の構成分析!C$37="",NA(),連結実質赤字比率に係る赤字・黒字の構成分析!C$37)</f>
        <v>公共下水道事業会計</v>
      </c>
      <c r="B33" s="137" t="e">
        <f>IF(ROUND(VALUE(SUBSTITUTE(連結実質赤字比率に係る赤字・黒字の構成分析!F$37,"▲", "-")), 2) &lt; 0, ABS(ROUND(VALUE(SUBSTITUTE(連結実質赤字比率に係る赤字・黒字の構成分析!F$37,"▲", "-")), 2)), NA())</f>
        <v>#VALUE!</v>
      </c>
      <c r="C33" s="137" t="e">
        <f>IF(ROUND(VALUE(SUBSTITUTE(連結実質赤字比率に係る赤字・黒字の構成分析!F$37,"▲", "-")), 2) &gt;= 0, ABS(ROUND(VALUE(SUBSTITUTE(連結実質赤字比率に係る赤字・黒字の構成分析!F$37,"▲", "-")), 2)), NA())</f>
        <v>#VALUE!</v>
      </c>
      <c r="D33" s="137" t="e">
        <f>IF(ROUND(VALUE(SUBSTITUTE(連結実質赤字比率に係る赤字・黒字の構成分析!G$37,"▲", "-")), 2) &lt; 0, ABS(ROUND(VALUE(SUBSTITUTE(連結実質赤字比率に係る赤字・黒字の構成分析!G$37,"▲", "-")), 2)), NA())</f>
        <v>#VALUE!</v>
      </c>
      <c r="E33" s="137" t="e">
        <f>IF(ROUND(VALUE(SUBSTITUTE(連結実質赤字比率に係る赤字・黒字の構成分析!G$37,"▲", "-")), 2) &gt;= 0, ABS(ROUND(VALUE(SUBSTITUTE(連結実質赤字比率に係る赤字・黒字の構成分析!G$37,"▲", "-")), 2)), NA())</f>
        <v>#VALUE!</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1.97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2.44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2.56</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1.21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1.85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1.69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2.97</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3.41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3.39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3.34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3.42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3.33</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12.52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12.72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14.09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13.19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13.19</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2424</v>
      </c>
      <c r="E42" s="138"/>
      <c r="F42" s="138"/>
      <c r="G42" s="138">
        <f>'実質公債費比率（分子）の構造'!L$52</f>
        <v>2491</v>
      </c>
      <c r="H42" s="138"/>
      <c r="I42" s="138"/>
      <c r="J42" s="138">
        <f>'実質公債費比率（分子）の構造'!M$52</f>
        <v>2497</v>
      </c>
      <c r="K42" s="138"/>
      <c r="L42" s="138"/>
      <c r="M42" s="138">
        <f>'実質公債費比率（分子）の構造'!N$52</f>
        <v>2413</v>
      </c>
      <c r="N42" s="138"/>
      <c r="O42" s="138"/>
      <c r="P42" s="138">
        <f>'実質公債費比率（分子）の構造'!O$52</f>
        <v>2538</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9</v>
      </c>
      <c r="C44" s="138"/>
      <c r="D44" s="138"/>
      <c r="E44" s="138">
        <f>'実質公債費比率（分子）の構造'!L$50</f>
        <v>9</v>
      </c>
      <c r="F44" s="138"/>
      <c r="G44" s="138"/>
      <c r="H44" s="138">
        <f>'実質公債費比率（分子）の構造'!M$50</f>
        <v>9</v>
      </c>
      <c r="I44" s="138"/>
      <c r="J44" s="138"/>
      <c r="K44" s="138">
        <f>'実質公債費比率（分子）の構造'!N$50</f>
        <v>153</v>
      </c>
      <c r="L44" s="138"/>
      <c r="M44" s="138"/>
      <c r="N44" s="138">
        <f>'実質公債費比率（分子）の構造'!O$50</f>
        <v>134</v>
      </c>
      <c r="O44" s="138"/>
      <c r="P44" s="138"/>
    </row>
    <row r="45" spans="1:16" x14ac:dyDescent="0.15">
      <c r="A45" s="138" t="s">
        <v>54</v>
      </c>
      <c r="B45" s="138">
        <f>'実質公債費比率（分子）の構造'!K$49</f>
        <v>122</v>
      </c>
      <c r="C45" s="138"/>
      <c r="D45" s="138"/>
      <c r="E45" s="138">
        <f>'実質公債費比率（分子）の構造'!L$49</f>
        <v>125</v>
      </c>
      <c r="F45" s="138"/>
      <c r="G45" s="138"/>
      <c r="H45" s="138">
        <f>'実質公債費比率（分子）の構造'!M$49</f>
        <v>127</v>
      </c>
      <c r="I45" s="138"/>
      <c r="J45" s="138"/>
      <c r="K45" s="138">
        <f>'実質公債費比率（分子）の構造'!N$49</f>
        <v>105</v>
      </c>
      <c r="L45" s="138"/>
      <c r="M45" s="138"/>
      <c r="N45" s="138">
        <f>'実質公債費比率（分子）の構造'!O$49</f>
        <v>63</v>
      </c>
      <c r="O45" s="138"/>
      <c r="P45" s="138"/>
    </row>
    <row r="46" spans="1:16" x14ac:dyDescent="0.15">
      <c r="A46" s="138" t="s">
        <v>55</v>
      </c>
      <c r="B46" s="138">
        <f>'実質公債費比率（分子）の構造'!K$48</f>
        <v>455</v>
      </c>
      <c r="C46" s="138"/>
      <c r="D46" s="138"/>
      <c r="E46" s="138">
        <f>'実質公債費比率（分子）の構造'!L$48</f>
        <v>362</v>
      </c>
      <c r="F46" s="138"/>
      <c r="G46" s="138"/>
      <c r="H46" s="138">
        <f>'実質公債費比率（分子）の構造'!M$48</f>
        <v>354</v>
      </c>
      <c r="I46" s="138"/>
      <c r="J46" s="138"/>
      <c r="K46" s="138">
        <f>'実質公債費比率（分子）の構造'!N$48</f>
        <v>367</v>
      </c>
      <c r="L46" s="138"/>
      <c r="M46" s="138"/>
      <c r="N46" s="138">
        <f>'実質公債費比率（分子）の構造'!O$48</f>
        <v>294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3886</v>
      </c>
      <c r="C49" s="138"/>
      <c r="D49" s="138"/>
      <c r="E49" s="138">
        <f>'実質公債費比率（分子）の構造'!L$45</f>
        <v>4112</v>
      </c>
      <c r="F49" s="138"/>
      <c r="G49" s="138"/>
      <c r="H49" s="138">
        <f>'実質公債費比率（分子）の構造'!M$45</f>
        <v>4019</v>
      </c>
      <c r="I49" s="138"/>
      <c r="J49" s="138"/>
      <c r="K49" s="138">
        <f>'実質公債費比率（分子）の構造'!N$45</f>
        <v>3870</v>
      </c>
      <c r="L49" s="138"/>
      <c r="M49" s="138"/>
      <c r="N49" s="138">
        <f>'実質公債費比率（分子）の構造'!O$45</f>
        <v>3993</v>
      </c>
      <c r="O49" s="138"/>
      <c r="P49" s="138"/>
    </row>
    <row r="50" spans="1:16" x14ac:dyDescent="0.15">
      <c r="A50" s="138" t="s">
        <v>59</v>
      </c>
      <c r="B50" s="138" t="e">
        <f>NA()</f>
        <v>#N/A</v>
      </c>
      <c r="C50" s="138">
        <f>IF(ISNUMBER('実質公債費比率（分子）の構造'!K$53),'実質公債費比率（分子）の構造'!K$53,NA())</f>
        <v>2048</v>
      </c>
      <c r="D50" s="138" t="e">
        <f>NA()</f>
        <v>#N/A</v>
      </c>
      <c r="E50" s="138" t="e">
        <f>NA()</f>
        <v>#N/A</v>
      </c>
      <c r="F50" s="138">
        <f>IF(ISNUMBER('実質公債費比率（分子）の構造'!L$53),'実質公債費比率（分子）の構造'!L$53,NA())</f>
        <v>2117</v>
      </c>
      <c r="G50" s="138" t="e">
        <f>NA()</f>
        <v>#N/A</v>
      </c>
      <c r="H50" s="138" t="e">
        <f>NA()</f>
        <v>#N/A</v>
      </c>
      <c r="I50" s="138">
        <f>IF(ISNUMBER('実質公債費比率（分子）の構造'!M$53),'実質公債費比率（分子）の構造'!M$53,NA())</f>
        <v>2012</v>
      </c>
      <c r="J50" s="138" t="e">
        <f>NA()</f>
        <v>#N/A</v>
      </c>
      <c r="K50" s="138" t="e">
        <f>NA()</f>
        <v>#N/A</v>
      </c>
      <c r="L50" s="138">
        <f>IF(ISNUMBER('実質公債費比率（分子）の構造'!N$53),'実質公債費比率（分子）の構造'!N$53,NA())</f>
        <v>2082</v>
      </c>
      <c r="M50" s="138" t="e">
        <f>NA()</f>
        <v>#N/A</v>
      </c>
      <c r="N50" s="138" t="e">
        <f>NA()</f>
        <v>#N/A</v>
      </c>
      <c r="O50" s="138">
        <f>IF(ISNUMBER('実質公債費比率（分子）の構造'!O$53),'実質公債費比率（分子）の構造'!O$53,NA())</f>
        <v>1946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22135</v>
      </c>
      <c r="E56" s="137"/>
      <c r="F56" s="137"/>
      <c r="G56" s="137">
        <f>'将来負担比率（分子）の構造'!J$52</f>
        <v>21562</v>
      </c>
      <c r="H56" s="137"/>
      <c r="I56" s="137"/>
      <c r="J56" s="137">
        <f>'将来負担比率（分子）の構造'!K$52</f>
        <v>20755</v>
      </c>
      <c r="K56" s="137"/>
      <c r="L56" s="137"/>
      <c r="M56" s="137">
        <f>'将来負担比率（分子）の構造'!L$52</f>
        <v>20319</v>
      </c>
      <c r="N56" s="137"/>
      <c r="O56" s="137"/>
      <c r="P56" s="137">
        <f>'将来負担比率（分子）の構造'!M$52</f>
        <v>20054</v>
      </c>
    </row>
    <row r="57" spans="1:16" x14ac:dyDescent="0.15">
      <c r="A57" s="137" t="s">
        <v>36</v>
      </c>
      <c r="B57" s="137"/>
      <c r="C57" s="137"/>
      <c r="D57" s="137">
        <f>'将来負担比率（分子）の構造'!I$51</f>
        <v>10340</v>
      </c>
      <c r="E57" s="137"/>
      <c r="F57" s="137"/>
      <c r="G57" s="137">
        <f>'将来負担比率（分子）の構造'!J$51</f>
        <v>9309</v>
      </c>
      <c r="H57" s="137"/>
      <c r="I57" s="137"/>
      <c r="J57" s="137">
        <f>'将来負担比率（分子）の構造'!K$51</f>
        <v>8458</v>
      </c>
      <c r="K57" s="137"/>
      <c r="L57" s="137"/>
      <c r="M57" s="137">
        <f>'将来負担比率（分子）の構造'!L$51</f>
        <v>8538</v>
      </c>
      <c r="N57" s="137"/>
      <c r="O57" s="137"/>
      <c r="P57" s="137">
        <f>'将来負担比率（分子）の構造'!M$51</f>
        <v>8842</v>
      </c>
    </row>
    <row r="58" spans="1:16" x14ac:dyDescent="0.15">
      <c r="A58" s="137" t="s">
        <v>35</v>
      </c>
      <c r="B58" s="137"/>
      <c r="C58" s="137"/>
      <c r="D58" s="137">
        <f>'将来負担比率（分子）の構造'!I$50</f>
        <v>3383</v>
      </c>
      <c r="E58" s="137"/>
      <c r="F58" s="137"/>
      <c r="G58" s="137">
        <f>'将来負担比率（分子）の構造'!J$50</f>
        <v>3536</v>
      </c>
      <c r="H58" s="137"/>
      <c r="I58" s="137"/>
      <c r="J58" s="137">
        <f>'将来負担比率（分子）の構造'!K$50</f>
        <v>4055</v>
      </c>
      <c r="K58" s="137"/>
      <c r="L58" s="137"/>
      <c r="M58" s="137">
        <f>'将来負担比率（分子）の構造'!L$50</f>
        <v>4455</v>
      </c>
      <c r="N58" s="137"/>
      <c r="O58" s="137"/>
      <c r="P58" s="137">
        <f>'将来負担比率（分子）の構造'!M$50</f>
        <v>4471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2</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1408</v>
      </c>
      <c r="C62" s="137"/>
      <c r="D62" s="137"/>
      <c r="E62" s="137">
        <f>'将来負担比率（分子）の構造'!J$45</f>
        <v>1342</v>
      </c>
      <c r="F62" s="137"/>
      <c r="G62" s="137"/>
      <c r="H62" s="137">
        <f>'将来負担比率（分子）の構造'!K$45</f>
        <v>1082</v>
      </c>
      <c r="I62" s="137"/>
      <c r="J62" s="137"/>
      <c r="K62" s="137">
        <f>'将来負担比率（分子）の構造'!L$45</f>
        <v>987</v>
      </c>
      <c r="L62" s="137"/>
      <c r="M62" s="137"/>
      <c r="N62" s="137">
        <f>'将来負担比率（分子）の構造'!M$45</f>
        <v>930</v>
      </c>
      <c r="O62" s="137"/>
      <c r="P62" s="137"/>
    </row>
    <row r="63" spans="1:16" x14ac:dyDescent="0.15">
      <c r="A63" s="137" t="s">
        <v>28</v>
      </c>
      <c r="B63" s="137">
        <f>'将来負担比率（分子）の構造'!I$44</f>
        <v>645</v>
      </c>
      <c r="C63" s="137"/>
      <c r="D63" s="137"/>
      <c r="E63" s="137">
        <f>'将来負担比率（分子）の構造'!J$44</f>
        <v>703</v>
      </c>
      <c r="F63" s="137"/>
      <c r="G63" s="137"/>
      <c r="H63" s="137">
        <f>'将来負担比率（分子）の構造'!K$44</f>
        <v>696</v>
      </c>
      <c r="I63" s="137"/>
      <c r="J63" s="137"/>
      <c r="K63" s="137">
        <f>'将来負担比率（分子）の構造'!L$44</f>
        <v>604</v>
      </c>
      <c r="L63" s="137"/>
      <c r="M63" s="137"/>
      <c r="N63" s="137">
        <f>'将来負担比率（分子）の構造'!M$44</f>
        <v>690</v>
      </c>
      <c r="O63" s="137"/>
      <c r="P63" s="137"/>
    </row>
    <row r="64" spans="1:16" x14ac:dyDescent="0.15">
      <c r="A64" s="137" t="s">
        <v>27</v>
      </c>
      <c r="B64" s="137">
        <f>'将来負担比率（分子）の構造'!I$43</f>
        <v>7514</v>
      </c>
      <c r="C64" s="137"/>
      <c r="D64" s="137"/>
      <c r="E64" s="137">
        <f>'将来負担比率（分子）の構造'!J$43</f>
        <v>6287</v>
      </c>
      <c r="F64" s="137"/>
      <c r="G64" s="137"/>
      <c r="H64" s="137">
        <f>'将来負担比率（分子）の構造'!K$43</f>
        <v>6230</v>
      </c>
      <c r="I64" s="137"/>
      <c r="J64" s="137"/>
      <c r="K64" s="137">
        <f>'将来負担比率（分子）の構造'!L$43</f>
        <v>5973</v>
      </c>
      <c r="L64" s="137"/>
      <c r="M64" s="137"/>
      <c r="N64" s="137">
        <f>'将来負担比率（分子）の構造'!M$43</f>
        <v>5448</v>
      </c>
      <c r="O64" s="137"/>
      <c r="P64" s="137"/>
    </row>
    <row r="65" spans="1:16" x14ac:dyDescent="0.15">
      <c r="A65" s="137" t="s">
        <v>26</v>
      </c>
      <c r="B65" s="137">
        <f>'将来負担比率（分子）の構造'!I$42</f>
        <v>18009</v>
      </c>
      <c r="C65" s="137"/>
      <c r="D65" s="137"/>
      <c r="E65" s="137">
        <f>'将来負担比率（分子）の構造'!J$42</f>
        <v>1437</v>
      </c>
      <c r="F65" s="137"/>
      <c r="G65" s="137"/>
      <c r="H65" s="137">
        <f>'将来負担比率（分子）の構造'!K$42</f>
        <v>1329</v>
      </c>
      <c r="I65" s="137"/>
      <c r="J65" s="137"/>
      <c r="K65" s="137">
        <f>'将来負担比率（分子）の構造'!L$42</f>
        <v>1289</v>
      </c>
      <c r="L65" s="137"/>
      <c r="M65" s="137"/>
      <c r="N65" s="137">
        <f>'将来負担比率（分子）の構造'!M$42</f>
        <v>1153</v>
      </c>
      <c r="O65" s="137"/>
      <c r="P65" s="137"/>
    </row>
    <row r="66" spans="1:16" x14ac:dyDescent="0.15">
      <c r="A66" s="137" t="s">
        <v>25</v>
      </c>
      <c r="B66" s="137">
        <f>'将来負担比率（分子）の構造'!I$41</f>
        <v>37021</v>
      </c>
      <c r="C66" s="137"/>
      <c r="D66" s="137"/>
      <c r="E66" s="137">
        <f>'将来負担比率（分子）の構造'!J$41</f>
        <v>50842</v>
      </c>
      <c r="F66" s="137"/>
      <c r="G66" s="137"/>
      <c r="H66" s="137">
        <f>'将来負担比率（分子）の構造'!K$41</f>
        <v>48324</v>
      </c>
      <c r="I66" s="137"/>
      <c r="J66" s="137"/>
      <c r="K66" s="137">
        <f>'将来負担比率（分子）の構造'!L$41</f>
        <v>47042</v>
      </c>
      <c r="L66" s="137"/>
      <c r="M66" s="137"/>
      <c r="N66" s="137">
        <f>'将来負担比率（分子）の構造'!M$41</f>
        <v>46232</v>
      </c>
      <c r="O66" s="137"/>
      <c r="P66" s="137"/>
    </row>
    <row r="67" spans="1:16" x14ac:dyDescent="0.15">
      <c r="A67" s="137" t="s">
        <v>63</v>
      </c>
      <c r="B67" s="137" t="e">
        <f>NA()</f>
        <v>#N/A</v>
      </c>
      <c r="C67" s="137">
        <f>IF(ISNUMBER('将来負担比率（分子）の構造'!I$53), IF('将来負担比率（分子）の構造'!I$53 &lt; 0, 0, '将来負担比率（分子）の構造'!I$53), NA())</f>
        <v>28741</v>
      </c>
      <c r="D67" s="137" t="e">
        <f>NA()</f>
        <v>#N/A</v>
      </c>
      <c r="E67" s="137" t="e">
        <f>NA()</f>
        <v>#N/A</v>
      </c>
      <c r="F67" s="137">
        <f>IF(ISNUMBER('将来負担比率（分子）の構造'!J$53), IF('将来負担比率（分子）の構造'!J$53 &lt; 0, 0, '将来負担比率（分子）の構造'!J$53), NA())</f>
        <v>26204</v>
      </c>
      <c r="G67" s="137" t="e">
        <f>NA()</f>
        <v>#N/A</v>
      </c>
      <c r="H67" s="137" t="e">
        <f>NA()</f>
        <v>#N/A</v>
      </c>
      <c r="I67" s="137">
        <f>IF(ISNUMBER('将来負担比率（分子）の構造'!K$53), IF('将来負担比率（分子）の構造'!K$53 &lt; 0, 0, '将来負担比率（分子）の構造'!K$53), NA())</f>
        <v>24392</v>
      </c>
      <c r="J67" s="137" t="e">
        <f>NA()</f>
        <v>#N/A</v>
      </c>
      <c r="K67" s="137" t="e">
        <f>NA()</f>
        <v>#N/A</v>
      </c>
      <c r="L67" s="137">
        <f>IF(ISNUMBER('将来負担比率（分子）の構造'!L$53), IF('将来負担比率（分子）の構造'!L$53 &lt; 0, 0, '将来負担比率（分子）の構造'!L$53), NA())</f>
        <v>22583</v>
      </c>
      <c r="M67" s="137" t="e">
        <f>NA()</f>
        <v>#N/A</v>
      </c>
      <c r="N67" s="137" t="e">
        <f>NA()</f>
        <v>#N/A</v>
      </c>
      <c r="O67" s="137">
        <f>IF(ISNUMBER('将来負担比率（分子）の構造'!M$53), IF('将来負担比率（分子）の構造'!M$53 &lt; 0, 0, '将来負担比率（分子）の構造'!M$53), NA())</f>
        <v>21087</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cp:lastModifiedBy>
  <dcterms:modified xsi:type="dcterms:W3CDTF">2018-11-30T06:32:49Z</dcterms:modified>
</cp:coreProperties>
</file>