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67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C37" i="9"/>
  <c r="BE36" i="9"/>
  <c r="C36" i="9"/>
  <c r="C34" i="9"/>
  <c r="C35" i="9" s="1"/>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c r="BE35" i="9" s="1"/>
  <c r="BW34" i="9" l="1"/>
  <c r="BW35" i="9" s="1"/>
  <c r="BW36" i="9" s="1"/>
  <c r="BW37" i="9" s="1"/>
  <c r="BW38" i="9" s="1"/>
  <c r="BW39" i="9" s="1"/>
  <c r="CO34" i="9" l="1"/>
  <c r="CO35" i="9" s="1"/>
  <c r="CO36" i="9" s="1"/>
</calcChain>
</file>

<file path=xl/sharedStrings.xml><?xml version="1.0" encoding="utf-8"?>
<sst xmlns="http://schemas.openxmlformats.org/spreadsheetml/2006/main" count="1038" uniqueCount="565">
  <si>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</si>
  <si>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</si>
  <si>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</si>
  <si>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</si>
  <si>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</si>
  <si>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</si>
  <si>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</si>
  <si>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</si>
  <si>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</si>
  <si>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</si>
  <si>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</si>
  <si>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</si>
  <si>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</si>
  <si>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</si>
  <si>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</si>
  <si>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</si>
  <si>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</si>
  <si>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</si>
  <si>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</si>
  <si>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</si>
  <si>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</si>
  <si>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</si>
  <si>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</si>
  <si>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</si>
  <si>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</si>
  <si>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</si>
  <si>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</si>
  <si>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</si>
  <si>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</si>
  <si>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</si>
  <si>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</si>
  <si>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</si>
  <si>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</si>
  <si>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</si>
  <si>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</si>
  <si>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</si>
  <si>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</si>
  <si>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</si>
  <si>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</si>
  <si>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</si>
  <si>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</si>
  <si>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</si>
  <si>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</si>
  <si>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</si>
  <si>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</si>
  <si>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</si>
  <si>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</si>
  <si>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</si>
  <si>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</si>
  <si>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</si>
  <si>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</si>
  <si>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</si>
  <si>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</si>
  <si>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</si>
  <si>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</si>
  <si>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</si>
  <si>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</si>
  <si>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</si>
  <si>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</si>
  <si>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</si>
  <si>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</si>
  <si>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</si>
  <si>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</si>
  <si>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</si>
  <si>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</si>
  <si>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</si>
  <si>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</si>
  <si>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</si>
  <si>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</si>
  <si>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</si>
  <si>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</si>
  <si>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</si>
  <si>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</si>
  <si>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</si>
  <si>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</si>
  <si>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</si>
  <si>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</si>
  <si>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</si>
  <si>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</si>
  <si>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</si>
  <si>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</si>
  <si>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</si>
  <si>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高島市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</si>
  <si>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</si>
  <si>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</si>
  <si>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</si>
  <si>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</si>
  <si>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</si>
  <si>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</si>
  <si>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</si>
  <si>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</si>
  <si>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</si>
  <si>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</si>
  <si>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</si>
  <si>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</si>
  <si>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</si>
  <si>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</si>
  <si>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</si>
  <si>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</si>
  <si>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</si>
  <si>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</si>
  <si>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</si>
  <si>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</si>
  <si>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</si>
  <si>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</si>
  <si>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</si>
  <si>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</si>
  <si>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</si>
  <si>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</si>
  <si>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</si>
  <si>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</si>
  <si>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</si>
  <si>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</si>
  <si>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</si>
  <si>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</si>
  <si>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</si>
  <si>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</si>
  <si>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</si>
  <si>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</si>
  <si>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</si>
  <si>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</si>
  <si>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</si>
  <si>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</si>
  <si>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</si>
  <si>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</si>
  <si>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</si>
  <si>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</si>
  <si>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</si>
  <si>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</si>
  <si>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</si>
  <si>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</si>
  <si>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</si>
  <si>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</si>
  <si>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</si>
  <si>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</si>
  <si>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</si>
  <si>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</si>
  <si>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</si>
  <si>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</si>
  <si>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</si>
  <si>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</si>
  <si>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</si>
  <si>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</si>
  <si>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</si>
  <si>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</si>
  <si>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</si>
  <si>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</si>
  <si>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</si>
  <si>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</si>
  <si>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</si>
  <si>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</si>
  <si>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</si>
  <si>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</si>
  <si>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</si>
  <si>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</si>
  <si>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</si>
  <si>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</si>
  <si>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</si>
  <si>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</si>
  <si>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</si>
  <si>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</si>
  <si>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</si>
  <si>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</si>
  <si>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</si>
  <si>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</si>
  <si>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</si>
  <si>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</si>
  <si>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</si>
  <si>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</si>
  <si>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</si>
  <si>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</si>
  <si>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</si>
  <si>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</si>
  <si>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</si>
  <si>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</si>
  <si>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</si>
  <si>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</si>
  <si>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</si>
  <si>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</si>
  <si>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</si>
  <si>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</si>
  <si>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</si>
  <si>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</si>
  <si>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</si>
  <si>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</si>
  <si>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</si>
  <si>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</si>
  <si>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</si>
  <si>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</si>
  <si>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</si>
  <si>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</si>
  <si>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</si>
  <si>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滋賀県高島市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</si>
  <si>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</si>
  <si>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</si>
  <si>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</si>
  <si>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</si>
  <si>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</si>
  <si>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</si>
  <si>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</si>
  <si>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</si>
  <si>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</si>
  <si>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</si>
  <si>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</si>
  <si>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</si>
  <si>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</si>
  <si>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</si>
  <si>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</si>
  <si>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</si>
  <si>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</si>
  <si>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</si>
  <si>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</si>
  <si>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</si>
  <si>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</si>
  <si>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</si>
  <si>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</si>
  <si>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</si>
  <si>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</si>
  <si>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</si>
  <si>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</si>
  <si>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</si>
  <si>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</si>
  <si>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</si>
  <si>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</si>
  <si>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</si>
  <si>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</si>
  <si>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</si>
  <si>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</si>
  <si>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</si>
  <si>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</si>
  <si>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</si>
  <si>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</si>
  <si>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</si>
  <si>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</si>
  <si>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</si>
  <si>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</si>
  <si>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</si>
  <si>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</si>
  <si>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</si>
  <si>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</si>
  <si>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</si>
  <si>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</si>
  <si>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</si>
  <si>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</si>
  <si>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</si>
  <si>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</si>
  <si>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</si>
  <si>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</si>
  <si>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</si>
  <si>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</si>
  <si>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</si>
  <si>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</si>
  <si>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</si>
  <si>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</si>
  <si>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</si>
  <si>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</si>
  <si>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</si>
  <si>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</si>
  <si>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</si>
  <si>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</si>
  <si>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</si>
  <si>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</si>
  <si>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</si>
  <si>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</si>
  <si>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</si>
  <si>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</si>
  <si>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</si>
  <si>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</si>
  <si>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</si>
  <si>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</si>
  <si>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</si>
  <si>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</si>
  <si>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</si>
  <si>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</si>
  <si>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</si>
  <si>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</si>
  <si>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</si>
  <si>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</si>
  <si>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</si>
  <si>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</si>
  <si>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</si>
  <si>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</si>
  <si>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</si>
  <si>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</si>
  <si>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</si>
  <si>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</si>
  <si>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</si>
  <si>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</si>
  <si>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</si>
  <si>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</si>
  <si>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</si>
  <si>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</si>
  <si>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</si>
  <si>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</si>
  <si>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</si>
  <si>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</si>
  <si>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</si>
  <si>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</si>
  <si>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</si>
  <si>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</si>
  <si>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</si>
  <si>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</si>
  <si>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</si>
  <si>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</si>
  <si>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</si>
  <si>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</si>
  <si>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</si>
  <si>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</si>
  <si>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</si>
  <si>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</si>
  <si>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</si>
  <si>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</si>
  <si>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</si>
  <si>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</si>
  <si>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</si>
  <si>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</si>
  <si>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</si>
  <si>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</si>
  <si>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</si>
  <si>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</si>
  <si>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</si>
  <si>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</si>
  <si>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</si>
  <si>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</si>
  <si>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</si>
  <si>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</si>
  <si>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</si>
  <si>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</si>
  <si>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</si>
  <si>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</si>
  <si>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</si>
  <si>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</si>
  <si>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</si>
  <si>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</si>
  <si>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</si>
  <si>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</si>
  <si>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</si>
  <si>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</si>
  <si>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</si>
  <si>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</si>
  <si>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滋賀県高島市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</si>
  <si>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</si>
  <si>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</si>
  <si>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</si>
  <si>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</si>
  <si>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</si>
  <si>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</si>
  <si>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</si>
  <si>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</si>
  <si>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</si>
  <si>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</si>
  <si>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</si>
  <si>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</si>
  <si>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</si>
  <si>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</si>
  <si>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</si>
  <si>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</si>
  <si>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</si>
  <si>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</si>
  <si>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</si>
  <si>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</si>
  <si>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熱供給事業特別会計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</si>
  <si>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</si>
  <si>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</si>
  <si>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</si>
  <si>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</si>
  <si>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</si>
  <si>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</si>
  <si>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</si>
  <si>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</si>
  <si>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</si>
  <si>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</si>
  <si>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</si>
  <si>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</si>
  <si>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</si>
  <si>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</si>
  <si>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後期高齢者医療事業特別会計</t>
    <phoneticPr fontId="5"/>
  </si>
  <si>
    <t>介護保険事業特別会計</t>
    <phoneticPr fontId="5"/>
  </si>
  <si>
    <t>訪問看護ステーション事業特別会計</t>
    <phoneticPr fontId="5"/>
  </si>
  <si>
    <t>水道事業会計</t>
    <phoneticPr fontId="5"/>
  </si>
  <si>
    <t>法適用企業</t>
    <phoneticPr fontId="5"/>
  </si>
  <si>
    <t>病院事業会計</t>
    <phoneticPr fontId="5"/>
  </si>
  <si>
    <t>介護老人保健施設事業会計</t>
    <phoneticPr fontId="5"/>
  </si>
  <si>
    <t>下水道事業特別会計</t>
    <phoneticPr fontId="5"/>
  </si>
  <si>
    <t>法非適用企業</t>
    <phoneticPr fontId="5"/>
  </si>
  <si>
    <t>農林業集落排水事業特別会計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</si>
  <si>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</si>
  <si>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</si>
  <si>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</si>
  <si>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</si>
  <si>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</si>
  <si>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</si>
  <si>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</si>
  <si>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</si>
  <si>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</si>
  <si>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</si>
  <si>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</si>
  <si>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</si>
  <si>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</si>
  <si>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</si>
  <si>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</si>
  <si>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</si>
  <si>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</si>
  <si>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</si>
  <si>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</si>
  <si>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</si>
  <si>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</si>
  <si>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</si>
  <si>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</si>
  <si>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</si>
  <si>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</si>
  <si>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</si>
  <si>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</si>
  <si>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</si>
  <si>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</si>
  <si>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</si>
  <si>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</si>
  <si>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</si>
  <si>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</si>
  <si>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</si>
  <si>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</si>
  <si>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</si>
  <si>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</si>
  <si>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</si>
  <si>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</si>
  <si>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</si>
  <si>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</si>
  <si>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</si>
  <si>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</si>
  <si>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</si>
  <si>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</si>
  <si>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</si>
  <si>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</si>
  <si>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</si>
  <si>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</si>
  <si>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</si>
  <si>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</si>
  <si>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</si>
  <si>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</si>
  <si>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</si>
  <si>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</si>
  <si>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</si>
  <si>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将来負担比率（(Ｅ)－(Ｆ)）／（(Ｃ)－(Ｄ)）×１００</t>
    <rPh sb="0" eb="2">
      <t>ショウライ</t>
    </rPh>
    <rPh sb="2" eb="4">
      <t>フタン</t>
    </rPh>
    <rPh sb="4" eb="6">
      <t>ヒリツ</t>
    </rPh>
    <phoneticPr fontId="5"/>
  </si>
  <si>
    <t>病院事業会計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</si>
  <si>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</si>
  <si>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</si>
  <si>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</si>
  <si>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</si>
  <si>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</si>
  <si>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</si>
  <si>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</si>
  <si>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</si>
  <si>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</si>
  <si>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</si>
  <si>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</si>
  <si>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</si>
  <si>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</si>
  <si>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</si>
  <si>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</si>
  <si>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</si>
  <si>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</si>
  <si>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</si>
  <si>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</si>
  <si>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</si>
  <si>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</si>
  <si>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</si>
  <si>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</si>
  <si>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</si>
  <si>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</si>
  <si>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</si>
  <si>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</si>
  <si>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</si>
  <si>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</si>
  <si>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</si>
  <si>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</si>
  <si>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</si>
  <si>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</si>
  <si>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</si>
  <si>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</si>
  <si>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</si>
  <si>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</si>
  <si>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</si>
  <si>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</si>
  <si>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</si>
  <si>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</si>
  <si>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</si>
  <si>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</si>
  <si>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</si>
  <si>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</si>
  <si>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</si>
  <si>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</si>
  <si>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</si>
  <si>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</si>
  <si>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</si>
  <si>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</si>
  <si>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</si>
  <si>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</si>
  <si>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</si>
  <si>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</si>
  <si>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</si>
  <si>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</si>
  <si>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</si>
  <si>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</si>
  <si>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</si>
  <si>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</si>
  <si>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</si>
  <si>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</si>
  <si>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</si>
  <si>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</si>
  <si>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</si>
  <si>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</si>
  <si>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</si>
  <si>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</si>
  <si>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</si>
  <si>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</si>
  <si>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</si>
  <si>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</si>
  <si>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</si>
  <si>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</si>
  <si>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</si>
  <si>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</si>
  <si>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</si>
  <si>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</si>
  <si>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</si>
  <si>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</si>
  <si>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</si>
  <si>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病院事業会計</t>
  </si>
  <si>
    <t>水道事業会計</t>
  </si>
  <si>
    <t>介護保険事業特別会計</t>
  </si>
  <si>
    <t>介護老人保健施設事業会計</t>
  </si>
  <si>
    <t>国民健康保険特別会計</t>
  </si>
  <si>
    <t>▲ 0.31</t>
  </si>
  <si>
    <t>訪問看護ステーション事業特別会計</t>
  </si>
  <si>
    <t>下水道事業特別会計</t>
  </si>
  <si>
    <t>その他会計（赤字）</t>
  </si>
  <si>
    <t>その他会計（黒字）</t>
  </si>
  <si>
    <t>-</t>
    <phoneticPr fontId="2"/>
  </si>
  <si>
    <t>財団法人ひばり</t>
  </si>
  <si>
    <t>財団法人朽木むらおこし公社</t>
  </si>
  <si>
    <t>社団法人びわ湖高島観光協会</t>
  </si>
  <si>
    <t>-</t>
    <phoneticPr fontId="2"/>
  </si>
  <si>
    <t>滋賀県市町村職員退職手当組合</t>
  </si>
  <si>
    <t>滋賀県市町村議会議員公務災害補償等組合</t>
  </si>
  <si>
    <t>滋賀県市町村職員研修センター</t>
  </si>
  <si>
    <t>滋賀県交通災害共済組合</t>
  </si>
  <si>
    <t>滋賀県後期高齢者医療広域連合（一般）</t>
  </si>
  <si>
    <t>滋賀県後期高齢者医療広域連合（後期）</t>
  </si>
  <si>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</si>
  <si>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</si>
  <si>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</si>
  <si>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</si>
  <si>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</si>
  <si>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</si>
  <si>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</si>
  <si>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</si>
  <si>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</si>
  <si>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</si>
  <si>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</si>
  <si>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</si>
  <si>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</si>
  <si>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</si>
  <si>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</si>
  <si>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</si>
  <si>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</si>
  <si>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実質公債費比率とも類似団体と比較して、依然高い水準にとどまっている。近年は新たな市債の発行抑制と繰上償還による市債残高の圧縮により、両比率とも順調に低下している。人口減少が与える標準財政規模への影響を考慮し、人口規模に応じた適正なインフラ整備と公債費の管理が必要である。</t>
    <rPh sb="1" eb="3">
      <t>ショウライ</t>
    </rPh>
    <rPh sb="3" eb="5">
      <t>フタン</t>
    </rPh>
    <rPh sb="5" eb="7">
      <t>ヒリツ</t>
    </rPh>
    <rPh sb="8" eb="10">
      <t>ジッシツ</t>
    </rPh>
    <rPh sb="10" eb="12">
      <t>コウサイ</t>
    </rPh>
    <rPh sb="12" eb="13">
      <t>ヒ</t>
    </rPh>
    <rPh sb="13" eb="15">
      <t>ヒリツ</t>
    </rPh>
    <rPh sb="17" eb="19">
      <t>ルイジ</t>
    </rPh>
    <rPh sb="19" eb="21">
      <t>ダンタイ</t>
    </rPh>
    <rPh sb="22" eb="24">
      <t>ヒカク</t>
    </rPh>
    <rPh sb="27" eb="29">
      <t>イゼン</t>
    </rPh>
    <rPh sb="29" eb="30">
      <t>タカ</t>
    </rPh>
    <rPh sb="31" eb="33">
      <t>スイジュン</t>
    </rPh>
    <rPh sb="42" eb="44">
      <t>キンネン</t>
    </rPh>
    <rPh sb="45" eb="46">
      <t>アラ</t>
    </rPh>
    <rPh sb="48" eb="50">
      <t>シサイ</t>
    </rPh>
    <rPh sb="51" eb="53">
      <t>ハッコウ</t>
    </rPh>
    <rPh sb="53" eb="55">
      <t>ヨクセイ</t>
    </rPh>
    <rPh sb="56" eb="58">
      <t>クリアゲ</t>
    </rPh>
    <rPh sb="58" eb="60">
      <t>ショウカン</t>
    </rPh>
    <rPh sb="63" eb="65">
      <t>シサイ</t>
    </rPh>
    <rPh sb="65" eb="67">
      <t>ザンダカ</t>
    </rPh>
    <rPh sb="68" eb="70">
      <t>アッシュク</t>
    </rPh>
    <rPh sb="74" eb="75">
      <t>リョウ</t>
    </rPh>
    <rPh sb="75" eb="77">
      <t>ヒリツ</t>
    </rPh>
    <rPh sb="79" eb="81">
      <t>ジュンチョウ</t>
    </rPh>
    <rPh sb="82" eb="84">
      <t>テイカ</t>
    </rPh>
    <rPh sb="89" eb="91">
      <t>ジンコウ</t>
    </rPh>
    <rPh sb="91" eb="93">
      <t>ゲンショウ</t>
    </rPh>
    <rPh sb="94" eb="95">
      <t>アタ</t>
    </rPh>
    <rPh sb="97" eb="99">
      <t>ヒョウジュン</t>
    </rPh>
    <rPh sb="99" eb="101">
      <t>ザイセイ</t>
    </rPh>
    <rPh sb="101" eb="103">
      <t>キボ</t>
    </rPh>
    <rPh sb="105" eb="107">
      <t>エイキョウ</t>
    </rPh>
    <rPh sb="108" eb="110">
      <t>コウリョ</t>
    </rPh>
    <rPh sb="112" eb="114">
      <t>ジンコウ</t>
    </rPh>
    <rPh sb="114" eb="116">
      <t>キボ</t>
    </rPh>
    <rPh sb="117" eb="118">
      <t>オウ</t>
    </rPh>
    <rPh sb="120" eb="122">
      <t>テキセイ</t>
    </rPh>
    <rPh sb="127" eb="129">
      <t>セイビ</t>
    </rPh>
    <rPh sb="130" eb="132">
      <t>コウサイ</t>
    </rPh>
    <rPh sb="132" eb="133">
      <t>ヒ</t>
    </rPh>
    <rPh sb="134" eb="136">
      <t>カンリ</t>
    </rPh>
    <rPh sb="137" eb="13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</si>
</sst>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54227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72273</c:v>
                </c:pt>
                <c:pt idx="1">
                  <c:v>71732</c:v>
                </c:pt>
                <c:pt idx="2">
                  <c:v>52872</c:v>
                </c:pt>
                <c:pt idx="3">
                  <c:v>71769</c:v>
                </c:pt>
                <c:pt idx="4">
                  <c:v>56368</c:v>
                </c:pt>
              </c:numCache>
            </c:numRef>
          </c:val>
          <c:smooth val="0"/>
        </c:ser>
        <c:dLbls>
          <c:showLegendKey val="0"/>
          <c:showVal val="0"/>
          <c:showCatName val="0"/>
          <c:showSerName val="0"/>
          <c:showPercent val="0"/>
          <c:showBubbleSize val="0"/>
        </c:dLbls>
        <c:marker val="1"/>
        <c:smooth val="0"/>
        <c:axId val="70156288"/>
        <c:axId val="70158208"/>
      </c:lineChart>
      <c:catAx>
        <c:axId val="701562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0158208"/>
        <c:crosses val="autoZero"/>
        <c:auto val="1"/>
        <c:lblAlgn val="ctr"/>
        <c:lblOffset val="100"/>
        <c:tickLblSkip val="1"/>
        <c:tickMarkSkip val="1"/>
        <c:noMultiLvlLbl val="0"/>
      </c:catAx>
      <c:valAx>
        <c:axId val="7015820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0156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4.54</c:v>
                </c:pt>
                <c:pt idx="1">
                  <c:v>4.92</c:v>
                </c:pt>
                <c:pt idx="2">
                  <c:v>5.01</c:v>
                </c:pt>
                <c:pt idx="3">
                  <c:v>5.0199999999999996</c:v>
                </c:pt>
                <c:pt idx="4">
                  <c:v>6.89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10.84</c:v>
                </c:pt>
                <c:pt idx="1">
                  <c:v>17.260000000000002</c:v>
                </c:pt>
                <c:pt idx="2">
                  <c:v>24.39</c:v>
                </c:pt>
                <c:pt idx="3">
                  <c:v>31.22</c:v>
                </c:pt>
                <c:pt idx="4">
                  <c:v>32.69</c:v>
                </c:pt>
              </c:numCache>
            </c:numRef>
          </c:val>
        </c:ser>
        <c:dLbls>
          <c:showLegendKey val="0"/>
          <c:showVal val="0"/>
          <c:showCatName val="0"/>
          <c:showSerName val="0"/>
          <c:showPercent val="0"/>
          <c:showBubbleSize val="0"/>
        </c:dLbls>
        <c:gapWidth val="250"/>
        <c:overlap val="100"/>
        <c:axId val="137211904"/>
        <c:axId val="1372138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1.1499999999999999</c:v>
                </c:pt>
                <c:pt idx="1">
                  <c:v>6.95</c:v>
                </c:pt>
                <c:pt idx="2">
                  <c:v>12.63</c:v>
                </c:pt>
                <c:pt idx="3">
                  <c:v>7.43</c:v>
                </c:pt>
                <c:pt idx="4">
                  <c:v>4.1500000000000004</c:v>
                </c:pt>
              </c:numCache>
            </c:numRef>
          </c:val>
          <c:smooth val="0"/>
        </c:ser>
        <c:dLbls>
          <c:showLegendKey val="0"/>
          <c:showVal val="0"/>
          <c:showCatName val="0"/>
          <c:showSerName val="0"/>
          <c:showPercent val="0"/>
          <c:showBubbleSize val="0"/>
        </c:dLbls>
        <c:marker val="1"/>
        <c:smooth val="0"/>
        <c:axId val="137211904"/>
        <c:axId val="137213824"/>
      </c:lineChart>
      <c:catAx>
        <c:axId val="137211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7213824"/>
        <c:crosses val="autoZero"/>
        <c:auto val="1"/>
        <c:lblAlgn val="ctr"/>
        <c:lblOffset val="100"/>
        <c:tickLblSkip val="1"/>
        <c:tickMarkSkip val="1"/>
        <c:noMultiLvlLbl val="0"/>
      </c:catAx>
      <c:valAx>
        <c:axId val="137213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211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0.03</c:v>
                </c:pt>
                <c:pt idx="2">
                  <c:v>#N/A</c:v>
                </c:pt>
                <c:pt idx="3">
                  <c:v>0.02</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3"/>
          <c:order val="3"/>
          <c:tx>
            <c:strRef>
              <c:f>データシート!$A$30</c:f>
              <c:strCache>
                <c:ptCount val="1"/>
                <c:pt idx="0">
                  <c:v>訪問看護ステーション事業特別会計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0.04</c:v>
                </c:pt>
                <c:pt idx="2">
                  <c:v>#N/A</c:v>
                </c:pt>
                <c:pt idx="3">
                  <c:v>0.05</c:v>
                </c:pt>
                <c:pt idx="4">
                  <c:v>#N/A</c:v>
                </c:pt>
                <c:pt idx="5">
                  <c:v>0.04</c:v>
                </c:pt>
                <c:pt idx="6">
                  <c:v>#N/A</c:v>
                </c:pt>
                <c:pt idx="7">
                  <c:v>0.02</c:v>
                </c:pt>
                <c:pt idx="8">
                  <c:v>#N/A</c:v>
                </c:pt>
                <c:pt idx="9">
                  <c:v>0.02</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0.48</c:v>
                </c:pt>
                <c:pt idx="2">
                  <c:v>#N/A</c:v>
                </c:pt>
                <c:pt idx="3">
                  <c:v>0.76</c:v>
                </c:pt>
                <c:pt idx="4">
                  <c:v>0.31</c:v>
                </c:pt>
                <c:pt idx="5">
                  <c:v>#N/A</c:v>
                </c:pt>
                <c:pt idx="6">
                  <c:v>#N/A</c:v>
                </c:pt>
                <c:pt idx="7">
                  <c:v>0.04</c:v>
                </c:pt>
                <c:pt idx="8">
                  <c:v>#N/A</c:v>
                </c:pt>
                <c:pt idx="9">
                  <c:v>0.04</c:v>
                </c:pt>
              </c:numCache>
            </c:numRef>
          </c:val>
        </c:ser>
        <c:ser>
          <c:idx val="5"/>
          <c:order val="5"/>
          <c:tx>
            <c:strRef>
              <c:f>データシート!$A$32</c:f>
              <c:strCache>
                <c:ptCount val="1"/>
                <c:pt idx="0">
                  <c:v>介護老人保健施設事業会計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0.48</c:v>
                </c:pt>
                <c:pt idx="2">
                  <c:v>#N/A</c:v>
                </c:pt>
                <c:pt idx="3">
                  <c:v>0.33</c:v>
                </c:pt>
                <c:pt idx="4">
                  <c:v>#N/A</c:v>
                </c:pt>
                <c:pt idx="5">
                  <c:v>0.4</c:v>
                </c:pt>
                <c:pt idx="6">
                  <c:v>#N/A</c:v>
                </c:pt>
                <c:pt idx="7">
                  <c:v>0.3</c:v>
                </c:pt>
                <c:pt idx="8">
                  <c:v>#N/A</c:v>
                </c:pt>
                <c:pt idx="9">
                  <c:v>0.3</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0.06</c:v>
                </c:pt>
                <c:pt idx="2">
                  <c:v>#N/A</c:v>
                </c:pt>
                <c:pt idx="3">
                  <c:v>0.3</c:v>
                </c:pt>
                <c:pt idx="4">
                  <c:v>#N/A</c:v>
                </c:pt>
                <c:pt idx="5">
                  <c:v>0.28000000000000003</c:v>
                </c:pt>
                <c:pt idx="6">
                  <c:v>#N/A</c:v>
                </c:pt>
                <c:pt idx="7">
                  <c:v>0.08</c:v>
                </c:pt>
                <c:pt idx="8">
                  <c:v>#N/A</c:v>
                </c:pt>
                <c:pt idx="9">
                  <c:v>0.48</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3.63</c:v>
                </c:pt>
                <c:pt idx="2">
                  <c:v>#N/A</c:v>
                </c:pt>
                <c:pt idx="3">
                  <c:v>3.43</c:v>
                </c:pt>
                <c:pt idx="4">
                  <c:v>#N/A</c:v>
                </c:pt>
                <c:pt idx="5">
                  <c:v>3.64</c:v>
                </c:pt>
                <c:pt idx="6">
                  <c:v>#N/A</c:v>
                </c:pt>
                <c:pt idx="7">
                  <c:v>3.85</c:v>
                </c:pt>
                <c:pt idx="8">
                  <c:v>#N/A</c:v>
                </c:pt>
                <c:pt idx="9">
                  <c:v>4.62</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7.35</c:v>
                </c:pt>
                <c:pt idx="2">
                  <c:v>#N/A</c:v>
                </c:pt>
                <c:pt idx="3">
                  <c:v>6.99</c:v>
                </c:pt>
                <c:pt idx="4">
                  <c:v>#N/A</c:v>
                </c:pt>
                <c:pt idx="5">
                  <c:v>8.4</c:v>
                </c:pt>
                <c:pt idx="6">
                  <c:v>#N/A</c:v>
                </c:pt>
                <c:pt idx="7">
                  <c:v>8.0399999999999991</c:v>
                </c:pt>
                <c:pt idx="8">
                  <c:v>#N/A</c:v>
                </c:pt>
                <c:pt idx="9">
                  <c:v>6.73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4.53</c:v>
                </c:pt>
                <c:pt idx="2">
                  <c:v>#N/A</c:v>
                </c:pt>
                <c:pt idx="3">
                  <c:v>4.92</c:v>
                </c:pt>
                <c:pt idx="4">
                  <c:v>#N/A</c:v>
                </c:pt>
                <c:pt idx="5">
                  <c:v>5</c:v>
                </c:pt>
                <c:pt idx="6">
                  <c:v>#N/A</c:v>
                </c:pt>
                <c:pt idx="7">
                  <c:v>5.0199999999999996</c:v>
                </c:pt>
                <c:pt idx="8">
                  <c:v>#N/A</c:v>
                </c:pt>
                <c:pt idx="9">
                  <c:v>6.89</c:v>
                </c:pt>
              </c:numCache>
            </c:numRef>
          </c:val>
        </c:ser>
        <c:dLbls>
          <c:showLegendKey val="0"/>
          <c:showVal val="0"/>
          <c:showCatName val="0"/>
          <c:showSerName val="0"/>
          <c:showPercent val="0"/>
          <c:showBubbleSize val="0"/>
        </c:dLbls>
        <c:gapWidth val="150"/>
        <c:overlap val="100"/>
        <c:axId val="137279744"/>
        <c:axId val="137285632"/>
      </c:barChart>
      <c:catAx>
        <c:axId val="137279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285632"/>
        <c:crosses val="autoZero"/>
        <c:auto val="1"/>
        <c:lblAlgn val="ctr"/>
        <c:lblOffset val="100"/>
        <c:tickLblSkip val="1"/>
        <c:tickMarkSkip val="1"/>
        <c:noMultiLvlLbl val="0"/>
      </c:catAx>
      <c:valAx>
        <c:axId val="137285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2797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3433</c:v>
                </c:pt>
                <c:pt idx="5">
                  <c:v>3512</c:v>
                </c:pt>
                <c:pt idx="8">
                  <c:v>3640</c:v>
                </c:pt>
                <c:pt idx="11">
                  <c:v>3780</c:v>
                </c:pt>
                <c:pt idx="14">
                  <c:v>3679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47</c:v>
                </c:pt>
                <c:pt idx="3">
                  <c:v>42</c:v>
                </c:pt>
                <c:pt idx="6">
                  <c:v>10</c:v>
                </c:pt>
                <c:pt idx="9">
                  <c:v>4</c:v>
                </c:pt>
                <c:pt idx="12">
                  <c:v>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1941</c:v>
                </c:pt>
                <c:pt idx="3">
                  <c:v>1894</c:v>
                </c:pt>
                <c:pt idx="6">
                  <c:v>1884</c:v>
                </c:pt>
                <c:pt idx="9">
                  <c:v>1897</c:v>
                </c:pt>
                <c:pt idx="12">
                  <c:v>1912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3599</c:v>
                </c:pt>
                <c:pt idx="3">
                  <c:v>3509</c:v>
                </c:pt>
                <c:pt idx="6">
                  <c:v>3598</c:v>
                </c:pt>
                <c:pt idx="9">
                  <c:v>3450</c:v>
                </c:pt>
                <c:pt idx="12">
                  <c:v>3362</c:v>
                </c:pt>
              </c:numCache>
            </c:numRef>
          </c:val>
        </c:ser>
        <c:dLbls>
          <c:showLegendKey val="0"/>
          <c:showVal val="0"/>
          <c:showCatName val="0"/>
          <c:showSerName val="0"/>
          <c:showPercent val="0"/>
          <c:showBubbleSize val="0"/>
        </c:dLbls>
        <c:gapWidth val="100"/>
        <c:overlap val="100"/>
        <c:axId val="137422720"/>
        <c:axId val="1374248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2154</c:v>
                </c:pt>
                <c:pt idx="2">
                  <c:v>#N/A</c:v>
                </c:pt>
                <c:pt idx="3">
                  <c:v>#N/A</c:v>
                </c:pt>
                <c:pt idx="4">
                  <c:v>1933</c:v>
                </c:pt>
                <c:pt idx="5">
                  <c:v>#N/A</c:v>
                </c:pt>
                <c:pt idx="6">
                  <c:v>#N/A</c:v>
                </c:pt>
                <c:pt idx="7">
                  <c:v>1852</c:v>
                </c:pt>
                <c:pt idx="8">
                  <c:v>#N/A</c:v>
                </c:pt>
                <c:pt idx="9">
                  <c:v>#N/A</c:v>
                </c:pt>
                <c:pt idx="10">
                  <c:v>1571</c:v>
                </c:pt>
                <c:pt idx="11">
                  <c:v>#N/A</c:v>
                </c:pt>
                <c:pt idx="12">
                  <c:v>#N/A</c:v>
                </c:pt>
                <c:pt idx="13">
                  <c:v>1599</c:v>
                </c:pt>
                <c:pt idx="14">
                  <c:v>#N/A</c:v>
                </c:pt>
              </c:numCache>
            </c:numRef>
          </c:val>
          <c:smooth val="0"/>
        </c:ser>
        <c:dLbls>
          <c:showLegendKey val="0"/>
          <c:showVal val="0"/>
          <c:showCatName val="0"/>
          <c:showSerName val="0"/>
          <c:showPercent val="0"/>
          <c:showBubbleSize val="0"/>
        </c:dLbls>
        <c:marker val="1"/>
        <c:smooth val="0"/>
        <c:axId val="137422720"/>
        <c:axId val="137424896"/>
      </c:lineChart>
      <c:catAx>
        <c:axId val="137422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424896"/>
        <c:crosses val="autoZero"/>
        <c:auto val="1"/>
        <c:lblAlgn val="ctr"/>
        <c:lblOffset val="100"/>
        <c:tickLblSkip val="1"/>
        <c:tickMarkSkip val="1"/>
        <c:noMultiLvlLbl val="0"/>
      </c:catAx>
      <c:valAx>
        <c:axId val="137424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422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34725</c:v>
                </c:pt>
                <c:pt idx="5">
                  <c:v>33951</c:v>
                </c:pt>
                <c:pt idx="8">
                  <c:v>32902</c:v>
                </c:pt>
                <c:pt idx="11">
                  <c:v>32324</c:v>
                </c:pt>
                <c:pt idx="14">
                  <c:v>31023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1369</c:v>
                </c:pt>
                <c:pt idx="5">
                  <c:v>1261</c:v>
                </c:pt>
                <c:pt idx="8">
                  <c:v>1099</c:v>
                </c:pt>
                <c:pt idx="11">
                  <c:v>1076</c:v>
                </c:pt>
                <c:pt idx="14">
                  <c:v>1003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5128</c:v>
                </c:pt>
                <c:pt idx="5">
                  <c:v>5009</c:v>
                </c:pt>
                <c:pt idx="8">
                  <c:v>6652</c:v>
                </c:pt>
                <c:pt idx="11">
                  <c:v>8201</c:v>
                </c:pt>
                <c:pt idx="14">
                  <c:v>9801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22</c:v>
                </c:pt>
                <c:pt idx="3">
                  <c:v>18</c:v>
                </c:pt>
                <c:pt idx="6">
                  <c:v>16</c:v>
                </c:pt>
                <c:pt idx="9">
                  <c:v>12</c:v>
                </c:pt>
                <c:pt idx="12">
                  <c:v>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5792</c:v>
                </c:pt>
                <c:pt idx="3">
                  <c:v>6722</c:v>
                </c:pt>
                <c:pt idx="6">
                  <c:v>6774</c:v>
                </c:pt>
                <c:pt idx="9">
                  <c:v>6415</c:v>
                </c:pt>
                <c:pt idx="12">
                  <c:v>6229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27966</c:v>
                </c:pt>
                <c:pt idx="3">
                  <c:v>26930</c:v>
                </c:pt>
                <c:pt idx="6">
                  <c:v>25097</c:v>
                </c:pt>
                <c:pt idx="9">
                  <c:v>23302</c:v>
                </c:pt>
                <c:pt idx="12">
                  <c:v>21853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389</c:v>
                </c:pt>
                <c:pt idx="3">
                  <c:v>86</c:v>
                </c:pt>
                <c:pt idx="6">
                  <c:v>76</c:v>
                </c:pt>
                <c:pt idx="9">
                  <c:v>24</c:v>
                </c:pt>
                <c:pt idx="12">
                  <c:v>20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29272</c:v>
                </c:pt>
                <c:pt idx="3">
                  <c:v>28116</c:v>
                </c:pt>
                <c:pt idx="6">
                  <c:v>25633</c:v>
                </c:pt>
                <c:pt idx="9">
                  <c:v>25137</c:v>
                </c:pt>
                <c:pt idx="12">
                  <c:v>24215</c:v>
                </c:pt>
              </c:numCache>
            </c:numRef>
          </c:val>
        </c:ser>
        <c:dLbls>
          <c:showLegendKey val="0"/>
          <c:showVal val="0"/>
          <c:showCatName val="0"/>
          <c:showSerName val="0"/>
          <c:showPercent val="0"/>
          <c:showBubbleSize val="0"/>
        </c:dLbls>
        <c:gapWidth val="100"/>
        <c:overlap val="100"/>
        <c:axId val="137949184"/>
        <c:axId val="1379511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22217</c:v>
                </c:pt>
                <c:pt idx="2">
                  <c:v>#N/A</c:v>
                </c:pt>
                <c:pt idx="3">
                  <c:v>#N/A</c:v>
                </c:pt>
                <c:pt idx="4">
                  <c:v>21652</c:v>
                </c:pt>
                <c:pt idx="5">
                  <c:v>#N/A</c:v>
                </c:pt>
                <c:pt idx="6">
                  <c:v>#N/A</c:v>
                </c:pt>
                <c:pt idx="7">
                  <c:v>16943</c:v>
                </c:pt>
                <c:pt idx="8">
                  <c:v>#N/A</c:v>
                </c:pt>
                <c:pt idx="9">
                  <c:v>#N/A</c:v>
                </c:pt>
                <c:pt idx="10">
                  <c:v>13289</c:v>
                </c:pt>
                <c:pt idx="11">
                  <c:v>#N/A</c:v>
                </c:pt>
                <c:pt idx="12">
                  <c:v>#N/A</c:v>
                </c:pt>
                <c:pt idx="13">
                  <c:v>10498</c:v>
                </c:pt>
                <c:pt idx="14">
                  <c:v>#N/A</c:v>
                </c:pt>
              </c:numCache>
            </c:numRef>
          </c:val>
          <c:smooth val="0"/>
        </c:ser>
        <c:dLbls>
          <c:showLegendKey val="0"/>
          <c:showVal val="0"/>
          <c:showCatName val="0"/>
          <c:showSerName val="0"/>
          <c:showPercent val="0"/>
          <c:showBubbleSize val="0"/>
        </c:dLbls>
        <c:marker val="1"/>
        <c:smooth val="0"/>
        <c:axId val="137949184"/>
        <c:axId val="137951104"/>
      </c:lineChart>
      <c:catAx>
        <c:axId val="137949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7951104"/>
        <c:crosses val="autoZero"/>
        <c:auto val="1"/>
        <c:lblAlgn val="ctr"/>
        <c:lblOffset val="100"/>
        <c:tickLblSkip val="1"/>
        <c:tickMarkSkip val="1"/>
        <c:noMultiLvlLbl val="0"/>
      </c:catAx>
      <c:valAx>
        <c:axId val="137951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949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{B12EA90A-3DBF-440D-89DB-5A13219277F2}</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{41FE878D-9998-48A5-800B-19308D92591A}</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{7AFDC450-97F3-4EC3-A751-7078ECEB4C50}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{B6BD1D13-93E2-49E1-B498-BA5309F40877}</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{0CCD2CBA-86EC-487D-A4DE-F85BAA709DB7}</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{9F304067-31FF-4415-9A7B-6FF79DE88A8A}</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{608508AC-E371-4C4A-A3C2-CA3A07589D80}</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{5B258962-959C-4EAF-8AF2-0D3BE57DCDBA}</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{C79C3823-35EE-4DCD-854E-8548566F51FF}</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{C6FE2D9C-BB6C-4842-ADC4-806A516A4935}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38207232"/>
        <c:axId val="138209152"/>
      </c:scatterChart>
      <c:valAx>
        <c:axId val="13820723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209152"/>
        <c:crosses val="autoZero"/>
        <c:crossBetween val="midCat"/>
      </c:valAx>
      <c:valAx>
        <c:axId val="13820915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82072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{61AB72A8-0294-4E98-98EC-0B5C56885910}</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{2AD5D1D4-51DA-431E-803D-9F8AE2B8168F}</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{602006F1-B30F-410F-88E3-DFE78B1F25E6}</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{557E117C-AECD-4D6C-808E-D5EB0782F472}</c15:txfldGUID>
                      <c15:f>公会計指標分析・財政指標組合せ分析表!$N$72</c15:f>
                      <c15:dlblFieldTableCache>
                        <c:ptCount val="1"/>
                        <c:pt idx="0">
                          <c:v>H26</c:v>
                        </c:pt>
                      </c15:dlblFieldTableCache>
                    </c15:dlblFTEntry>
                  </c15:dlblFieldTable>
                  <c15:showDataLabelsRange val="0"/>
                </c:ext>
              </c:extLst>
            </c:dLbl>
            <c:dLbl>
              <c:idx val="4"/>
              <c:layout>
                <c:manualLayout>
                  <c:x val="-2.7347860587194042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{3C06791D-0200-4E8B-B383-C435A24FAE5D}</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15.9</c:v>
                </c:pt>
                <c:pt idx="1">
                  <c:v>14.4</c:v>
                </c:pt>
                <c:pt idx="2">
                  <c:v>13.4</c:v>
                </c:pt>
                <c:pt idx="3">
                  <c:v>12.1</c:v>
                </c:pt>
                <c:pt idx="4">
                  <c:v>11.3</c:v>
                </c:pt>
              </c:numCache>
            </c:numRef>
          </c:xVal>
          <c:yVal>
            <c:numRef>
              <c:f>公会計指標分析・財政指標組合せ分析表!$K$73:$O$73</c:f>
              <c:numCache>
                <c:formatCode>#,##0.0;"▲ "#,##0.0</c:formatCode>
                <c:ptCount val="5"/>
                <c:pt idx="0">
                  <c:v>151.80000000000001</c:v>
                </c:pt>
                <c:pt idx="1">
                  <c:v>147</c:v>
                </c:pt>
                <c:pt idx="2">
                  <c:v>113.6</c:v>
                </c:pt>
                <c:pt idx="3">
                  <c:v>90.7</c:v>
                </c:pt>
                <c:pt idx="4">
                  <c:v>71.900000000000006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6063063936433389E-2"/>
                  <c:y val="-6.2527233115468414E-2"/>
                </c:manualLayout>
              </c:layout>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{64F8C5CE-330A-43E0-A196-7685C798A394}</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{C5A2EFAD-2FA4-49E7-A06E-CEC459E814FC}</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{62EDD188-9652-42E6-8F95-C85623D25B44}</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{7D4AF916-762B-4812-A6F2-2CBA6CA57151}</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{C2BC79C0-4A6D-4068-9FDE-03A391BC415C}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7.8</c:v>
                </c:pt>
              </c:numCache>
            </c:numRef>
          </c:xVal>
          <c:yVal>
            <c:numRef>
              <c:f>公会計指標分析・財政指標組合せ分析表!$K$77:$O$77</c:f>
              <c:numCache>
                <c:formatCode>#,##0.0;"▲ "#,##0.0</c:formatCode>
                <c:ptCount val="5"/>
                <c:pt idx="0">
                  <c:v>69.2</c:v>
                </c:pt>
                <c:pt idx="1">
                  <c:v>58.2</c:v>
                </c:pt>
                <c:pt idx="2">
                  <c:v>50.3</c:v>
                </c:pt>
                <c:pt idx="3">
                  <c:v>45.9</c:v>
                </c:pt>
                <c:pt idx="4">
                  <c:v>37.299999999999997</c:v>
                </c:pt>
              </c:numCache>
            </c:numRef>
          </c:yVal>
          <c:smooth val="0"/>
        </c:ser>
        <c:dLbls>
          <c:showLegendKey val="0"/>
          <c:showVal val="0"/>
          <c:showCatName val="0"/>
          <c:showSerName val="0"/>
          <c:showPercent val="0"/>
          <c:showBubbleSize val="0"/>
        </c:dLbls>
        <c:axId val="138316416"/>
        <c:axId val="138318592"/>
      </c:scatterChart>
      <c:valAx>
        <c:axId val="138316416"/>
        <c:scaling>
          <c:orientation val="minMax"/>
          <c:max val="16.600000000000001"/>
          <c:min val="7.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318592"/>
        <c:crosses val="autoZero"/>
        <c:crossBetween val="midCat"/>
      </c:valAx>
      <c:valAx>
        <c:axId val="138318592"/>
        <c:scaling>
          <c:orientation val="minMax"/>
          <c:max val="18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831641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滋賀県高島市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51,007
50,607
693.05
29,015,503
27,649,088
1,249,724
18,134,608
24,215,383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71.9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滋賀県平均は全国平均を大きく上回ってい</a:t>
          </a:r>
          <a:r>
            <a:rPr kumimoji="1" lang="ja-JP" altLang="en-US" sz="1100">
              <a:solidFill>
                <a:schemeClr val="dk1"/>
              </a:solidFill>
              <a:effectLst/>
              <a:latin typeface="+mn-lt"/>
              <a:ea typeface="+mn-ea"/>
              <a:cs typeface="+mn-cs"/>
            </a:rPr>
            <a:t>ますが</a:t>
          </a:r>
          <a:r>
            <a:rPr kumimoji="1" lang="ja-JP" altLang="ja-JP" sz="1100">
              <a:solidFill>
                <a:schemeClr val="dk1"/>
              </a:solidFill>
              <a:effectLst/>
              <a:latin typeface="+mn-lt"/>
              <a:ea typeface="+mn-ea"/>
              <a:cs typeface="+mn-cs"/>
            </a:rPr>
            <a:t>、当市</a:t>
          </a:r>
          <a:r>
            <a:rPr kumimoji="1" lang="ja-JP" altLang="en-US" sz="1100">
              <a:solidFill>
                <a:schemeClr val="dk1"/>
              </a:solidFill>
              <a:effectLst/>
              <a:latin typeface="+mn-lt"/>
              <a:ea typeface="+mn-ea"/>
              <a:cs typeface="+mn-cs"/>
            </a:rPr>
            <a:t>の財政力指数</a:t>
          </a:r>
          <a:r>
            <a:rPr kumimoji="1" lang="ja-JP" altLang="ja-JP" sz="1100">
              <a:solidFill>
                <a:schemeClr val="dk1"/>
              </a:solidFill>
              <a:effectLst/>
              <a:latin typeface="+mn-lt"/>
              <a:ea typeface="+mn-ea"/>
              <a:cs typeface="+mn-cs"/>
            </a:rPr>
            <a:t>は全国平均および類似団体平均を下回り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毎年徐々に下がっていく傾向で指数が推移しており、地方交付税などの依存財源に頼っているのが現状です。</a:t>
          </a:r>
          <a:endParaRPr lang="ja-JP" altLang="ja-JP" sz="1400">
            <a:effectLst/>
          </a:endParaRPr>
        </a:p>
        <a:p>
          <a:r>
            <a:rPr kumimoji="1" lang="ja-JP" altLang="ja-JP" sz="1100">
              <a:solidFill>
                <a:schemeClr val="dk1"/>
              </a:solidFill>
              <a:effectLst/>
              <a:latin typeface="+mn-lt"/>
              <a:ea typeface="+mn-ea"/>
              <a:cs typeface="+mn-cs"/>
            </a:rPr>
            <a:t>　市町村合併から</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年が経過し普通交付税</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逓減</a:t>
          </a:r>
          <a:r>
            <a:rPr kumimoji="1" lang="ja-JP" altLang="en-US" sz="1100">
              <a:solidFill>
                <a:schemeClr val="dk1"/>
              </a:solidFill>
              <a:effectLst/>
              <a:latin typeface="+mn-lt"/>
              <a:ea typeface="+mn-ea"/>
              <a:cs typeface="+mn-cs"/>
            </a:rPr>
            <a:t>が始まった</a:t>
          </a:r>
          <a:r>
            <a:rPr kumimoji="1" lang="ja-JP" altLang="ja-JP" sz="1100">
              <a:solidFill>
                <a:schemeClr val="dk1"/>
              </a:solidFill>
              <a:effectLst/>
              <a:latin typeface="+mn-lt"/>
              <a:ea typeface="+mn-ea"/>
              <a:cs typeface="+mn-cs"/>
            </a:rPr>
            <a:t>ことから、行財政改革による歳出削減の取り組みを通じて財政基盤の強化に努める必要がある。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3" name="直線コネクタ 62"/>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53975</xdr:rowOff>
    </xdr:from>
    <xdr:to>
      <xdr:col>7</xdr:col>
      <xdr:colOff>152400</xdr:colOff>
      <xdr:row>45</xdr:row>
      <xdr:rowOff>74083</xdr:rowOff>
    </xdr:to>
    <xdr:cxnSp macro="">
      <xdr:nvCxnSpPr>
        <xdr:cNvPr id="68" name="直線コネクタ 67"/>
        <xdr:cNvCxnSpPr/>
      </xdr:nvCxnSpPr>
      <xdr:spPr>
        <a:xfrm>
          <a:off x="4114800" y="77692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33867</xdr:rowOff>
    </xdr:from>
    <xdr:to>
      <xdr:col>6</xdr:col>
      <xdr:colOff>0</xdr:colOff>
      <xdr:row>45</xdr:row>
      <xdr:rowOff>53975</xdr:rowOff>
    </xdr:to>
    <xdr:cxnSp macro="">
      <xdr:nvCxnSpPr>
        <xdr:cNvPr id="71" name="直線コネクタ 70"/>
        <xdr:cNvCxnSpPr/>
      </xdr:nvCxnSpPr>
      <xdr:spPr>
        <a:xfrm>
          <a:off x="3225800" y="77491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75142</xdr:rowOff>
    </xdr:from>
    <xdr:to>
      <xdr:col>6</xdr:col>
      <xdr:colOff>50800</xdr:colOff>
      <xdr:row>43</xdr:row>
      <xdr:rowOff>5292</xdr:rowOff>
    </xdr:to>
    <xdr:sp macro="" textlink="">
      <xdr:nvSpPr>
        <xdr:cNvPr id="72" name="フローチャート : 判断 71"/>
        <xdr:cNvSpPr/>
      </xdr:nvSpPr>
      <xdr:spPr>
        <a:xfrm>
          <a:off x="4064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15469</xdr:rowOff>
    </xdr:from>
    <xdr:ext cx="736600" cy="259045"/>
    <xdr:sp macro="" textlink="">
      <xdr:nvSpPr>
        <xdr:cNvPr id="73" name="テキスト ボックス 72"/>
        <xdr:cNvSpPr txBox="1"/>
      </xdr:nvSpPr>
      <xdr:spPr>
        <a:xfrm>
          <a:off x="3733800" y="704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33867</xdr:rowOff>
    </xdr:from>
    <xdr:to>
      <xdr:col>4</xdr:col>
      <xdr:colOff>482600</xdr:colOff>
      <xdr:row>45</xdr:row>
      <xdr:rowOff>33867</xdr:rowOff>
    </xdr:to>
    <xdr:cxnSp macro="">
      <xdr:nvCxnSpPr>
        <xdr:cNvPr id="74" name="直線コネクタ 73"/>
        <xdr:cNvCxnSpPr/>
      </xdr:nvCxnSpPr>
      <xdr:spPr>
        <a:xfrm>
          <a:off x="2336800" y="77491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75142</xdr:rowOff>
    </xdr:from>
    <xdr:to>
      <xdr:col>4</xdr:col>
      <xdr:colOff>533400</xdr:colOff>
      <xdr:row>43</xdr:row>
      <xdr:rowOff>5292</xdr:rowOff>
    </xdr:to>
    <xdr:sp macro="" textlink="">
      <xdr:nvSpPr>
        <xdr:cNvPr id="75" name="フローチャート : 判断 74"/>
        <xdr:cNvSpPr/>
      </xdr:nvSpPr>
      <xdr:spPr>
        <a:xfrm>
          <a:off x="3175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15469</xdr:rowOff>
    </xdr:from>
    <xdr:ext cx="762000" cy="259045"/>
    <xdr:sp macro="" textlink="">
      <xdr:nvSpPr>
        <xdr:cNvPr id="76" name="テキスト ボックス 75"/>
        <xdr:cNvSpPr txBox="1"/>
      </xdr:nvSpPr>
      <xdr:spPr>
        <a:xfrm>
          <a:off x="2844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33867</xdr:rowOff>
    </xdr:from>
    <xdr:to>
      <xdr:col>3</xdr:col>
      <xdr:colOff>279400</xdr:colOff>
      <xdr:row>45</xdr:row>
      <xdr:rowOff>33867</xdr:rowOff>
    </xdr:to>
    <xdr:cxnSp macro="">
      <xdr:nvCxnSpPr>
        <xdr:cNvPr id="77" name="直線コネクタ 76"/>
        <xdr:cNvCxnSpPr/>
      </xdr:nvCxnSpPr>
      <xdr:spPr>
        <a:xfrm>
          <a:off x="1447800" y="77491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15469</xdr:rowOff>
    </xdr:from>
    <xdr:ext cx="762000" cy="259045"/>
    <xdr:sp macro="" textlink="">
      <xdr:nvSpPr>
        <xdr:cNvPr id="79" name="テキスト ボックス 78"/>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45</xdr:row>
      <xdr:rowOff>23283</xdr:rowOff>
    </xdr:from>
    <xdr:to>
      <xdr:col>7</xdr:col>
      <xdr:colOff>203200</xdr:colOff>
      <xdr:row>45</xdr:row>
      <xdr:rowOff>124883</xdr:rowOff>
    </xdr:to>
    <xdr:sp macro="" textlink="">
      <xdr:nvSpPr>
        <xdr:cNvPr id="87" name="円/楕円 86"/>
        <xdr:cNvSpPr/>
      </xdr:nvSpPr>
      <xdr:spPr>
        <a:xfrm>
          <a:off x="49022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90610</xdr:rowOff>
    </xdr:from>
    <xdr:ext cx="762000" cy="259045"/>
    <xdr:sp macro="" textlink="">
      <xdr:nvSpPr>
        <xdr:cNvPr id="88" name="財政力該当値テキスト"/>
        <xdr:cNvSpPr txBox="1"/>
      </xdr:nvSpPr>
      <xdr:spPr>
        <a:xfrm>
          <a:off x="5041900" y="763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3175</xdr:rowOff>
    </xdr:from>
    <xdr:to>
      <xdr:col>6</xdr:col>
      <xdr:colOff>50800</xdr:colOff>
      <xdr:row>45</xdr:row>
      <xdr:rowOff>104775</xdr:rowOff>
    </xdr:to>
    <xdr:sp macro="" textlink="">
      <xdr:nvSpPr>
        <xdr:cNvPr id="89" name="円/楕円 88"/>
        <xdr:cNvSpPr/>
      </xdr:nvSpPr>
      <xdr:spPr>
        <a:xfrm>
          <a:off x="4064000" y="77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89552</xdr:rowOff>
    </xdr:from>
    <xdr:ext cx="736600" cy="259045"/>
    <xdr:sp macro="" textlink="">
      <xdr:nvSpPr>
        <xdr:cNvPr id="90" name="テキスト ボックス 89"/>
        <xdr:cNvSpPr txBox="1"/>
      </xdr:nvSpPr>
      <xdr:spPr>
        <a:xfrm>
          <a:off x="3733800" y="7804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154517</xdr:rowOff>
    </xdr:from>
    <xdr:to>
      <xdr:col>4</xdr:col>
      <xdr:colOff>533400</xdr:colOff>
      <xdr:row>45</xdr:row>
      <xdr:rowOff>84667</xdr:rowOff>
    </xdr:to>
    <xdr:sp macro="" textlink="">
      <xdr:nvSpPr>
        <xdr:cNvPr id="91" name="円/楕円 90"/>
        <xdr:cNvSpPr/>
      </xdr:nvSpPr>
      <xdr:spPr>
        <a:xfrm>
          <a:off x="3175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69444</xdr:rowOff>
    </xdr:from>
    <xdr:ext cx="762000" cy="259045"/>
    <xdr:sp macro="" textlink="">
      <xdr:nvSpPr>
        <xdr:cNvPr id="92" name="テキスト ボックス 91"/>
        <xdr:cNvSpPr txBox="1"/>
      </xdr:nvSpPr>
      <xdr:spPr>
        <a:xfrm>
          <a:off x="2844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154517</xdr:rowOff>
    </xdr:from>
    <xdr:to>
      <xdr:col>3</xdr:col>
      <xdr:colOff>330200</xdr:colOff>
      <xdr:row>45</xdr:row>
      <xdr:rowOff>84667</xdr:rowOff>
    </xdr:to>
    <xdr:sp macro="" textlink="">
      <xdr:nvSpPr>
        <xdr:cNvPr id="93" name="円/楕円 92"/>
        <xdr:cNvSpPr/>
      </xdr:nvSpPr>
      <xdr:spPr>
        <a:xfrm>
          <a:off x="2286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69444</xdr:rowOff>
    </xdr:from>
    <xdr:ext cx="762000" cy="259045"/>
    <xdr:sp macro="" textlink="">
      <xdr:nvSpPr>
        <xdr:cNvPr id="94" name="テキスト ボックス 93"/>
        <xdr:cNvSpPr txBox="1"/>
      </xdr:nvSpPr>
      <xdr:spPr>
        <a:xfrm>
          <a:off x="1955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154517</xdr:rowOff>
    </xdr:from>
    <xdr:to>
      <xdr:col>2</xdr:col>
      <xdr:colOff>127000</xdr:colOff>
      <xdr:row>45</xdr:row>
      <xdr:rowOff>84667</xdr:rowOff>
    </xdr:to>
    <xdr:sp macro="" textlink="">
      <xdr:nvSpPr>
        <xdr:cNvPr id="95" name="円/楕円 94"/>
        <xdr:cNvSpPr/>
      </xdr:nvSpPr>
      <xdr:spPr>
        <a:xfrm>
          <a:off x="1397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69444</xdr:rowOff>
    </xdr:from>
    <xdr:ext cx="762000" cy="259045"/>
    <xdr:sp macro="" textlink="">
      <xdr:nvSpPr>
        <xdr:cNvPr id="96" name="テキスト ボックス 95"/>
        <xdr:cNvSpPr txBox="1"/>
      </xdr:nvSpPr>
      <xdr:spPr>
        <a:xfrm>
          <a:off x="1066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歳出面では、人件費や扶助費等の義務的経費の増加のほか、物件費や補助費等の一般行政経費も</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しています。また、歳入面では、普通交付税</a:t>
          </a:r>
          <a:r>
            <a:rPr kumimoji="1" lang="ja-JP" altLang="en-US" sz="1100">
              <a:solidFill>
                <a:schemeClr val="dk1"/>
              </a:solidFill>
              <a:effectLst/>
              <a:latin typeface="+mn-lt"/>
              <a:ea typeface="+mn-ea"/>
              <a:cs typeface="+mn-cs"/>
            </a:rPr>
            <a:t>の逓減が始まった一方で地方消費税交付金の増加もあり、</a:t>
          </a:r>
          <a:r>
            <a:rPr kumimoji="1" lang="ja-JP" altLang="ja-JP" sz="1100">
              <a:solidFill>
                <a:schemeClr val="dk1"/>
              </a:solidFill>
              <a:effectLst/>
              <a:latin typeface="+mn-lt"/>
              <a:ea typeface="+mn-ea"/>
              <a:cs typeface="+mn-cs"/>
            </a:rPr>
            <a:t>経常一般財源に大きな変化がなかった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ポイント悪化してい</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今後も引き続き</a:t>
          </a:r>
          <a:r>
            <a:rPr kumimoji="1" lang="ja-JP" altLang="ja-JP" sz="1100">
              <a:solidFill>
                <a:schemeClr val="dk1"/>
              </a:solidFill>
              <a:effectLst/>
              <a:latin typeface="+mn-lt"/>
              <a:ea typeface="+mn-ea"/>
              <a:cs typeface="+mn-cs"/>
            </a:rPr>
            <a:t>、人件費や公債費等の義務的経費や一般行政経費の削減に努める必要があ</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4" name="直線コネクタ 123"/>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5" name="財政構造の弾力性最小値テキスト"/>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6" name="直線コネクタ 125"/>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157734</xdr:rowOff>
    </xdr:from>
    <xdr:to>
      <xdr:col>7</xdr:col>
      <xdr:colOff>152400</xdr:colOff>
      <xdr:row>64</xdr:row>
      <xdr:rowOff>44196</xdr:rowOff>
    </xdr:to>
    <xdr:cxnSp macro="">
      <xdr:nvCxnSpPr>
        <xdr:cNvPr id="129" name="直線コネクタ 128"/>
        <xdr:cNvCxnSpPr/>
      </xdr:nvCxnSpPr>
      <xdr:spPr>
        <a:xfrm>
          <a:off x="4114800" y="1095908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137939</xdr:rowOff>
    </xdr:from>
    <xdr:ext cx="762000" cy="259045"/>
    <xdr:sp macro="" textlink="">
      <xdr:nvSpPr>
        <xdr:cNvPr id="130" name="財政構造の弾力性平均値テキスト"/>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27432</xdr:rowOff>
    </xdr:from>
    <xdr:to>
      <xdr:col>6</xdr:col>
      <xdr:colOff>0</xdr:colOff>
      <xdr:row>63</xdr:row>
      <xdr:rowOff>157734</xdr:rowOff>
    </xdr:to>
    <xdr:cxnSp macro="">
      <xdr:nvCxnSpPr>
        <xdr:cNvPr id="132" name="直線コネクタ 131"/>
        <xdr:cNvCxnSpPr/>
      </xdr:nvCxnSpPr>
      <xdr:spPr>
        <a:xfrm>
          <a:off x="3225800" y="1082878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56134</xdr:rowOff>
    </xdr:from>
    <xdr:to>
      <xdr:col>6</xdr:col>
      <xdr:colOff>50800</xdr:colOff>
      <xdr:row>64</xdr:row>
      <xdr:rowOff>157734</xdr:rowOff>
    </xdr:to>
    <xdr:sp macro="" textlink="">
      <xdr:nvSpPr>
        <xdr:cNvPr id="133" name="フローチャート : 判断 132"/>
        <xdr:cNvSpPr/>
      </xdr:nvSpPr>
      <xdr:spPr>
        <a:xfrm>
          <a:off x="4064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142511</xdr:rowOff>
    </xdr:from>
    <xdr:ext cx="736600" cy="259045"/>
    <xdr:sp macro="" textlink="">
      <xdr:nvSpPr>
        <xdr:cNvPr id="134" name="テキスト ボックス 133"/>
        <xdr:cNvSpPr txBox="1"/>
      </xdr:nvSpPr>
      <xdr:spPr>
        <a:xfrm>
          <a:off x="3733800" y="1111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27432</xdr:rowOff>
    </xdr:from>
    <xdr:to>
      <xdr:col>4</xdr:col>
      <xdr:colOff>482600</xdr:colOff>
      <xdr:row>63</xdr:row>
      <xdr:rowOff>109474</xdr:rowOff>
    </xdr:to>
    <xdr:cxnSp macro="">
      <xdr:nvCxnSpPr>
        <xdr:cNvPr id="135" name="直線コネクタ 134"/>
        <xdr:cNvCxnSpPr/>
      </xdr:nvCxnSpPr>
      <xdr:spPr>
        <a:xfrm flipV="1">
          <a:off x="2336800" y="1082878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164846</xdr:rowOff>
    </xdr:from>
    <xdr:to>
      <xdr:col>4</xdr:col>
      <xdr:colOff>533400</xdr:colOff>
      <xdr:row>64</xdr:row>
      <xdr:rowOff>94996</xdr:rowOff>
    </xdr:to>
    <xdr:sp macro="" textlink="">
      <xdr:nvSpPr>
        <xdr:cNvPr id="136" name="フローチャート : 判断 135"/>
        <xdr:cNvSpPr/>
      </xdr:nvSpPr>
      <xdr:spPr>
        <a:xfrm>
          <a:off x="3175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79773</xdr:rowOff>
    </xdr:from>
    <xdr:ext cx="762000" cy="259045"/>
    <xdr:sp macro="" textlink="">
      <xdr:nvSpPr>
        <xdr:cNvPr id="137" name="テキスト ボックス 136"/>
        <xdr:cNvSpPr txBox="1"/>
      </xdr:nvSpPr>
      <xdr:spPr>
        <a:xfrm>
          <a:off x="2844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109474</xdr:rowOff>
    </xdr:from>
    <xdr:to>
      <xdr:col>3</xdr:col>
      <xdr:colOff>279400</xdr:colOff>
      <xdr:row>63</xdr:row>
      <xdr:rowOff>157734</xdr:rowOff>
    </xdr:to>
    <xdr:cxnSp macro="">
      <xdr:nvCxnSpPr>
        <xdr:cNvPr id="138" name="直線コネクタ 137"/>
        <xdr:cNvCxnSpPr/>
      </xdr:nvCxnSpPr>
      <xdr:spPr>
        <a:xfrm flipV="1">
          <a:off x="1447800" y="1091082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22352</xdr:rowOff>
    </xdr:from>
    <xdr:to>
      <xdr:col>3</xdr:col>
      <xdr:colOff>330200</xdr:colOff>
      <xdr:row>64</xdr:row>
      <xdr:rowOff>123952</xdr:rowOff>
    </xdr:to>
    <xdr:sp macro="" textlink="">
      <xdr:nvSpPr>
        <xdr:cNvPr id="139" name="フローチャート : 判断 138"/>
        <xdr:cNvSpPr/>
      </xdr:nvSpPr>
      <xdr:spPr>
        <a:xfrm>
          <a:off x="2286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108729</xdr:rowOff>
    </xdr:from>
    <xdr:ext cx="762000" cy="259045"/>
    <xdr:sp macro="" textlink="">
      <xdr:nvSpPr>
        <xdr:cNvPr id="140" name="テキスト ボックス 139"/>
        <xdr:cNvSpPr txBox="1"/>
      </xdr:nvSpPr>
      <xdr:spPr>
        <a:xfrm>
          <a:off x="1955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164846</xdr:rowOff>
    </xdr:from>
    <xdr:to>
      <xdr:col>2</xdr:col>
      <xdr:colOff>127000</xdr:colOff>
      <xdr:row>64</xdr:row>
      <xdr:rowOff>94996</xdr:rowOff>
    </xdr:to>
    <xdr:sp macro="" textlink="">
      <xdr:nvSpPr>
        <xdr:cNvPr id="141" name="フローチャート : 判断 140"/>
        <xdr:cNvSpPr/>
      </xdr:nvSpPr>
      <xdr:spPr>
        <a:xfrm>
          <a:off x="1397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79773</xdr:rowOff>
    </xdr:from>
    <xdr:ext cx="762000" cy="259045"/>
    <xdr:sp macro="" textlink="">
      <xdr:nvSpPr>
        <xdr:cNvPr id="142" name="テキスト ボックス 141"/>
        <xdr:cNvSpPr txBox="1"/>
      </xdr:nvSpPr>
      <xdr:spPr>
        <a:xfrm>
          <a:off x="1066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164846</xdr:rowOff>
    </xdr:from>
    <xdr:to>
      <xdr:col>7</xdr:col>
      <xdr:colOff>203200</xdr:colOff>
      <xdr:row>64</xdr:row>
      <xdr:rowOff>94996</xdr:rowOff>
    </xdr:to>
    <xdr:sp macro="" textlink="">
      <xdr:nvSpPr>
        <xdr:cNvPr id="148" name="円/楕円 147"/>
        <xdr:cNvSpPr/>
      </xdr:nvSpPr>
      <xdr:spPr>
        <a:xfrm>
          <a:off x="49022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136923</xdr:rowOff>
    </xdr:from>
    <xdr:ext cx="762000" cy="259045"/>
    <xdr:sp macro="" textlink="">
      <xdr:nvSpPr>
        <xdr:cNvPr id="149" name="財政構造の弾力性該当値テキスト"/>
        <xdr:cNvSpPr txBox="1"/>
      </xdr:nvSpPr>
      <xdr:spPr>
        <a:xfrm>
          <a:off x="5041900" y="1093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106934</xdr:rowOff>
    </xdr:from>
    <xdr:to>
      <xdr:col>6</xdr:col>
      <xdr:colOff>50800</xdr:colOff>
      <xdr:row>64</xdr:row>
      <xdr:rowOff>37084</xdr:rowOff>
    </xdr:to>
    <xdr:sp macro="" textlink="">
      <xdr:nvSpPr>
        <xdr:cNvPr id="150" name="円/楕円 149"/>
        <xdr:cNvSpPr/>
      </xdr:nvSpPr>
      <xdr:spPr>
        <a:xfrm>
          <a:off x="4064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47261</xdr:rowOff>
    </xdr:from>
    <xdr:ext cx="736600" cy="259045"/>
    <xdr:sp macro="" textlink="">
      <xdr:nvSpPr>
        <xdr:cNvPr id="151" name="テキスト ボックス 150"/>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148082</xdr:rowOff>
    </xdr:from>
    <xdr:to>
      <xdr:col>4</xdr:col>
      <xdr:colOff>533400</xdr:colOff>
      <xdr:row>63</xdr:row>
      <xdr:rowOff>78232</xdr:rowOff>
    </xdr:to>
    <xdr:sp macro="" textlink="">
      <xdr:nvSpPr>
        <xdr:cNvPr id="152" name="円/楕円 151"/>
        <xdr:cNvSpPr/>
      </xdr:nvSpPr>
      <xdr:spPr>
        <a:xfrm>
          <a:off x="3175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88409</xdr:rowOff>
    </xdr:from>
    <xdr:ext cx="762000" cy="259045"/>
    <xdr:sp macro="" textlink="">
      <xdr:nvSpPr>
        <xdr:cNvPr id="153" name="テキスト ボックス 152"/>
        <xdr:cNvSpPr txBox="1"/>
      </xdr:nvSpPr>
      <xdr:spPr>
        <a:xfrm>
          <a:off x="2844800" y="1054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58674</xdr:rowOff>
    </xdr:from>
    <xdr:to>
      <xdr:col>3</xdr:col>
      <xdr:colOff>330200</xdr:colOff>
      <xdr:row>63</xdr:row>
      <xdr:rowOff>160274</xdr:rowOff>
    </xdr:to>
    <xdr:sp macro="" textlink="">
      <xdr:nvSpPr>
        <xdr:cNvPr id="154" name="円/楕円 153"/>
        <xdr:cNvSpPr/>
      </xdr:nvSpPr>
      <xdr:spPr>
        <a:xfrm>
          <a:off x="2286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170451</xdr:rowOff>
    </xdr:from>
    <xdr:ext cx="762000" cy="259045"/>
    <xdr:sp macro="" textlink="">
      <xdr:nvSpPr>
        <xdr:cNvPr id="155" name="テキスト ボックス 154"/>
        <xdr:cNvSpPr txBox="1"/>
      </xdr:nvSpPr>
      <xdr:spPr>
        <a:xfrm>
          <a:off x="1955800" y="10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106934</xdr:rowOff>
    </xdr:from>
    <xdr:to>
      <xdr:col>2</xdr:col>
      <xdr:colOff>127000</xdr:colOff>
      <xdr:row>64</xdr:row>
      <xdr:rowOff>37084</xdr:rowOff>
    </xdr:to>
    <xdr:sp macro="" textlink="">
      <xdr:nvSpPr>
        <xdr:cNvPr id="156" name="円/楕円 155"/>
        <xdr:cNvSpPr/>
      </xdr:nvSpPr>
      <xdr:spPr>
        <a:xfrm>
          <a:off x="1397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47261</xdr:rowOff>
    </xdr:from>
    <xdr:ext cx="762000" cy="259045"/>
    <xdr:sp macro="" textlink="">
      <xdr:nvSpPr>
        <xdr:cNvPr id="157" name="テキスト ボックス 156"/>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[167,731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指標の分母となる人口が対前年比で</a:t>
          </a:r>
          <a:r>
            <a:rPr kumimoji="1" lang="en-US" altLang="ja-JP" sz="1100">
              <a:solidFill>
                <a:schemeClr val="dk1"/>
              </a:solidFill>
              <a:effectLst/>
              <a:latin typeface="+mn-lt"/>
              <a:ea typeface="+mn-ea"/>
              <a:cs typeface="+mn-cs"/>
            </a:rPr>
            <a:t>591</a:t>
          </a:r>
          <a:r>
            <a:rPr kumimoji="1" lang="ja-JP" altLang="ja-JP" sz="1100">
              <a:solidFill>
                <a:schemeClr val="dk1"/>
              </a:solidFill>
              <a:effectLst/>
              <a:latin typeface="+mn-lt"/>
              <a:ea typeface="+mn-ea"/>
              <a:cs typeface="+mn-cs"/>
            </a:rPr>
            <a:t>人の減となり、指標の改善には大幅な経費削減が最低条件である。人件費、物件費ともに類似団体</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大きく乖離しており、引き続き人口減に見合う経費削減に努める必要がある。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89" name="直線コネクタ 188"/>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0" name="人件費・物件費等の状況最小値テキスト"/>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1" name="直線コネクタ 190"/>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2" name="人件費・物件費等の状況最大値テキスト"/>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3" name="直線コネクタ 192"/>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88</xdr:row>
      <xdr:rowOff>119289</xdr:rowOff>
    </xdr:from>
    <xdr:to>
      <xdr:col>7</xdr:col>
      <xdr:colOff>152400</xdr:colOff>
      <xdr:row>88</xdr:row>
      <xdr:rowOff>167720</xdr:rowOff>
    </xdr:to>
    <xdr:cxnSp macro="">
      <xdr:nvCxnSpPr>
        <xdr:cNvPr id="194" name="直線コネクタ 193"/>
        <xdr:cNvCxnSpPr/>
      </xdr:nvCxnSpPr>
      <xdr:spPr>
        <a:xfrm>
          <a:off x="4114800" y="15206889"/>
          <a:ext cx="838200" cy="4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142546</xdr:rowOff>
    </xdr:from>
    <xdr:ext cx="762000" cy="259045"/>
    <xdr:sp macro="" textlink="">
      <xdr:nvSpPr>
        <xdr:cNvPr id="195" name="人件費・物件費等の状況平均値テキスト"/>
        <xdr:cNvSpPr txBox="1"/>
      </xdr:nvSpPr>
      <xdr:spPr>
        <a:xfrm>
          <a:off x="5041900" y="14201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6" name="フローチャート : 判断 195"/>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117382</xdr:rowOff>
    </xdr:from>
    <xdr:to>
      <xdr:col>6</xdr:col>
      <xdr:colOff>0</xdr:colOff>
      <xdr:row>88</xdr:row>
      <xdr:rowOff>119289</xdr:rowOff>
    </xdr:to>
    <xdr:cxnSp macro="">
      <xdr:nvCxnSpPr>
        <xdr:cNvPr id="197" name="直線コネクタ 196"/>
        <xdr:cNvCxnSpPr/>
      </xdr:nvCxnSpPr>
      <xdr:spPr>
        <a:xfrm>
          <a:off x="3225800" y="15033532"/>
          <a:ext cx="889000" cy="17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2656</xdr:rowOff>
    </xdr:from>
    <xdr:to>
      <xdr:col>6</xdr:col>
      <xdr:colOff>50800</xdr:colOff>
      <xdr:row>84</xdr:row>
      <xdr:rowOff>104256</xdr:rowOff>
    </xdr:to>
    <xdr:sp macro="" textlink="">
      <xdr:nvSpPr>
        <xdr:cNvPr id="198" name="フローチャート : 判断 197"/>
        <xdr:cNvSpPr/>
      </xdr:nvSpPr>
      <xdr:spPr>
        <a:xfrm>
          <a:off x="4064000" y="144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114433</xdr:rowOff>
    </xdr:from>
    <xdr:ext cx="736600" cy="259045"/>
    <xdr:sp macro="" textlink="">
      <xdr:nvSpPr>
        <xdr:cNvPr id="199" name="テキスト ボックス 198"/>
        <xdr:cNvSpPr txBox="1"/>
      </xdr:nvSpPr>
      <xdr:spPr>
        <a:xfrm>
          <a:off x="3733800" y="1417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117382</xdr:rowOff>
    </xdr:from>
    <xdr:to>
      <xdr:col>4</xdr:col>
      <xdr:colOff>482600</xdr:colOff>
      <xdr:row>88</xdr:row>
      <xdr:rowOff>4102</xdr:rowOff>
    </xdr:to>
    <xdr:cxnSp macro="">
      <xdr:nvCxnSpPr>
        <xdr:cNvPr id="200" name="直線コネクタ 199"/>
        <xdr:cNvCxnSpPr/>
      </xdr:nvCxnSpPr>
      <xdr:spPr>
        <a:xfrm flipV="1">
          <a:off x="2336800" y="15033532"/>
          <a:ext cx="889000" cy="5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157128</xdr:rowOff>
    </xdr:from>
    <xdr:to>
      <xdr:col>4</xdr:col>
      <xdr:colOff>533400</xdr:colOff>
      <xdr:row>84</xdr:row>
      <xdr:rowOff>87278</xdr:rowOff>
    </xdr:to>
    <xdr:sp macro="" textlink="">
      <xdr:nvSpPr>
        <xdr:cNvPr id="201" name="フローチャート : 判断 200"/>
        <xdr:cNvSpPr/>
      </xdr:nvSpPr>
      <xdr:spPr>
        <a:xfrm>
          <a:off x="3175000" y="1438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97455</xdr:rowOff>
    </xdr:from>
    <xdr:ext cx="762000" cy="259045"/>
    <xdr:sp macro="" textlink="">
      <xdr:nvSpPr>
        <xdr:cNvPr id="202" name="テキスト ボックス 201"/>
        <xdr:cNvSpPr txBox="1"/>
      </xdr:nvSpPr>
      <xdr:spPr>
        <a:xfrm>
          <a:off x="2844800" y="1415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88</xdr:row>
      <xdr:rowOff>4102</xdr:rowOff>
    </xdr:from>
    <xdr:to>
      <xdr:col>3</xdr:col>
      <xdr:colOff>279400</xdr:colOff>
      <xdr:row>88</xdr:row>
      <xdr:rowOff>56930</xdr:rowOff>
    </xdr:to>
    <xdr:cxnSp macro="">
      <xdr:nvCxnSpPr>
        <xdr:cNvPr id="203" name="直線コネクタ 202"/>
        <xdr:cNvCxnSpPr/>
      </xdr:nvCxnSpPr>
      <xdr:spPr>
        <a:xfrm flipV="1">
          <a:off x="1447800" y="15091702"/>
          <a:ext cx="889000" cy="5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131138</xdr:rowOff>
    </xdr:from>
    <xdr:to>
      <xdr:col>3</xdr:col>
      <xdr:colOff>330200</xdr:colOff>
      <xdr:row>84</xdr:row>
      <xdr:rowOff>61288</xdr:rowOff>
    </xdr:to>
    <xdr:sp macro="" textlink="">
      <xdr:nvSpPr>
        <xdr:cNvPr id="204" name="フローチャート : 判断 203"/>
        <xdr:cNvSpPr/>
      </xdr:nvSpPr>
      <xdr:spPr>
        <a:xfrm>
          <a:off x="2286000" y="1436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71465</xdr:rowOff>
    </xdr:from>
    <xdr:ext cx="762000" cy="259045"/>
    <xdr:sp macro="" textlink="">
      <xdr:nvSpPr>
        <xdr:cNvPr id="205" name="テキスト ボックス 204"/>
        <xdr:cNvSpPr txBox="1"/>
      </xdr:nvSpPr>
      <xdr:spPr>
        <a:xfrm>
          <a:off x="1955800" y="14130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152183</xdr:rowOff>
    </xdr:from>
    <xdr:to>
      <xdr:col>2</xdr:col>
      <xdr:colOff>127000</xdr:colOff>
      <xdr:row>84</xdr:row>
      <xdr:rowOff>82333</xdr:rowOff>
    </xdr:to>
    <xdr:sp macro="" textlink="">
      <xdr:nvSpPr>
        <xdr:cNvPr id="206" name="フローチャート : 判断 205"/>
        <xdr:cNvSpPr/>
      </xdr:nvSpPr>
      <xdr:spPr>
        <a:xfrm>
          <a:off x="1397000" y="1438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92510</xdr:rowOff>
    </xdr:from>
    <xdr:ext cx="762000" cy="259045"/>
    <xdr:sp macro="" textlink="">
      <xdr:nvSpPr>
        <xdr:cNvPr id="207" name="テキスト ボックス 206"/>
        <xdr:cNvSpPr txBox="1"/>
      </xdr:nvSpPr>
      <xdr:spPr>
        <a:xfrm>
          <a:off x="1066800" y="1415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88</xdr:row>
      <xdr:rowOff>116920</xdr:rowOff>
    </xdr:from>
    <xdr:to>
      <xdr:col>7</xdr:col>
      <xdr:colOff>203200</xdr:colOff>
      <xdr:row>89</xdr:row>
      <xdr:rowOff>47070</xdr:rowOff>
    </xdr:to>
    <xdr:sp macro="" textlink="">
      <xdr:nvSpPr>
        <xdr:cNvPr id="213" name="円/楕円 212"/>
        <xdr:cNvSpPr/>
      </xdr:nvSpPr>
      <xdr:spPr>
        <a:xfrm>
          <a:off x="4902200" y="152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12797</xdr:rowOff>
    </xdr:from>
    <xdr:ext cx="762000" cy="259045"/>
    <xdr:sp macro="" textlink="">
      <xdr:nvSpPr>
        <xdr:cNvPr id="214" name="人件費・物件費等の状況該当値テキスト"/>
        <xdr:cNvSpPr txBox="1"/>
      </xdr:nvSpPr>
      <xdr:spPr>
        <a:xfrm>
          <a:off x="5041900" y="151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167,731</a:t>
          </a:r>
          <a:endParaRPr kumimoji="1" lang="ja-JP" altLang="en-US" sz="1000" b="1">
            <a:solidFill>
              <a:srgbClr val="FF0000"/>
            </a:solidFill>
            <a:latin typeface="ＭＳ Ｐゴシック"/>
          </a:endParaRPr>
        </a:p>
      </xdr:txBody>
    </xdr:sp>
    <xdr:clientData/>
  </xdr:oneCellAnchor>
  <xdr:twoCellAnchor>
    <xdr:from>
      <xdr:col>5</xdr:col>
      <xdr:colOff>635000</xdr:colOff>
      <xdr:row>88</xdr:row>
      <xdr:rowOff>68489</xdr:rowOff>
    </xdr:from>
    <xdr:to>
      <xdr:col>6</xdr:col>
      <xdr:colOff>50800</xdr:colOff>
      <xdr:row>88</xdr:row>
      <xdr:rowOff>170089</xdr:rowOff>
    </xdr:to>
    <xdr:sp macro="" textlink="">
      <xdr:nvSpPr>
        <xdr:cNvPr id="215" name="円/楕円 214"/>
        <xdr:cNvSpPr/>
      </xdr:nvSpPr>
      <xdr:spPr>
        <a:xfrm>
          <a:off x="4064000" y="1515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154866</xdr:rowOff>
    </xdr:from>
    <xdr:ext cx="736600" cy="259045"/>
    <xdr:sp macro="" textlink="">
      <xdr:nvSpPr>
        <xdr:cNvPr id="216" name="テキスト ボックス 215"/>
        <xdr:cNvSpPr txBox="1"/>
      </xdr:nvSpPr>
      <xdr:spPr>
        <a:xfrm>
          <a:off x="3733800" y="1524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164,921</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66582</xdr:rowOff>
    </xdr:from>
    <xdr:to>
      <xdr:col>4</xdr:col>
      <xdr:colOff>533400</xdr:colOff>
      <xdr:row>87</xdr:row>
      <xdr:rowOff>168182</xdr:rowOff>
    </xdr:to>
    <xdr:sp macro="" textlink="">
      <xdr:nvSpPr>
        <xdr:cNvPr id="217" name="円/楕円 216"/>
        <xdr:cNvSpPr/>
      </xdr:nvSpPr>
      <xdr:spPr>
        <a:xfrm>
          <a:off x="3175000" y="1498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152959</xdr:rowOff>
    </xdr:from>
    <xdr:ext cx="762000" cy="259045"/>
    <xdr:sp macro="" textlink="">
      <xdr:nvSpPr>
        <xdr:cNvPr id="218" name="テキスト ボックス 217"/>
        <xdr:cNvSpPr txBox="1"/>
      </xdr:nvSpPr>
      <xdr:spPr>
        <a:xfrm>
          <a:off x="2844800" y="1506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154,863</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124752</xdr:rowOff>
    </xdr:from>
    <xdr:to>
      <xdr:col>3</xdr:col>
      <xdr:colOff>330200</xdr:colOff>
      <xdr:row>88</xdr:row>
      <xdr:rowOff>54902</xdr:rowOff>
    </xdr:to>
    <xdr:sp macro="" textlink="">
      <xdr:nvSpPr>
        <xdr:cNvPr id="219" name="円/楕円 218"/>
        <xdr:cNvSpPr/>
      </xdr:nvSpPr>
      <xdr:spPr>
        <a:xfrm>
          <a:off x="2286000" y="1504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39679</xdr:rowOff>
    </xdr:from>
    <xdr:ext cx="762000" cy="259045"/>
    <xdr:sp macro="" textlink="">
      <xdr:nvSpPr>
        <xdr:cNvPr id="220" name="テキスト ボックス 219"/>
        <xdr:cNvSpPr txBox="1"/>
      </xdr:nvSpPr>
      <xdr:spPr>
        <a:xfrm>
          <a:off x="1955800" y="151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158,238</a:t>
          </a:r>
          <a:endParaRPr kumimoji="1" lang="ja-JP" altLang="en-US" sz="1000" b="1">
            <a:solidFill>
              <a:srgbClr val="FF0000"/>
            </a:solidFill>
            <a:latin typeface="ＭＳ Ｐゴシック"/>
          </a:endParaRPr>
        </a:p>
      </xdr:txBody>
    </xdr:sp>
    <xdr:clientData/>
  </xdr:oneCellAnchor>
  <xdr:twoCellAnchor>
    <xdr:from>
      <xdr:col>2</xdr:col>
      <xdr:colOff>25400</xdr:colOff>
      <xdr:row>88</xdr:row>
      <xdr:rowOff>6130</xdr:rowOff>
    </xdr:from>
    <xdr:to>
      <xdr:col>2</xdr:col>
      <xdr:colOff>127000</xdr:colOff>
      <xdr:row>88</xdr:row>
      <xdr:rowOff>107730</xdr:rowOff>
    </xdr:to>
    <xdr:sp macro="" textlink="">
      <xdr:nvSpPr>
        <xdr:cNvPr id="221" name="円/楕円 220"/>
        <xdr:cNvSpPr/>
      </xdr:nvSpPr>
      <xdr:spPr>
        <a:xfrm>
          <a:off x="1397000" y="1509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92507</xdr:rowOff>
    </xdr:from>
    <xdr:ext cx="762000" cy="259045"/>
    <xdr:sp macro="" textlink="">
      <xdr:nvSpPr>
        <xdr:cNvPr id="222" name="テキスト ボックス 221"/>
        <xdr:cNvSpPr txBox="1"/>
      </xdr:nvSpPr>
      <xdr:spPr>
        <a:xfrm>
          <a:off x="1066800" y="1518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161,303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市町村合併以降、さまざまな給与適正化に向けた取り組みを行い、国との比較で</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ポイント低い指数で推移してきた。国の給与改定特例法による削減措置が終了したため、改定前の平成２２年</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94.5%)</a:t>
          </a:r>
          <a:r>
            <a:rPr kumimoji="1" lang="ja-JP" altLang="ja-JP" sz="1100">
              <a:solidFill>
                <a:schemeClr val="dk1"/>
              </a:solidFill>
              <a:effectLst/>
              <a:latin typeface="+mn-lt"/>
              <a:ea typeface="+mn-ea"/>
              <a:cs typeface="+mn-cs"/>
            </a:rPr>
            <a:t>と比較すると</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ポイント改善されている。</a:t>
          </a:r>
          <a:endParaRPr lang="ja-JP" altLang="ja-JP" sz="1400">
            <a:effectLst/>
          </a:endParaRPr>
        </a:p>
        <a:p>
          <a:r>
            <a:rPr kumimoji="1" lang="ja-JP" altLang="ja-JP" sz="1100">
              <a:solidFill>
                <a:schemeClr val="dk1"/>
              </a:solidFill>
              <a:effectLst/>
              <a:latin typeface="+mn-lt"/>
              <a:ea typeface="+mn-ea"/>
              <a:cs typeface="+mn-cs"/>
            </a:rPr>
            <a:t>　しかし、総人件費については人口規模で比較すると高い水準にあるため、更なる人件費の抑制に努める必要がある。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86</xdr:row>
      <xdr:rowOff>159052</xdr:rowOff>
    </xdr:to>
    <xdr:cxnSp macro="">
      <xdr:nvCxnSpPr>
        <xdr:cNvPr id="253" name="直線コネクタ 252"/>
        <xdr:cNvCxnSpPr/>
      </xdr:nvCxnSpPr>
      <xdr:spPr>
        <a:xfrm flipV="1">
          <a:off x="17018000" y="13812157"/>
          <a:ext cx="0" cy="10915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143934</xdr:rowOff>
    </xdr:from>
    <xdr:to>
      <xdr:col>24</xdr:col>
      <xdr:colOff>558800</xdr:colOff>
      <xdr:row>83</xdr:row>
      <xdr:rowOff>75898</xdr:rowOff>
    </xdr:to>
    <xdr:cxnSp macro="">
      <xdr:nvCxnSpPr>
        <xdr:cNvPr id="258" name="直線コネクタ 257"/>
        <xdr:cNvCxnSpPr/>
      </xdr:nvCxnSpPr>
      <xdr:spPr>
        <a:xfrm>
          <a:off x="16179800" y="14202834"/>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59"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0" name="フローチャート : 判断 259"/>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86482</xdr:rowOff>
    </xdr:from>
    <xdr:to>
      <xdr:col>23</xdr:col>
      <xdr:colOff>406400</xdr:colOff>
      <xdr:row>82</xdr:row>
      <xdr:rowOff>143934</xdr:rowOff>
    </xdr:to>
    <xdr:cxnSp macro="">
      <xdr:nvCxnSpPr>
        <xdr:cNvPr id="261" name="直線コネクタ 260"/>
        <xdr:cNvCxnSpPr/>
      </xdr:nvCxnSpPr>
      <xdr:spPr>
        <a:xfrm>
          <a:off x="15290800" y="1414538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48079</xdr:rowOff>
    </xdr:from>
    <xdr:to>
      <xdr:col>23</xdr:col>
      <xdr:colOff>457200</xdr:colOff>
      <xdr:row>83</xdr:row>
      <xdr:rowOff>149679</xdr:rowOff>
    </xdr:to>
    <xdr:sp macro="" textlink="">
      <xdr:nvSpPr>
        <xdr:cNvPr id="262" name="フローチャート : 判断 261"/>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134456</xdr:rowOff>
    </xdr:from>
    <xdr:ext cx="736600" cy="259045"/>
    <xdr:sp macro="" textlink="">
      <xdr:nvSpPr>
        <xdr:cNvPr id="263" name="テキスト ボックス 262"/>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86482</xdr:rowOff>
    </xdr:from>
    <xdr:to>
      <xdr:col>22</xdr:col>
      <xdr:colOff>203200</xdr:colOff>
      <xdr:row>87</xdr:row>
      <xdr:rowOff>68036</xdr:rowOff>
    </xdr:to>
    <xdr:cxnSp macro="">
      <xdr:nvCxnSpPr>
        <xdr:cNvPr id="264" name="直線コネクタ 263"/>
        <xdr:cNvCxnSpPr/>
      </xdr:nvCxnSpPr>
      <xdr:spPr>
        <a:xfrm flipV="1">
          <a:off x="14401800" y="14145382"/>
          <a:ext cx="889000" cy="83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6" name="テキスト ボックス 26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33564</xdr:rowOff>
    </xdr:from>
    <xdr:to>
      <xdr:col>21</xdr:col>
      <xdr:colOff>0</xdr:colOff>
      <xdr:row>87</xdr:row>
      <xdr:rowOff>68036</xdr:rowOff>
    </xdr:to>
    <xdr:cxnSp macro="">
      <xdr:nvCxnSpPr>
        <xdr:cNvPr id="267" name="直線コネクタ 266"/>
        <xdr:cNvCxnSpPr/>
      </xdr:nvCxnSpPr>
      <xdr:spPr>
        <a:xfrm>
          <a:off x="13512800" y="149497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98577</xdr:rowOff>
    </xdr:from>
    <xdr:to>
      <xdr:col>21</xdr:col>
      <xdr:colOff>50800</xdr:colOff>
      <xdr:row>89</xdr:row>
      <xdr:rowOff>28727</xdr:rowOff>
    </xdr:to>
    <xdr:sp macro="" textlink="">
      <xdr:nvSpPr>
        <xdr:cNvPr id="268" name="フローチャート : 判断 267"/>
        <xdr:cNvSpPr/>
      </xdr:nvSpPr>
      <xdr:spPr>
        <a:xfrm>
          <a:off x="14351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13504</xdr:rowOff>
    </xdr:from>
    <xdr:ext cx="762000" cy="259045"/>
    <xdr:sp macro="" textlink="">
      <xdr:nvSpPr>
        <xdr:cNvPr id="269" name="テキスト ボックス 268"/>
        <xdr:cNvSpPr txBox="1"/>
      </xdr:nvSpPr>
      <xdr:spPr>
        <a:xfrm>
          <a:off x="14020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25098</xdr:rowOff>
    </xdr:from>
    <xdr:to>
      <xdr:col>24</xdr:col>
      <xdr:colOff>609600</xdr:colOff>
      <xdr:row>83</xdr:row>
      <xdr:rowOff>126698</xdr:rowOff>
    </xdr:to>
    <xdr:sp macro="" textlink="">
      <xdr:nvSpPr>
        <xdr:cNvPr id="277" name="円/楕円 276"/>
        <xdr:cNvSpPr/>
      </xdr:nvSpPr>
      <xdr:spPr>
        <a:xfrm>
          <a:off x="169672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41625</xdr:rowOff>
    </xdr:from>
    <xdr:ext cx="762000" cy="259045"/>
    <xdr:sp macro="" textlink="">
      <xdr:nvSpPr>
        <xdr:cNvPr id="278" name="給与水準   （国との比較）該当値テキスト"/>
        <xdr:cNvSpPr txBox="1"/>
      </xdr:nvSpPr>
      <xdr:spPr>
        <a:xfrm>
          <a:off x="17106900" y="1410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93134</xdr:rowOff>
    </xdr:from>
    <xdr:to>
      <xdr:col>23</xdr:col>
      <xdr:colOff>457200</xdr:colOff>
      <xdr:row>83</xdr:row>
      <xdr:rowOff>23284</xdr:rowOff>
    </xdr:to>
    <xdr:sp macro="" textlink="">
      <xdr:nvSpPr>
        <xdr:cNvPr id="279" name="円/楕円 278"/>
        <xdr:cNvSpPr/>
      </xdr:nvSpPr>
      <xdr:spPr>
        <a:xfrm>
          <a:off x="16129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33461</xdr:rowOff>
    </xdr:from>
    <xdr:ext cx="736600" cy="259045"/>
    <xdr:sp macro="" textlink="">
      <xdr:nvSpPr>
        <xdr:cNvPr id="280" name="テキスト ボックス 279"/>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35682</xdr:rowOff>
    </xdr:from>
    <xdr:to>
      <xdr:col>22</xdr:col>
      <xdr:colOff>254000</xdr:colOff>
      <xdr:row>82</xdr:row>
      <xdr:rowOff>137282</xdr:rowOff>
    </xdr:to>
    <xdr:sp macro="" textlink="">
      <xdr:nvSpPr>
        <xdr:cNvPr id="281" name="円/楕円 280"/>
        <xdr:cNvSpPr/>
      </xdr:nvSpPr>
      <xdr:spPr>
        <a:xfrm>
          <a:off x="15240000" y="140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147459</xdr:rowOff>
    </xdr:from>
    <xdr:ext cx="762000" cy="259045"/>
    <xdr:sp macro="" textlink="">
      <xdr:nvSpPr>
        <xdr:cNvPr id="282" name="テキスト ボックス 281"/>
        <xdr:cNvSpPr txBox="1"/>
      </xdr:nvSpPr>
      <xdr:spPr>
        <a:xfrm>
          <a:off x="14909800" y="1386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17236</xdr:rowOff>
    </xdr:from>
    <xdr:to>
      <xdr:col>21</xdr:col>
      <xdr:colOff>50800</xdr:colOff>
      <xdr:row>87</xdr:row>
      <xdr:rowOff>118836</xdr:rowOff>
    </xdr:to>
    <xdr:sp macro="" textlink="">
      <xdr:nvSpPr>
        <xdr:cNvPr id="283" name="円/楕円 282"/>
        <xdr:cNvSpPr/>
      </xdr:nvSpPr>
      <xdr:spPr>
        <a:xfrm>
          <a:off x="14351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129013</xdr:rowOff>
    </xdr:from>
    <xdr:ext cx="762000" cy="259045"/>
    <xdr:sp macro="" textlink="">
      <xdr:nvSpPr>
        <xdr:cNvPr id="284" name="テキスト ボックス 283"/>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154214</xdr:rowOff>
    </xdr:from>
    <xdr:to>
      <xdr:col>19</xdr:col>
      <xdr:colOff>533400</xdr:colOff>
      <xdr:row>87</xdr:row>
      <xdr:rowOff>84364</xdr:rowOff>
    </xdr:to>
    <xdr:sp macro="" textlink="">
      <xdr:nvSpPr>
        <xdr:cNvPr id="285" name="円/楕円 284"/>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94541</xdr:rowOff>
    </xdr:from>
    <xdr:ext cx="762000" cy="259045"/>
    <xdr:sp macro="" textlink="">
      <xdr:nvSpPr>
        <xdr:cNvPr id="286" name="テキスト ボックス 285"/>
        <xdr:cNvSpPr txBox="1"/>
      </xdr:nvSpPr>
      <xdr:spPr>
        <a:xfrm>
          <a:off x="13131800" y="146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職員数は計画的に削減しているものの、</a:t>
          </a:r>
          <a:r>
            <a:rPr lang="ja-JP" altLang="en-US" sz="1100" b="0" i="0" baseline="0">
              <a:solidFill>
                <a:schemeClr val="dk1"/>
              </a:solidFill>
              <a:effectLst/>
              <a:latin typeface="+mn-lt"/>
              <a:ea typeface="+mn-ea"/>
              <a:cs typeface="+mn-cs"/>
            </a:rPr>
            <a:t>平成２５年度以降はほぼ横ばいの状況であることや、</a:t>
          </a:r>
          <a:r>
            <a:rPr lang="ja-JP" altLang="ja-JP" sz="1100" b="0" i="0" baseline="0">
              <a:solidFill>
                <a:schemeClr val="dk1"/>
              </a:solidFill>
              <a:effectLst/>
              <a:latin typeface="+mn-lt"/>
              <a:ea typeface="+mn-ea"/>
              <a:cs typeface="+mn-cs"/>
            </a:rPr>
            <a:t>人口の減少が進</a:t>
          </a:r>
          <a:r>
            <a:rPr lang="ja-JP" altLang="en-US" sz="1100" b="0" i="0" baseline="0">
              <a:solidFill>
                <a:schemeClr val="dk1"/>
              </a:solidFill>
              <a:effectLst/>
              <a:latin typeface="+mn-lt"/>
              <a:ea typeface="+mn-ea"/>
              <a:cs typeface="+mn-cs"/>
            </a:rPr>
            <a:t>んでいることから</a:t>
          </a:r>
          <a:r>
            <a:rPr lang="ja-JP" altLang="ja-JP" sz="1100" b="0" i="0" baseline="0">
              <a:solidFill>
                <a:schemeClr val="dk1"/>
              </a:solidFill>
              <a:effectLst/>
              <a:latin typeface="+mn-lt"/>
              <a:ea typeface="+mn-ea"/>
              <a:cs typeface="+mn-cs"/>
            </a:rPr>
            <a:t>指標の改善まで至っていない状況である。</a:t>
          </a:r>
          <a:endParaRPr lang="ja-JP" altLang="ja-JP" sz="1400">
            <a:effectLst/>
          </a:endParaRPr>
        </a:p>
        <a:p>
          <a:pPr rtl="0"/>
          <a:r>
            <a:rPr lang="ja-JP" altLang="ja-JP" sz="1100" b="0" i="0" baseline="0">
              <a:solidFill>
                <a:schemeClr val="dk1"/>
              </a:solidFill>
              <a:effectLst/>
              <a:latin typeface="+mn-lt"/>
              <a:ea typeface="+mn-ea"/>
              <a:cs typeface="+mn-cs"/>
            </a:rPr>
            <a:t>　今後も</a:t>
          </a:r>
          <a:r>
            <a:rPr lang="ja-JP" altLang="en-US" sz="1100" b="0" i="0" baseline="0">
              <a:solidFill>
                <a:schemeClr val="dk1"/>
              </a:solidFill>
              <a:effectLst/>
              <a:latin typeface="+mn-lt"/>
              <a:ea typeface="+mn-ea"/>
              <a:cs typeface="+mn-cs"/>
            </a:rPr>
            <a:t>、平成２８年３月に策定した</a:t>
          </a:r>
          <a:r>
            <a:rPr lang="ja-JP" altLang="ja-JP" sz="1100">
              <a:solidFill>
                <a:schemeClr val="dk1"/>
              </a:solidFill>
              <a:effectLst/>
              <a:latin typeface="+mn-lt"/>
              <a:ea typeface="+mn-ea"/>
              <a:cs typeface="+mn-cs"/>
            </a:rPr>
            <a:t>高島市職員数適正化計画 </a:t>
          </a:r>
          <a:r>
            <a:rPr lang="ja-JP" altLang="ja-JP" sz="1100" b="0" i="0" baseline="0">
              <a:solidFill>
                <a:schemeClr val="dk1"/>
              </a:solidFill>
              <a:effectLst/>
              <a:latin typeface="+mn-lt"/>
              <a:ea typeface="+mn-ea"/>
              <a:cs typeface="+mn-cs"/>
            </a:rPr>
            <a:t>に基づき、事務事業の見直しや類似施設の統廃合等により適正な人員配置を図</a:t>
          </a:r>
          <a:r>
            <a:rPr lang="ja-JP" altLang="en-US" sz="1100" b="0" i="0" baseline="0">
              <a:solidFill>
                <a:schemeClr val="dk1"/>
              </a:solidFill>
              <a:effectLst/>
              <a:latin typeface="+mn-lt"/>
              <a:ea typeface="+mn-ea"/>
              <a:cs typeface="+mn-cs"/>
            </a:rPr>
            <a:t>りつつ</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適正な定員管理</a:t>
          </a:r>
          <a:r>
            <a:rPr lang="ja-JP" altLang="ja-JP" sz="1100" b="0" i="0" baseline="0">
              <a:solidFill>
                <a:schemeClr val="dk1"/>
              </a:solidFill>
              <a:effectLst/>
              <a:latin typeface="+mn-lt"/>
              <a:ea typeface="+mn-ea"/>
              <a:cs typeface="+mn-cs"/>
            </a:rPr>
            <a:t>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6" name="直線コネクタ 315"/>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7"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18" name="直線コネクタ 317"/>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19"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20" name="直線コネクタ 319"/>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67</xdr:row>
      <xdr:rowOff>33761</xdr:rowOff>
    </xdr:from>
    <xdr:to>
      <xdr:col>24</xdr:col>
      <xdr:colOff>558800</xdr:colOff>
      <xdr:row>67</xdr:row>
      <xdr:rowOff>47837</xdr:rowOff>
    </xdr:to>
    <xdr:cxnSp macro="">
      <xdr:nvCxnSpPr>
        <xdr:cNvPr id="321" name="直線コネクタ 320"/>
        <xdr:cNvCxnSpPr/>
      </xdr:nvCxnSpPr>
      <xdr:spPr>
        <a:xfrm>
          <a:off x="16179800" y="11520911"/>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121302</xdr:rowOff>
    </xdr:from>
    <xdr:ext cx="762000" cy="259045"/>
    <xdr:sp macro="" textlink="">
      <xdr:nvSpPr>
        <xdr:cNvPr id="322" name="定員管理の状況平均値テキスト"/>
        <xdr:cNvSpPr txBox="1"/>
      </xdr:nvSpPr>
      <xdr:spPr>
        <a:xfrm>
          <a:off x="17106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3" name="フローチャート : 判断 322"/>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158962</xdr:rowOff>
    </xdr:from>
    <xdr:to>
      <xdr:col>23</xdr:col>
      <xdr:colOff>406400</xdr:colOff>
      <xdr:row>67</xdr:row>
      <xdr:rowOff>33761</xdr:rowOff>
    </xdr:to>
    <xdr:cxnSp macro="">
      <xdr:nvCxnSpPr>
        <xdr:cNvPr id="324" name="直線コネクタ 323"/>
        <xdr:cNvCxnSpPr/>
      </xdr:nvCxnSpPr>
      <xdr:spPr>
        <a:xfrm>
          <a:off x="15290800" y="11474662"/>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5" name="フローチャート : 判断 324"/>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51134</xdr:rowOff>
    </xdr:from>
    <xdr:ext cx="736600" cy="259045"/>
    <xdr:sp macro="" textlink="">
      <xdr:nvSpPr>
        <xdr:cNvPr id="326" name="テキスト ボックス 325"/>
        <xdr:cNvSpPr txBox="1"/>
      </xdr:nvSpPr>
      <xdr:spPr>
        <a:xfrm>
          <a:off x="15798800" y="1033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154940</xdr:rowOff>
    </xdr:from>
    <xdr:to>
      <xdr:col>22</xdr:col>
      <xdr:colOff>203200</xdr:colOff>
      <xdr:row>66</xdr:row>
      <xdr:rowOff>158962</xdr:rowOff>
    </xdr:to>
    <xdr:cxnSp macro="">
      <xdr:nvCxnSpPr>
        <xdr:cNvPr id="327" name="直線コネクタ 326"/>
        <xdr:cNvCxnSpPr/>
      </xdr:nvCxnSpPr>
      <xdr:spPr>
        <a:xfrm>
          <a:off x="14401800" y="1147064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8" name="フローチャート : 判断 327"/>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59178</xdr:rowOff>
    </xdr:from>
    <xdr:ext cx="762000" cy="259045"/>
    <xdr:sp macro="" textlink="">
      <xdr:nvSpPr>
        <xdr:cNvPr id="329" name="テキスト ボックス 328"/>
        <xdr:cNvSpPr txBox="1"/>
      </xdr:nvSpPr>
      <xdr:spPr>
        <a:xfrm>
          <a:off x="14909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154940</xdr:rowOff>
    </xdr:from>
    <xdr:to>
      <xdr:col>21</xdr:col>
      <xdr:colOff>0</xdr:colOff>
      <xdr:row>66</xdr:row>
      <xdr:rowOff>169016</xdr:rowOff>
    </xdr:to>
    <xdr:cxnSp macro="">
      <xdr:nvCxnSpPr>
        <xdr:cNvPr id="330" name="直線コネクタ 329"/>
        <xdr:cNvCxnSpPr/>
      </xdr:nvCxnSpPr>
      <xdr:spPr>
        <a:xfrm flipV="1">
          <a:off x="13512800" y="11470640"/>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31" name="フローチャート : 判断 330"/>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75265</xdr:rowOff>
    </xdr:from>
    <xdr:ext cx="762000" cy="259045"/>
    <xdr:sp macro="" textlink="">
      <xdr:nvSpPr>
        <xdr:cNvPr id="332" name="テキスト ボックス 331"/>
        <xdr:cNvSpPr txBox="1"/>
      </xdr:nvSpPr>
      <xdr:spPr>
        <a:xfrm>
          <a:off x="14020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3" name="フローチャート : 判断 332"/>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99395</xdr:rowOff>
    </xdr:from>
    <xdr:ext cx="762000" cy="259045"/>
    <xdr:sp macro="" textlink="">
      <xdr:nvSpPr>
        <xdr:cNvPr id="334" name="テキスト ボックス 333"/>
        <xdr:cNvSpPr txBox="1"/>
      </xdr:nvSpPr>
      <xdr:spPr>
        <a:xfrm>
          <a:off x="13131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66</xdr:row>
      <xdr:rowOff>168487</xdr:rowOff>
    </xdr:from>
    <xdr:to>
      <xdr:col>24</xdr:col>
      <xdr:colOff>609600</xdr:colOff>
      <xdr:row>67</xdr:row>
      <xdr:rowOff>98637</xdr:rowOff>
    </xdr:to>
    <xdr:sp macro="" textlink="">
      <xdr:nvSpPr>
        <xdr:cNvPr id="340" name="円/楕円 339"/>
        <xdr:cNvSpPr/>
      </xdr:nvSpPr>
      <xdr:spPr>
        <a:xfrm>
          <a:off x="16967200" y="1148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64364</xdr:rowOff>
    </xdr:from>
    <xdr:ext cx="762000" cy="259045"/>
    <xdr:sp macro="" textlink="">
      <xdr:nvSpPr>
        <xdr:cNvPr id="341" name="定員管理の状況該当値テキスト"/>
        <xdr:cNvSpPr txBox="1"/>
      </xdr:nvSpPr>
      <xdr:spPr>
        <a:xfrm>
          <a:off x="17106900" y="11380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11.68</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154411</xdr:rowOff>
    </xdr:from>
    <xdr:to>
      <xdr:col>23</xdr:col>
      <xdr:colOff>457200</xdr:colOff>
      <xdr:row>67</xdr:row>
      <xdr:rowOff>84561</xdr:rowOff>
    </xdr:to>
    <xdr:sp macro="" textlink="">
      <xdr:nvSpPr>
        <xdr:cNvPr id="342" name="円/楕円 341"/>
        <xdr:cNvSpPr/>
      </xdr:nvSpPr>
      <xdr:spPr>
        <a:xfrm>
          <a:off x="16129000" y="1147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69338</xdr:rowOff>
    </xdr:from>
    <xdr:ext cx="736600" cy="259045"/>
    <xdr:sp macro="" textlink="">
      <xdr:nvSpPr>
        <xdr:cNvPr id="343" name="テキスト ボックス 342"/>
        <xdr:cNvSpPr txBox="1"/>
      </xdr:nvSpPr>
      <xdr:spPr>
        <a:xfrm>
          <a:off x="15798800" y="11556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11.61</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108162</xdr:rowOff>
    </xdr:from>
    <xdr:to>
      <xdr:col>22</xdr:col>
      <xdr:colOff>254000</xdr:colOff>
      <xdr:row>67</xdr:row>
      <xdr:rowOff>38312</xdr:rowOff>
    </xdr:to>
    <xdr:sp macro="" textlink="">
      <xdr:nvSpPr>
        <xdr:cNvPr id="344" name="円/楕円 343"/>
        <xdr:cNvSpPr/>
      </xdr:nvSpPr>
      <xdr:spPr>
        <a:xfrm>
          <a:off x="15240000" y="1142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23089</xdr:rowOff>
    </xdr:from>
    <xdr:ext cx="762000" cy="259045"/>
    <xdr:sp macro="" textlink="">
      <xdr:nvSpPr>
        <xdr:cNvPr id="345" name="テキスト ボックス 344"/>
        <xdr:cNvSpPr txBox="1"/>
      </xdr:nvSpPr>
      <xdr:spPr>
        <a:xfrm>
          <a:off x="14909800" y="11510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104140</xdr:rowOff>
    </xdr:from>
    <xdr:to>
      <xdr:col>21</xdr:col>
      <xdr:colOff>50800</xdr:colOff>
      <xdr:row>67</xdr:row>
      <xdr:rowOff>34290</xdr:rowOff>
    </xdr:to>
    <xdr:sp macro="" textlink="">
      <xdr:nvSpPr>
        <xdr:cNvPr id="346" name="円/楕円 345"/>
        <xdr:cNvSpPr/>
      </xdr:nvSpPr>
      <xdr:spPr>
        <a:xfrm>
          <a:off x="14351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19067</xdr:rowOff>
    </xdr:from>
    <xdr:ext cx="762000" cy="259045"/>
    <xdr:sp macro="" textlink="">
      <xdr:nvSpPr>
        <xdr:cNvPr id="347" name="テキスト ボックス 346"/>
        <xdr:cNvSpPr txBox="1"/>
      </xdr:nvSpPr>
      <xdr:spPr>
        <a:xfrm>
          <a:off x="14020800" y="1150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11.36</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118216</xdr:rowOff>
    </xdr:from>
    <xdr:to>
      <xdr:col>19</xdr:col>
      <xdr:colOff>533400</xdr:colOff>
      <xdr:row>67</xdr:row>
      <xdr:rowOff>48366</xdr:rowOff>
    </xdr:to>
    <xdr:sp macro="" textlink="">
      <xdr:nvSpPr>
        <xdr:cNvPr id="348" name="円/楕円 347"/>
        <xdr:cNvSpPr/>
      </xdr:nvSpPr>
      <xdr:spPr>
        <a:xfrm>
          <a:off x="13462000" y="1143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33143</xdr:rowOff>
    </xdr:from>
    <xdr:ext cx="762000" cy="259045"/>
    <xdr:sp macro="" textlink="">
      <xdr:nvSpPr>
        <xdr:cNvPr id="349" name="テキスト ボックス 348"/>
        <xdr:cNvSpPr txBox="1"/>
      </xdr:nvSpPr>
      <xdr:spPr>
        <a:xfrm>
          <a:off x="13131800" y="1152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標準財政規模は減少しているが、市債の発行額抑制および繰上げ償還による公債費の減により、指標は</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ポイント改善しているものの、全国や類似団体平均には及ばない。</a:t>
          </a:r>
          <a:endParaRPr lang="ja-JP" altLang="ja-JP" sz="1400">
            <a:effectLst/>
          </a:endParaRPr>
        </a:p>
        <a:p>
          <a:pPr rtl="0"/>
          <a:r>
            <a:rPr lang="ja-JP" altLang="ja-JP" sz="1100" b="0" i="0" baseline="0">
              <a:solidFill>
                <a:schemeClr val="dk1"/>
              </a:solidFill>
              <a:effectLst/>
              <a:latin typeface="+mn-lt"/>
              <a:ea typeface="+mn-ea"/>
              <a:cs typeface="+mn-cs"/>
            </a:rPr>
            <a:t>　市債発行については、事業内容を十分に精査するとともに交付税算入率の高いものを借入することとし、公債費の縮減に努める。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4" name="直線コネクタ 373"/>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5" name="公債費負担の状況最小値テキスト"/>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6" name="直線コネクタ 375"/>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33972</xdr:rowOff>
    </xdr:from>
    <xdr:to>
      <xdr:col>24</xdr:col>
      <xdr:colOff>558800</xdr:colOff>
      <xdr:row>41</xdr:row>
      <xdr:rowOff>82232</xdr:rowOff>
    </xdr:to>
    <xdr:cxnSp macro="">
      <xdr:nvCxnSpPr>
        <xdr:cNvPr id="379" name="直線コネクタ 378"/>
        <xdr:cNvCxnSpPr/>
      </xdr:nvCxnSpPr>
      <xdr:spPr>
        <a:xfrm flipV="1">
          <a:off x="16179800" y="706342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131462</xdr:rowOff>
    </xdr:from>
    <xdr:ext cx="762000" cy="259045"/>
    <xdr:sp macro="" textlink="">
      <xdr:nvSpPr>
        <xdr:cNvPr id="380" name="公債費負担の状況平均値テキスト"/>
        <xdr:cNvSpPr txBox="1"/>
      </xdr:nvSpPr>
      <xdr:spPr>
        <a:xfrm>
          <a:off x="17106900" y="6646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81" name="フローチャート : 判断 380"/>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82232</xdr:rowOff>
    </xdr:from>
    <xdr:to>
      <xdr:col>23</xdr:col>
      <xdr:colOff>406400</xdr:colOff>
      <xdr:row>41</xdr:row>
      <xdr:rowOff>160655</xdr:rowOff>
    </xdr:to>
    <xdr:cxnSp macro="">
      <xdr:nvCxnSpPr>
        <xdr:cNvPr id="382" name="直線コネクタ 381"/>
        <xdr:cNvCxnSpPr/>
      </xdr:nvCxnSpPr>
      <xdr:spPr>
        <a:xfrm flipV="1">
          <a:off x="15290800" y="7111682"/>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3" name="フローチャート :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115587</xdr:rowOff>
    </xdr:from>
    <xdr:ext cx="736600" cy="259045"/>
    <xdr:sp macro="" textlink="">
      <xdr:nvSpPr>
        <xdr:cNvPr id="384" name="テキスト ボックス 383"/>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160655</xdr:rowOff>
    </xdr:from>
    <xdr:to>
      <xdr:col>22</xdr:col>
      <xdr:colOff>203200</xdr:colOff>
      <xdr:row>42</xdr:row>
      <xdr:rowOff>49530</xdr:rowOff>
    </xdr:to>
    <xdr:cxnSp macro="">
      <xdr:nvCxnSpPr>
        <xdr:cNvPr id="385" name="直線コネクタ 384"/>
        <xdr:cNvCxnSpPr/>
      </xdr:nvCxnSpPr>
      <xdr:spPr>
        <a:xfrm flipV="1">
          <a:off x="14401800" y="719010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6" name="フローチャート :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387" name="テキスト ボックス 386"/>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49530</xdr:rowOff>
    </xdr:from>
    <xdr:to>
      <xdr:col>21</xdr:col>
      <xdr:colOff>0</xdr:colOff>
      <xdr:row>42</xdr:row>
      <xdr:rowOff>140018</xdr:rowOff>
    </xdr:to>
    <xdr:cxnSp macro="">
      <xdr:nvCxnSpPr>
        <xdr:cNvPr id="388" name="直線コネクタ 387"/>
        <xdr:cNvCxnSpPr/>
      </xdr:nvCxnSpPr>
      <xdr:spPr>
        <a:xfrm flipV="1">
          <a:off x="13512800" y="7250430"/>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9" name="フローチャート : 判断 388"/>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34624</xdr:rowOff>
    </xdr:from>
    <xdr:ext cx="762000" cy="259045"/>
    <xdr:sp macro="" textlink="">
      <xdr:nvSpPr>
        <xdr:cNvPr id="390" name="テキスト ボックス 389"/>
        <xdr:cNvSpPr txBox="1"/>
      </xdr:nvSpPr>
      <xdr:spPr>
        <a:xfrm>
          <a:off x="14020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91" name="フローチャート : 判断 390"/>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82884</xdr:rowOff>
    </xdr:from>
    <xdr:ext cx="762000" cy="259045"/>
    <xdr:sp macro="" textlink="">
      <xdr:nvSpPr>
        <xdr:cNvPr id="392" name="テキスト ボックス 391"/>
        <xdr:cNvSpPr txBox="1"/>
      </xdr:nvSpPr>
      <xdr:spPr>
        <a:xfrm>
          <a:off x="13131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154622</xdr:rowOff>
    </xdr:from>
    <xdr:to>
      <xdr:col>24</xdr:col>
      <xdr:colOff>609600</xdr:colOff>
      <xdr:row>41</xdr:row>
      <xdr:rowOff>84772</xdr:rowOff>
    </xdr:to>
    <xdr:sp macro="" textlink="">
      <xdr:nvSpPr>
        <xdr:cNvPr id="398" name="円/楕円 397"/>
        <xdr:cNvSpPr/>
      </xdr:nvSpPr>
      <xdr:spPr>
        <a:xfrm>
          <a:off x="16967200" y="70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126699</xdr:rowOff>
    </xdr:from>
    <xdr:ext cx="762000" cy="259045"/>
    <xdr:sp macro="" textlink="">
      <xdr:nvSpPr>
        <xdr:cNvPr id="399" name="公債費負担の状況該当値テキスト"/>
        <xdr:cNvSpPr txBox="1"/>
      </xdr:nvSpPr>
      <xdr:spPr>
        <a:xfrm>
          <a:off x="17106900" y="698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31432</xdr:rowOff>
    </xdr:from>
    <xdr:to>
      <xdr:col>23</xdr:col>
      <xdr:colOff>457200</xdr:colOff>
      <xdr:row>41</xdr:row>
      <xdr:rowOff>133032</xdr:rowOff>
    </xdr:to>
    <xdr:sp macro="" textlink="">
      <xdr:nvSpPr>
        <xdr:cNvPr id="400" name="円/楕円 399"/>
        <xdr:cNvSpPr/>
      </xdr:nvSpPr>
      <xdr:spPr>
        <a:xfrm>
          <a:off x="16129000" y="706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117809</xdr:rowOff>
    </xdr:from>
    <xdr:ext cx="736600" cy="259045"/>
    <xdr:sp macro="" textlink="">
      <xdr:nvSpPr>
        <xdr:cNvPr id="401" name="テキスト ボックス 400"/>
        <xdr:cNvSpPr txBox="1"/>
      </xdr:nvSpPr>
      <xdr:spPr>
        <a:xfrm>
          <a:off x="15798800" y="7147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109855</xdr:rowOff>
    </xdr:from>
    <xdr:to>
      <xdr:col>22</xdr:col>
      <xdr:colOff>254000</xdr:colOff>
      <xdr:row>42</xdr:row>
      <xdr:rowOff>40005</xdr:rowOff>
    </xdr:to>
    <xdr:sp macro="" textlink="">
      <xdr:nvSpPr>
        <xdr:cNvPr id="402" name="円/楕円 401"/>
        <xdr:cNvSpPr/>
      </xdr:nvSpPr>
      <xdr:spPr>
        <a:xfrm>
          <a:off x="15240000" y="713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24782</xdr:rowOff>
    </xdr:from>
    <xdr:ext cx="762000" cy="259045"/>
    <xdr:sp macro="" textlink="">
      <xdr:nvSpPr>
        <xdr:cNvPr id="403" name="テキスト ボックス 402"/>
        <xdr:cNvSpPr txBox="1"/>
      </xdr:nvSpPr>
      <xdr:spPr>
        <a:xfrm>
          <a:off x="14909800" y="722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170180</xdr:rowOff>
    </xdr:from>
    <xdr:to>
      <xdr:col>21</xdr:col>
      <xdr:colOff>50800</xdr:colOff>
      <xdr:row>42</xdr:row>
      <xdr:rowOff>100330</xdr:rowOff>
    </xdr:to>
    <xdr:sp macro="" textlink="">
      <xdr:nvSpPr>
        <xdr:cNvPr id="404" name="円/楕円 403"/>
        <xdr:cNvSpPr/>
      </xdr:nvSpPr>
      <xdr:spPr>
        <a:xfrm>
          <a:off x="14351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85107</xdr:rowOff>
    </xdr:from>
    <xdr:ext cx="762000" cy="259045"/>
    <xdr:sp macro="" textlink="">
      <xdr:nvSpPr>
        <xdr:cNvPr id="405" name="テキスト ボックス 404"/>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89218</xdr:rowOff>
    </xdr:from>
    <xdr:to>
      <xdr:col>19</xdr:col>
      <xdr:colOff>533400</xdr:colOff>
      <xdr:row>43</xdr:row>
      <xdr:rowOff>19368</xdr:rowOff>
    </xdr:to>
    <xdr:sp macro="" textlink="">
      <xdr:nvSpPr>
        <xdr:cNvPr id="406" name="円/楕円 405"/>
        <xdr:cNvSpPr/>
      </xdr:nvSpPr>
      <xdr:spPr>
        <a:xfrm>
          <a:off x="13462000" y="729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4145</xdr:rowOff>
    </xdr:from>
    <xdr:ext cx="762000" cy="259045"/>
    <xdr:sp macro="" textlink="">
      <xdr:nvSpPr>
        <xdr:cNvPr id="407" name="テキスト ボックス 406"/>
        <xdr:cNvSpPr txBox="1"/>
      </xdr:nvSpPr>
      <xdr:spPr>
        <a:xfrm>
          <a:off x="13131800" y="737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新たな市債の発行額を抑制しており、徐々に指標改善が進んでいるが、全国平均や類似団体平均を大きく上回っている。</a:t>
          </a:r>
          <a:endParaRPr lang="ja-JP" altLang="ja-JP" sz="1400">
            <a:effectLst/>
          </a:endParaRPr>
        </a:p>
        <a:p>
          <a:pPr rtl="0"/>
          <a:r>
            <a:rPr lang="ja-JP" altLang="ja-JP" sz="1100" b="0" i="0" baseline="0">
              <a:solidFill>
                <a:schemeClr val="dk1"/>
              </a:solidFill>
              <a:effectLst/>
              <a:latin typeface="+mn-lt"/>
              <a:ea typeface="+mn-ea"/>
              <a:cs typeface="+mn-cs"/>
            </a:rPr>
            <a:t>　今後</a:t>
          </a:r>
          <a:r>
            <a:rPr lang="ja-JP" altLang="en-US" sz="1100" b="0" i="0" baseline="0">
              <a:solidFill>
                <a:schemeClr val="dk1"/>
              </a:solidFill>
              <a:effectLst/>
              <a:latin typeface="+mn-lt"/>
              <a:ea typeface="+mn-ea"/>
              <a:cs typeface="+mn-cs"/>
            </a:rPr>
            <a:t>については市債発行を伴う事業の増加が予想されることから、一時的には指数の悪化が見込まれる。長期的には</a:t>
          </a:r>
          <a:r>
            <a:rPr lang="ja-JP" altLang="ja-JP" sz="1100" b="0" i="0" baseline="0">
              <a:solidFill>
                <a:schemeClr val="dk1"/>
              </a:solidFill>
              <a:effectLst/>
              <a:latin typeface="+mn-lt"/>
              <a:ea typeface="+mn-ea"/>
              <a:cs typeface="+mn-cs"/>
            </a:rPr>
            <a:t>市債の発行額抑制のほか、繰上償還による市債残高の圧縮に努める必要がある。</a:t>
          </a:r>
          <a:endParaRPr lang="en-US" altLang="ja-JP" sz="1100" b="0" i="0" baseline="0">
            <a:solidFill>
              <a:schemeClr val="dk1"/>
            </a:solidFill>
            <a:effectLst/>
            <a:latin typeface="+mn-lt"/>
            <a:ea typeface="+mn-ea"/>
            <a:cs typeface="+mn-cs"/>
          </a:endParaRPr>
        </a:p>
        <a:p>
          <a:pPr rtl="0"/>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95631</xdr:rowOff>
    </xdr:to>
    <xdr:cxnSp macro="">
      <xdr:nvCxnSpPr>
        <xdr:cNvPr id="436" name="直線コネクタ 435"/>
        <xdr:cNvCxnSpPr/>
      </xdr:nvCxnSpPr>
      <xdr:spPr>
        <a:xfrm flipV="1">
          <a:off x="17018000" y="2370667"/>
          <a:ext cx="0" cy="1496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67708</xdr:rowOff>
    </xdr:from>
    <xdr:ext cx="762000" cy="259045"/>
    <xdr:sp macro="" textlink="">
      <xdr:nvSpPr>
        <xdr:cNvPr id="437" name="将来負担の状況最小値テキスト"/>
        <xdr:cNvSpPr txBox="1"/>
      </xdr:nvSpPr>
      <xdr:spPr>
        <a:xfrm>
          <a:off x="17106900" y="38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22</xdr:row>
      <xdr:rowOff>95631</xdr:rowOff>
    </xdr:from>
    <xdr:to>
      <xdr:col>24</xdr:col>
      <xdr:colOff>647700</xdr:colOff>
      <xdr:row>22</xdr:row>
      <xdr:rowOff>95631</xdr:rowOff>
    </xdr:to>
    <xdr:cxnSp macro="">
      <xdr:nvCxnSpPr>
        <xdr:cNvPr id="438" name="直線コネクタ 437"/>
        <xdr:cNvCxnSpPr/>
      </xdr:nvCxnSpPr>
      <xdr:spPr>
        <a:xfrm>
          <a:off x="16929100" y="386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34332</xdr:rowOff>
    </xdr:from>
    <xdr:to>
      <xdr:col>24</xdr:col>
      <xdr:colOff>558800</xdr:colOff>
      <xdr:row>18</xdr:row>
      <xdr:rowOff>14097</xdr:rowOff>
    </xdr:to>
    <xdr:cxnSp macro="">
      <xdr:nvCxnSpPr>
        <xdr:cNvPr id="441" name="直線コネクタ 440"/>
        <xdr:cNvCxnSpPr/>
      </xdr:nvCxnSpPr>
      <xdr:spPr>
        <a:xfrm flipV="1">
          <a:off x="16179800" y="2948982"/>
          <a:ext cx="838200" cy="15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64660</xdr:rowOff>
    </xdr:from>
    <xdr:ext cx="762000" cy="259045"/>
    <xdr:sp macro="" textlink="">
      <xdr:nvSpPr>
        <xdr:cNvPr id="442" name="将来負担の状況平均値テキスト"/>
        <xdr:cNvSpPr txBox="1"/>
      </xdr:nvSpPr>
      <xdr:spPr>
        <a:xfrm>
          <a:off x="17106900" y="2464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48133</xdr:rowOff>
    </xdr:from>
    <xdr:to>
      <xdr:col>24</xdr:col>
      <xdr:colOff>609600</xdr:colOff>
      <xdr:row>15</xdr:row>
      <xdr:rowOff>149733</xdr:rowOff>
    </xdr:to>
    <xdr:sp macro="" textlink="">
      <xdr:nvSpPr>
        <xdr:cNvPr id="443" name="フローチャート : 判断 442"/>
        <xdr:cNvSpPr/>
      </xdr:nvSpPr>
      <xdr:spPr>
        <a:xfrm>
          <a:off x="169672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14097</xdr:rowOff>
    </xdr:from>
    <xdr:to>
      <xdr:col>23</xdr:col>
      <xdr:colOff>406400</xdr:colOff>
      <xdr:row>19</xdr:row>
      <xdr:rowOff>26839</xdr:rowOff>
    </xdr:to>
    <xdr:cxnSp macro="">
      <xdr:nvCxnSpPr>
        <xdr:cNvPr id="444" name="直線コネクタ 443"/>
        <xdr:cNvCxnSpPr/>
      </xdr:nvCxnSpPr>
      <xdr:spPr>
        <a:xfrm flipV="1">
          <a:off x="15290800" y="3100197"/>
          <a:ext cx="889000" cy="18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5" name="フローチャート : 判断 444"/>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46" name="テキスト ボックス 445"/>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26839</xdr:rowOff>
    </xdr:from>
    <xdr:to>
      <xdr:col>22</xdr:col>
      <xdr:colOff>203200</xdr:colOff>
      <xdr:row>20</xdr:row>
      <xdr:rowOff>124037</xdr:rowOff>
    </xdr:to>
    <xdr:cxnSp macro="">
      <xdr:nvCxnSpPr>
        <xdr:cNvPr id="447" name="直線コネクタ 446"/>
        <xdr:cNvCxnSpPr/>
      </xdr:nvCxnSpPr>
      <xdr:spPr>
        <a:xfrm flipV="1">
          <a:off x="14401800" y="3284389"/>
          <a:ext cx="889000" cy="26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48" name="フローチャート : 判断 447"/>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49" name="テキスト ボックス 448"/>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124037</xdr:rowOff>
    </xdr:from>
    <xdr:to>
      <xdr:col>21</xdr:col>
      <xdr:colOff>0</xdr:colOff>
      <xdr:row>20</xdr:row>
      <xdr:rowOff>162645</xdr:rowOff>
    </xdr:to>
    <xdr:cxnSp macro="">
      <xdr:nvCxnSpPr>
        <xdr:cNvPr id="450" name="直線コネクタ 449"/>
        <xdr:cNvCxnSpPr/>
      </xdr:nvCxnSpPr>
      <xdr:spPr>
        <a:xfrm flipV="1">
          <a:off x="13512800" y="3553037"/>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51" name="フローチャート : 判断 450"/>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52" name="テキスト ボックス 451"/>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53" name="フローチャート : 判断 452"/>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54" name="テキスト ボックス 453"/>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154982</xdr:rowOff>
    </xdr:from>
    <xdr:to>
      <xdr:col>24</xdr:col>
      <xdr:colOff>609600</xdr:colOff>
      <xdr:row>17</xdr:row>
      <xdr:rowOff>85132</xdr:rowOff>
    </xdr:to>
    <xdr:sp macro="" textlink="">
      <xdr:nvSpPr>
        <xdr:cNvPr id="460" name="円/楕円 459"/>
        <xdr:cNvSpPr/>
      </xdr:nvSpPr>
      <xdr:spPr>
        <a:xfrm>
          <a:off x="16967200" y="289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127059</xdr:rowOff>
    </xdr:from>
    <xdr:ext cx="762000" cy="259045"/>
    <xdr:sp macro="" textlink="">
      <xdr:nvSpPr>
        <xdr:cNvPr id="461" name="将来負担の状況該当値テキスト"/>
        <xdr:cNvSpPr txBox="1"/>
      </xdr:nvSpPr>
      <xdr:spPr>
        <a:xfrm>
          <a:off x="17106900" y="2870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134747</xdr:rowOff>
    </xdr:from>
    <xdr:to>
      <xdr:col>23</xdr:col>
      <xdr:colOff>457200</xdr:colOff>
      <xdr:row>18</xdr:row>
      <xdr:rowOff>64897</xdr:rowOff>
    </xdr:to>
    <xdr:sp macro="" textlink="">
      <xdr:nvSpPr>
        <xdr:cNvPr id="462" name="円/楕円 461"/>
        <xdr:cNvSpPr/>
      </xdr:nvSpPr>
      <xdr:spPr>
        <a:xfrm>
          <a:off x="16129000" y="304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49674</xdr:rowOff>
    </xdr:from>
    <xdr:ext cx="736600" cy="259045"/>
    <xdr:sp macro="" textlink="">
      <xdr:nvSpPr>
        <xdr:cNvPr id="463" name="テキスト ボックス 462"/>
        <xdr:cNvSpPr txBox="1"/>
      </xdr:nvSpPr>
      <xdr:spPr>
        <a:xfrm>
          <a:off x="15798800" y="3135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147489</xdr:rowOff>
    </xdr:from>
    <xdr:to>
      <xdr:col>22</xdr:col>
      <xdr:colOff>254000</xdr:colOff>
      <xdr:row>19</xdr:row>
      <xdr:rowOff>77639</xdr:rowOff>
    </xdr:to>
    <xdr:sp macro="" textlink="">
      <xdr:nvSpPr>
        <xdr:cNvPr id="464" name="円/楕円 463"/>
        <xdr:cNvSpPr/>
      </xdr:nvSpPr>
      <xdr:spPr>
        <a:xfrm>
          <a:off x="15240000" y="323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62416</xdr:rowOff>
    </xdr:from>
    <xdr:ext cx="762000" cy="259045"/>
    <xdr:sp macro="" textlink="">
      <xdr:nvSpPr>
        <xdr:cNvPr id="465" name="テキスト ボックス 464"/>
        <xdr:cNvSpPr txBox="1"/>
      </xdr:nvSpPr>
      <xdr:spPr>
        <a:xfrm>
          <a:off x="14909800" y="331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113.6</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73237</xdr:rowOff>
    </xdr:from>
    <xdr:to>
      <xdr:col>21</xdr:col>
      <xdr:colOff>50800</xdr:colOff>
      <xdr:row>21</xdr:row>
      <xdr:rowOff>3387</xdr:rowOff>
    </xdr:to>
    <xdr:sp macro="" textlink="">
      <xdr:nvSpPr>
        <xdr:cNvPr id="466" name="円/楕円 465"/>
        <xdr:cNvSpPr/>
      </xdr:nvSpPr>
      <xdr:spPr>
        <a:xfrm>
          <a:off x="14351000" y="350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159614</xdr:rowOff>
    </xdr:from>
    <xdr:ext cx="762000" cy="259045"/>
    <xdr:sp macro="" textlink="">
      <xdr:nvSpPr>
        <xdr:cNvPr id="467" name="テキスト ボックス 466"/>
        <xdr:cNvSpPr txBox="1"/>
      </xdr:nvSpPr>
      <xdr:spPr>
        <a:xfrm>
          <a:off x="14020800" y="358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147.0</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111845</xdr:rowOff>
    </xdr:from>
    <xdr:to>
      <xdr:col>19</xdr:col>
      <xdr:colOff>533400</xdr:colOff>
      <xdr:row>21</xdr:row>
      <xdr:rowOff>41995</xdr:rowOff>
    </xdr:to>
    <xdr:sp macro="" textlink="">
      <xdr:nvSpPr>
        <xdr:cNvPr id="468" name="円/楕円 467"/>
        <xdr:cNvSpPr/>
      </xdr:nvSpPr>
      <xdr:spPr>
        <a:xfrm>
          <a:off x="13462000" y="354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26772</xdr:rowOff>
    </xdr:from>
    <xdr:ext cx="762000" cy="259045"/>
    <xdr:sp macro="" textlink="">
      <xdr:nvSpPr>
        <xdr:cNvPr id="469" name="テキスト ボックス 468"/>
        <xdr:cNvSpPr txBox="1"/>
      </xdr:nvSpPr>
      <xdr:spPr>
        <a:xfrm>
          <a:off x="13131800" y="3627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滋賀県高島市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51,007
50,607
693.05
29,015,503
27,649,088
1,249,724
18,134,608
24,215,383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71.9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市町村合併以降は正規職員の削減は計画以上に進んでいるが、急激なサービス低下を防ぐため</a:t>
          </a:r>
          <a:r>
            <a:rPr kumimoji="1" lang="en-US" altLang="ja-JP" sz="1100">
              <a:solidFill>
                <a:schemeClr val="dk1"/>
              </a:solidFill>
              <a:effectLst/>
              <a:latin typeface="+mn-lt"/>
              <a:ea typeface="+mn-ea"/>
              <a:cs typeface="+mn-cs"/>
            </a:rPr>
            <a:t>H26</a:t>
          </a:r>
          <a:r>
            <a:rPr kumimoji="1" lang="ja-JP" altLang="en-US" sz="1100">
              <a:solidFill>
                <a:schemeClr val="dk1"/>
              </a:solidFill>
              <a:effectLst/>
              <a:latin typeface="+mn-lt"/>
              <a:ea typeface="+mn-ea"/>
              <a:cs typeface="+mn-cs"/>
            </a:rPr>
            <a:t>以降は職員数も微減にとどまり</a:t>
          </a:r>
          <a:r>
            <a:rPr kumimoji="1" lang="ja-JP" altLang="ja-JP" sz="1100">
              <a:solidFill>
                <a:schemeClr val="dk1"/>
              </a:solidFill>
              <a:effectLst/>
              <a:latin typeface="+mn-lt"/>
              <a:ea typeface="+mn-ea"/>
              <a:cs typeface="+mn-cs"/>
            </a:rPr>
            <a:t>、人件費は大きく減少していないのが現状である。</a:t>
          </a:r>
          <a:endParaRPr lang="ja-JP" altLang="ja-JP" sz="1400">
            <a:effectLst/>
          </a:endParaRPr>
        </a:p>
        <a:p>
          <a:r>
            <a:rPr kumimoji="1" lang="ja-JP" altLang="ja-JP" sz="1100">
              <a:solidFill>
                <a:schemeClr val="dk1"/>
              </a:solidFill>
              <a:effectLst/>
              <a:latin typeface="+mn-lt"/>
              <a:ea typeface="+mn-ea"/>
              <a:cs typeface="+mn-cs"/>
            </a:rPr>
            <a:t>　今後も、指定管理者制度の導入や人員削減など、適正な定員管理を通して人件費の抑制に努める必要がある。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35560</xdr:rowOff>
    </xdr:from>
    <xdr:to>
      <xdr:col>7</xdr:col>
      <xdr:colOff>15875</xdr:colOff>
      <xdr:row>36</xdr:row>
      <xdr:rowOff>81280</xdr:rowOff>
    </xdr:to>
    <xdr:cxnSp macro="">
      <xdr:nvCxnSpPr>
        <xdr:cNvPr id="66" name="直線コネクタ 65"/>
        <xdr:cNvCxnSpPr/>
      </xdr:nvCxnSpPr>
      <xdr:spPr>
        <a:xfrm>
          <a:off x="3987800" y="62077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35560</xdr:rowOff>
    </xdr:from>
    <xdr:to>
      <xdr:col>5</xdr:col>
      <xdr:colOff>549275</xdr:colOff>
      <xdr:row>37</xdr:row>
      <xdr:rowOff>69850</xdr:rowOff>
    </xdr:to>
    <xdr:cxnSp macro="">
      <xdr:nvCxnSpPr>
        <xdr:cNvPr id="69" name="直線コネクタ 68"/>
        <xdr:cNvCxnSpPr/>
      </xdr:nvCxnSpPr>
      <xdr:spPr>
        <a:xfrm flipV="1">
          <a:off x="3098800" y="62077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69850</xdr:rowOff>
    </xdr:from>
    <xdr:to>
      <xdr:col>4</xdr:col>
      <xdr:colOff>346075</xdr:colOff>
      <xdr:row>38</xdr:row>
      <xdr:rowOff>35560</xdr:rowOff>
    </xdr:to>
    <xdr:cxnSp macro="">
      <xdr:nvCxnSpPr>
        <xdr:cNvPr id="72" name="直線コネクタ 71"/>
        <xdr:cNvCxnSpPr/>
      </xdr:nvCxnSpPr>
      <xdr:spPr>
        <a:xfrm flipV="1">
          <a:off x="2209800" y="64135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20320</xdr:rowOff>
    </xdr:from>
    <xdr:to>
      <xdr:col>3</xdr:col>
      <xdr:colOff>142875</xdr:colOff>
      <xdr:row>38</xdr:row>
      <xdr:rowOff>35560</xdr:rowOff>
    </xdr:to>
    <xdr:cxnSp macro="">
      <xdr:nvCxnSpPr>
        <xdr:cNvPr id="75" name="直線コネクタ 74"/>
        <xdr:cNvCxnSpPr/>
      </xdr:nvCxnSpPr>
      <xdr:spPr>
        <a:xfrm>
          <a:off x="1320800" y="6535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7" name="テキスト ボックス 76"/>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168927</xdr:rowOff>
    </xdr:from>
    <xdr:ext cx="762000" cy="259045"/>
    <xdr:sp macro="" textlink="">
      <xdr:nvSpPr>
        <xdr:cNvPr id="79" name="テキスト ボックス 78"/>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30480</xdr:rowOff>
    </xdr:from>
    <xdr:to>
      <xdr:col>7</xdr:col>
      <xdr:colOff>66675</xdr:colOff>
      <xdr:row>36</xdr:row>
      <xdr:rowOff>132080</xdr:rowOff>
    </xdr:to>
    <xdr:sp macro="" textlink="">
      <xdr:nvSpPr>
        <xdr:cNvPr id="85" name="円/楕円 84"/>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2557</xdr:rowOff>
    </xdr:from>
    <xdr:ext cx="762000" cy="259045"/>
    <xdr:sp macro="" textlink="">
      <xdr:nvSpPr>
        <xdr:cNvPr id="86" name="人件費該当値テキスト"/>
        <xdr:cNvSpPr txBox="1"/>
      </xdr:nvSpPr>
      <xdr:spPr>
        <a:xfrm>
          <a:off x="49149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156210</xdr:rowOff>
    </xdr:from>
    <xdr:to>
      <xdr:col>5</xdr:col>
      <xdr:colOff>600075</xdr:colOff>
      <xdr:row>36</xdr:row>
      <xdr:rowOff>86360</xdr:rowOff>
    </xdr:to>
    <xdr:sp macro="" textlink="">
      <xdr:nvSpPr>
        <xdr:cNvPr id="87" name="円/楕円 86"/>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96537</xdr:rowOff>
    </xdr:from>
    <xdr:ext cx="736600" cy="259045"/>
    <xdr:sp macro="" textlink="">
      <xdr:nvSpPr>
        <xdr:cNvPr id="88" name="テキスト ボックス 87"/>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19050</xdr:rowOff>
    </xdr:from>
    <xdr:to>
      <xdr:col>4</xdr:col>
      <xdr:colOff>396875</xdr:colOff>
      <xdr:row>37</xdr:row>
      <xdr:rowOff>120650</xdr:rowOff>
    </xdr:to>
    <xdr:sp macro="" textlink="">
      <xdr:nvSpPr>
        <xdr:cNvPr id="89" name="円/楕円 88"/>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90" name="テキスト ボックス 89"/>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156210</xdr:rowOff>
    </xdr:from>
    <xdr:to>
      <xdr:col>3</xdr:col>
      <xdr:colOff>193675</xdr:colOff>
      <xdr:row>38</xdr:row>
      <xdr:rowOff>86360</xdr:rowOff>
    </xdr:to>
    <xdr:sp macro="" textlink="">
      <xdr:nvSpPr>
        <xdr:cNvPr id="91" name="円/楕円 90"/>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71137</xdr:rowOff>
    </xdr:from>
    <xdr:ext cx="762000" cy="259045"/>
    <xdr:sp macro="" textlink="">
      <xdr:nvSpPr>
        <xdr:cNvPr id="92" name="テキスト ボックス 91"/>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140970</xdr:rowOff>
    </xdr:from>
    <xdr:to>
      <xdr:col>1</xdr:col>
      <xdr:colOff>676275</xdr:colOff>
      <xdr:row>38</xdr:row>
      <xdr:rowOff>71120</xdr:rowOff>
    </xdr:to>
    <xdr:sp macro="" textlink="">
      <xdr:nvSpPr>
        <xdr:cNvPr id="93" name="円/楕円 92"/>
        <xdr:cNvSpPr/>
      </xdr:nvSpPr>
      <xdr:spPr>
        <a:xfrm>
          <a:off x="1270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55897</xdr:rowOff>
    </xdr:from>
    <xdr:ext cx="762000" cy="259045"/>
    <xdr:sp macro="" textlink="">
      <xdr:nvSpPr>
        <xdr:cNvPr id="94" name="テキスト ボックス 93"/>
        <xdr:cNvSpPr txBox="1"/>
      </xdr:nvSpPr>
      <xdr:spPr>
        <a:xfrm>
          <a:off x="939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物件費については、昨年度と</a:t>
          </a:r>
          <a:r>
            <a:rPr kumimoji="1" lang="ja-JP" altLang="en-US" sz="1100">
              <a:solidFill>
                <a:schemeClr val="dk1"/>
              </a:solidFill>
              <a:effectLst/>
              <a:latin typeface="+mn-lt"/>
              <a:ea typeface="+mn-ea"/>
              <a:cs typeface="+mn-cs"/>
            </a:rPr>
            <a:t>変わらないが、県平均や類似団体よりも上回っている状況は変わっていない。また、決算に占める物件費の割合は</a:t>
          </a:r>
          <a:r>
            <a:rPr kumimoji="1" lang="ja-JP" altLang="ja-JP" sz="1100">
              <a:solidFill>
                <a:schemeClr val="dk1"/>
              </a:solidFill>
              <a:effectLst/>
              <a:latin typeface="+mn-lt"/>
              <a:ea typeface="+mn-ea"/>
              <a:cs typeface="+mn-cs"/>
            </a:rPr>
            <a:t>上昇し</a:t>
          </a:r>
          <a:r>
            <a:rPr kumimoji="1" lang="ja-JP" altLang="en-US" sz="1100">
              <a:solidFill>
                <a:schemeClr val="dk1"/>
              </a:solidFill>
              <a:effectLst/>
              <a:latin typeface="+mn-lt"/>
              <a:ea typeface="+mn-ea"/>
              <a:cs typeface="+mn-cs"/>
            </a:rPr>
            <a:t>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も引き続き、</a:t>
          </a:r>
          <a:r>
            <a:rPr kumimoji="1" lang="ja-JP" altLang="ja-JP" sz="1100">
              <a:solidFill>
                <a:schemeClr val="dk1"/>
              </a:solidFill>
              <a:effectLst/>
              <a:latin typeface="+mn-lt"/>
              <a:ea typeface="+mn-ea"/>
              <a:cs typeface="+mn-cs"/>
            </a:rPr>
            <a:t>事務事業の見直し</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により、臨時職員賃金の削減や委託事業の見直しを進める必要がある。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20" name="直線コネクタ 119"/>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159004</xdr:rowOff>
    </xdr:from>
    <xdr:to>
      <xdr:col>24</xdr:col>
      <xdr:colOff>31750</xdr:colOff>
      <xdr:row>16</xdr:row>
      <xdr:rowOff>159004</xdr:rowOff>
    </xdr:to>
    <xdr:cxnSp macro="">
      <xdr:nvCxnSpPr>
        <xdr:cNvPr id="125" name="直線コネクタ 124"/>
        <xdr:cNvCxnSpPr/>
      </xdr:nvCxnSpPr>
      <xdr:spPr>
        <a:xfrm>
          <a:off x="15671800" y="29022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15003</xdr:rowOff>
    </xdr:from>
    <xdr:ext cx="762000" cy="259045"/>
    <xdr:sp macro="" textlink="">
      <xdr:nvSpPr>
        <xdr:cNvPr id="126" name="物件費平均値テキスト"/>
        <xdr:cNvSpPr txBox="1"/>
      </xdr:nvSpPr>
      <xdr:spPr>
        <a:xfrm>
          <a:off x="16598900" y="2586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7" name="フローチャート : 判断 126"/>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35560</xdr:rowOff>
    </xdr:from>
    <xdr:to>
      <xdr:col>22</xdr:col>
      <xdr:colOff>565150</xdr:colOff>
      <xdr:row>16</xdr:row>
      <xdr:rowOff>159004</xdr:rowOff>
    </xdr:to>
    <xdr:cxnSp macro="">
      <xdr:nvCxnSpPr>
        <xdr:cNvPr id="128" name="直線コネクタ 127"/>
        <xdr:cNvCxnSpPr/>
      </xdr:nvCxnSpPr>
      <xdr:spPr>
        <a:xfrm>
          <a:off x="14782800" y="2435860"/>
          <a:ext cx="889000" cy="46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96774</xdr:rowOff>
    </xdr:from>
    <xdr:to>
      <xdr:col>22</xdr:col>
      <xdr:colOff>615950</xdr:colOff>
      <xdr:row>16</xdr:row>
      <xdr:rowOff>26924</xdr:rowOff>
    </xdr:to>
    <xdr:sp macro="" textlink="">
      <xdr:nvSpPr>
        <xdr:cNvPr id="129" name="フローチャート : 判断 128"/>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37101</xdr:rowOff>
    </xdr:from>
    <xdr:ext cx="736600" cy="259045"/>
    <xdr:sp macro="" textlink="">
      <xdr:nvSpPr>
        <xdr:cNvPr id="130" name="テキスト ボックス 129"/>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8128</xdr:rowOff>
    </xdr:from>
    <xdr:to>
      <xdr:col>21</xdr:col>
      <xdr:colOff>361950</xdr:colOff>
      <xdr:row>14</xdr:row>
      <xdr:rowOff>35560</xdr:rowOff>
    </xdr:to>
    <xdr:cxnSp macro="">
      <xdr:nvCxnSpPr>
        <xdr:cNvPr id="131" name="直線コネクタ 130"/>
        <xdr:cNvCxnSpPr/>
      </xdr:nvCxnSpPr>
      <xdr:spPr>
        <a:xfrm>
          <a:off x="13893800" y="24084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32766</xdr:rowOff>
    </xdr:from>
    <xdr:to>
      <xdr:col>21</xdr:col>
      <xdr:colOff>412750</xdr:colOff>
      <xdr:row>15</xdr:row>
      <xdr:rowOff>134366</xdr:rowOff>
    </xdr:to>
    <xdr:sp macro="" textlink="">
      <xdr:nvSpPr>
        <xdr:cNvPr id="132" name="フローチャート : 判断 131"/>
        <xdr:cNvSpPr/>
      </xdr:nvSpPr>
      <xdr:spPr>
        <a:xfrm>
          <a:off x="14732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119143</xdr:rowOff>
    </xdr:from>
    <xdr:ext cx="762000" cy="259045"/>
    <xdr:sp macro="" textlink="">
      <xdr:nvSpPr>
        <xdr:cNvPr id="133" name="テキスト ボックス 132"/>
        <xdr:cNvSpPr txBox="1"/>
      </xdr:nvSpPr>
      <xdr:spPr>
        <a:xfrm>
          <a:off x="14401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8128</xdr:rowOff>
    </xdr:from>
    <xdr:to>
      <xdr:col>20</xdr:col>
      <xdr:colOff>158750</xdr:colOff>
      <xdr:row>14</xdr:row>
      <xdr:rowOff>53848</xdr:rowOff>
    </xdr:to>
    <xdr:cxnSp macro="">
      <xdr:nvCxnSpPr>
        <xdr:cNvPr id="134" name="直線コネクタ 133"/>
        <xdr:cNvCxnSpPr/>
      </xdr:nvCxnSpPr>
      <xdr:spPr>
        <a:xfrm flipV="1">
          <a:off x="13004800" y="24084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167640</xdr:rowOff>
    </xdr:from>
    <xdr:to>
      <xdr:col>20</xdr:col>
      <xdr:colOff>209550</xdr:colOff>
      <xdr:row>15</xdr:row>
      <xdr:rowOff>97790</xdr:rowOff>
    </xdr:to>
    <xdr:sp macro="" textlink="">
      <xdr:nvSpPr>
        <xdr:cNvPr id="135" name="フローチャート :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82567</xdr:rowOff>
    </xdr:from>
    <xdr:ext cx="762000" cy="259045"/>
    <xdr:sp macro="" textlink="">
      <xdr:nvSpPr>
        <xdr:cNvPr id="136" name="テキスト ボックス 135"/>
        <xdr:cNvSpPr txBox="1"/>
      </xdr:nvSpPr>
      <xdr:spPr>
        <a:xfrm>
          <a:off x="13512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140208</xdr:rowOff>
    </xdr:from>
    <xdr:to>
      <xdr:col>19</xdr:col>
      <xdr:colOff>6350</xdr:colOff>
      <xdr:row>15</xdr:row>
      <xdr:rowOff>70358</xdr:rowOff>
    </xdr:to>
    <xdr:sp macro="" textlink="">
      <xdr:nvSpPr>
        <xdr:cNvPr id="137" name="フローチャート : 判断 136"/>
        <xdr:cNvSpPr/>
      </xdr:nvSpPr>
      <xdr:spPr>
        <a:xfrm>
          <a:off x="12954000" y="254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55135</xdr:rowOff>
    </xdr:from>
    <xdr:ext cx="762000" cy="259045"/>
    <xdr:sp macro="" textlink="">
      <xdr:nvSpPr>
        <xdr:cNvPr id="138" name="テキスト ボックス 137"/>
        <xdr:cNvSpPr txBox="1"/>
      </xdr:nvSpPr>
      <xdr:spPr>
        <a:xfrm>
          <a:off x="12623800" y="26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108204</xdr:rowOff>
    </xdr:from>
    <xdr:to>
      <xdr:col>24</xdr:col>
      <xdr:colOff>82550</xdr:colOff>
      <xdr:row>17</xdr:row>
      <xdr:rowOff>38354</xdr:rowOff>
    </xdr:to>
    <xdr:sp macro="" textlink="">
      <xdr:nvSpPr>
        <xdr:cNvPr id="144" name="円/楕円 143"/>
        <xdr:cNvSpPr/>
      </xdr:nvSpPr>
      <xdr:spPr>
        <a:xfrm>
          <a:off x="164592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80281</xdr:rowOff>
    </xdr:from>
    <xdr:ext cx="762000" cy="259045"/>
    <xdr:sp macro="" textlink="">
      <xdr:nvSpPr>
        <xdr:cNvPr id="145" name="物件費該当値テキスト"/>
        <xdr:cNvSpPr txBox="1"/>
      </xdr:nvSpPr>
      <xdr:spPr>
        <a:xfrm>
          <a:off x="16598900" y="282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108204</xdr:rowOff>
    </xdr:from>
    <xdr:to>
      <xdr:col>22</xdr:col>
      <xdr:colOff>615950</xdr:colOff>
      <xdr:row>17</xdr:row>
      <xdr:rowOff>38354</xdr:rowOff>
    </xdr:to>
    <xdr:sp macro="" textlink="">
      <xdr:nvSpPr>
        <xdr:cNvPr id="146" name="円/楕円 145"/>
        <xdr:cNvSpPr/>
      </xdr:nvSpPr>
      <xdr:spPr>
        <a:xfrm>
          <a:off x="15621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23131</xdr:rowOff>
    </xdr:from>
    <xdr:ext cx="736600" cy="259045"/>
    <xdr:sp macro="" textlink="">
      <xdr:nvSpPr>
        <xdr:cNvPr id="147" name="テキスト ボックス 146"/>
        <xdr:cNvSpPr txBox="1"/>
      </xdr:nvSpPr>
      <xdr:spPr>
        <a:xfrm>
          <a:off x="15290800" y="2937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156210</xdr:rowOff>
    </xdr:from>
    <xdr:to>
      <xdr:col>21</xdr:col>
      <xdr:colOff>412750</xdr:colOff>
      <xdr:row>14</xdr:row>
      <xdr:rowOff>86360</xdr:rowOff>
    </xdr:to>
    <xdr:sp macro="" textlink="">
      <xdr:nvSpPr>
        <xdr:cNvPr id="148" name="円/楕円 147"/>
        <xdr:cNvSpPr/>
      </xdr:nvSpPr>
      <xdr:spPr>
        <a:xfrm>
          <a:off x="14732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96537</xdr:rowOff>
    </xdr:from>
    <xdr:ext cx="762000" cy="259045"/>
    <xdr:sp macro="" textlink="">
      <xdr:nvSpPr>
        <xdr:cNvPr id="149" name="テキスト ボックス 148"/>
        <xdr:cNvSpPr txBox="1"/>
      </xdr:nvSpPr>
      <xdr:spPr>
        <a:xfrm>
          <a:off x="14401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128778</xdr:rowOff>
    </xdr:from>
    <xdr:to>
      <xdr:col>20</xdr:col>
      <xdr:colOff>209550</xdr:colOff>
      <xdr:row>14</xdr:row>
      <xdr:rowOff>58928</xdr:rowOff>
    </xdr:to>
    <xdr:sp macro="" textlink="">
      <xdr:nvSpPr>
        <xdr:cNvPr id="150" name="円/楕円 149"/>
        <xdr:cNvSpPr/>
      </xdr:nvSpPr>
      <xdr:spPr>
        <a:xfrm>
          <a:off x="13843000" y="235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69105</xdr:rowOff>
    </xdr:from>
    <xdr:ext cx="762000" cy="259045"/>
    <xdr:sp macro="" textlink="">
      <xdr:nvSpPr>
        <xdr:cNvPr id="151" name="テキスト ボックス 150"/>
        <xdr:cNvSpPr txBox="1"/>
      </xdr:nvSpPr>
      <xdr:spPr>
        <a:xfrm>
          <a:off x="13512800" y="212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3048</xdr:rowOff>
    </xdr:from>
    <xdr:to>
      <xdr:col>19</xdr:col>
      <xdr:colOff>6350</xdr:colOff>
      <xdr:row>14</xdr:row>
      <xdr:rowOff>104648</xdr:rowOff>
    </xdr:to>
    <xdr:sp macro="" textlink="">
      <xdr:nvSpPr>
        <xdr:cNvPr id="152" name="円/楕円 151"/>
        <xdr:cNvSpPr/>
      </xdr:nvSpPr>
      <xdr:spPr>
        <a:xfrm>
          <a:off x="12954000" y="240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114825</xdr:rowOff>
    </xdr:from>
    <xdr:ext cx="762000" cy="259045"/>
    <xdr:sp macro="" textlink="">
      <xdr:nvSpPr>
        <xdr:cNvPr id="153" name="テキスト ボックス 152"/>
        <xdr:cNvSpPr txBox="1"/>
      </xdr:nvSpPr>
      <xdr:spPr>
        <a:xfrm>
          <a:off x="12623800" y="217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県や類似団体平均と比較して低い水準であるが、扶助費</a:t>
          </a:r>
          <a:r>
            <a:rPr kumimoji="1" lang="ja-JP" altLang="en-US" sz="1100">
              <a:solidFill>
                <a:schemeClr val="dk1"/>
              </a:solidFill>
              <a:effectLst/>
              <a:latin typeface="+mn-lt"/>
              <a:ea typeface="+mn-ea"/>
              <a:cs typeface="+mn-cs"/>
            </a:rPr>
            <a:t>の伸びは</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増で</a:t>
          </a:r>
          <a:r>
            <a:rPr kumimoji="1" lang="ja-JP" altLang="ja-JP" sz="1100">
              <a:solidFill>
                <a:schemeClr val="dk1"/>
              </a:solidFill>
              <a:effectLst/>
              <a:latin typeface="+mn-lt"/>
              <a:ea typeface="+mn-ea"/>
              <a:cs typeface="+mn-cs"/>
            </a:rPr>
            <a:t>、決算額の</a:t>
          </a:r>
          <a:r>
            <a:rPr kumimoji="1" lang="en-US" altLang="ja-JP" sz="1100">
              <a:solidFill>
                <a:schemeClr val="dk1"/>
              </a:solidFill>
              <a:effectLst/>
              <a:latin typeface="+mn-lt"/>
              <a:ea typeface="+mn-ea"/>
              <a:cs typeface="+mn-cs"/>
            </a:rPr>
            <a:t>15.0%</a:t>
          </a:r>
          <a:r>
            <a:rPr kumimoji="1" lang="ja-JP" altLang="ja-JP" sz="1100">
              <a:solidFill>
                <a:schemeClr val="dk1"/>
              </a:solidFill>
              <a:effectLst/>
              <a:latin typeface="+mn-lt"/>
              <a:ea typeface="+mn-ea"/>
              <a:cs typeface="+mn-cs"/>
            </a:rPr>
            <a:t>と大きなウエイトを占めている。</a:t>
          </a:r>
          <a:endParaRPr lang="ja-JP" altLang="ja-JP" sz="1400">
            <a:effectLst/>
          </a:endParaRPr>
        </a:p>
        <a:p>
          <a:r>
            <a:rPr kumimoji="1" lang="ja-JP" altLang="ja-JP" sz="1100">
              <a:solidFill>
                <a:schemeClr val="dk1"/>
              </a:solidFill>
              <a:effectLst/>
              <a:latin typeface="+mn-lt"/>
              <a:ea typeface="+mn-ea"/>
              <a:cs typeface="+mn-cs"/>
            </a:rPr>
            <a:t>　今後も、生活保護や児童・高齢者福祉に伴う経費は高い水準で推移し、義務的経費の硬直化が予想されることから、事務事業の精査とともに給付の適正化に努める必要がある。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101600</xdr:rowOff>
    </xdr:from>
    <xdr:to>
      <xdr:col>7</xdr:col>
      <xdr:colOff>15875</xdr:colOff>
      <xdr:row>61</xdr:row>
      <xdr:rowOff>69850</xdr:rowOff>
    </xdr:to>
    <xdr:cxnSp macro="">
      <xdr:nvCxnSpPr>
        <xdr:cNvPr id="181" name="直線コネクタ 180"/>
        <xdr:cNvCxnSpPr/>
      </xdr:nvCxnSpPr>
      <xdr:spPr>
        <a:xfrm flipV="1">
          <a:off x="4826000" y="9017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16527</xdr:rowOff>
    </xdr:from>
    <xdr:ext cx="762000" cy="259045"/>
    <xdr:sp macro="" textlink="">
      <xdr:nvSpPr>
        <xdr:cNvPr id="184" name="扶助費最大値テキスト"/>
        <xdr:cNvSpPr txBox="1"/>
      </xdr:nvSpPr>
      <xdr:spPr>
        <a:xfrm>
          <a:off x="4914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52</xdr:row>
      <xdr:rowOff>101600</xdr:rowOff>
    </xdr:from>
    <xdr:to>
      <xdr:col>7</xdr:col>
      <xdr:colOff>104775</xdr:colOff>
      <xdr:row>52</xdr:row>
      <xdr:rowOff>101600</xdr:rowOff>
    </xdr:to>
    <xdr:cxnSp macro="">
      <xdr:nvCxnSpPr>
        <xdr:cNvPr id="185" name="直線コネクタ 184"/>
        <xdr:cNvCxnSpPr/>
      </xdr:nvCxnSpPr>
      <xdr:spPr>
        <a:xfrm>
          <a:off x="4737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0</xdr:rowOff>
    </xdr:from>
    <xdr:to>
      <xdr:col>7</xdr:col>
      <xdr:colOff>15875</xdr:colOff>
      <xdr:row>54</xdr:row>
      <xdr:rowOff>101600</xdr:rowOff>
    </xdr:to>
    <xdr:cxnSp macro="">
      <xdr:nvCxnSpPr>
        <xdr:cNvPr id="186" name="直線コネクタ 185"/>
        <xdr:cNvCxnSpPr/>
      </xdr:nvCxnSpPr>
      <xdr:spPr>
        <a:xfrm>
          <a:off x="3987800" y="92583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95250</xdr:rowOff>
    </xdr:from>
    <xdr:to>
      <xdr:col>5</xdr:col>
      <xdr:colOff>549275</xdr:colOff>
      <xdr:row>54</xdr:row>
      <xdr:rowOff>0</xdr:rowOff>
    </xdr:to>
    <xdr:cxnSp macro="">
      <xdr:nvCxnSpPr>
        <xdr:cNvPr id="189" name="直線コネクタ 188"/>
        <xdr:cNvCxnSpPr/>
      </xdr:nvCxnSpPr>
      <xdr:spPr>
        <a:xfrm>
          <a:off x="3098800" y="9182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120650</xdr:rowOff>
    </xdr:from>
    <xdr:to>
      <xdr:col>5</xdr:col>
      <xdr:colOff>600075</xdr:colOff>
      <xdr:row>56</xdr:row>
      <xdr:rowOff>50800</xdr:rowOff>
    </xdr:to>
    <xdr:sp macro="" textlink="">
      <xdr:nvSpPr>
        <xdr:cNvPr id="190" name="フローチャート : 判断 189"/>
        <xdr:cNvSpPr/>
      </xdr:nvSpPr>
      <xdr:spPr>
        <a:xfrm>
          <a:off x="3937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35577</xdr:rowOff>
    </xdr:from>
    <xdr:ext cx="736600" cy="259045"/>
    <xdr:sp macro="" textlink="">
      <xdr:nvSpPr>
        <xdr:cNvPr id="191" name="テキスト ボックス 190"/>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165100</xdr:rowOff>
    </xdr:from>
    <xdr:to>
      <xdr:col>4</xdr:col>
      <xdr:colOff>346075</xdr:colOff>
      <xdr:row>53</xdr:row>
      <xdr:rowOff>95250</xdr:rowOff>
    </xdr:to>
    <xdr:cxnSp macro="">
      <xdr:nvCxnSpPr>
        <xdr:cNvPr id="192" name="直線コネクタ 191"/>
        <xdr:cNvCxnSpPr/>
      </xdr:nvCxnSpPr>
      <xdr:spPr>
        <a:xfrm>
          <a:off x="2209800" y="9080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69850</xdr:rowOff>
    </xdr:from>
    <xdr:to>
      <xdr:col>4</xdr:col>
      <xdr:colOff>396875</xdr:colOff>
      <xdr:row>56</xdr:row>
      <xdr:rowOff>0</xdr:rowOff>
    </xdr:to>
    <xdr:sp macro="" textlink="">
      <xdr:nvSpPr>
        <xdr:cNvPr id="193" name="フローチャート : 判断 192"/>
        <xdr:cNvSpPr/>
      </xdr:nvSpPr>
      <xdr:spPr>
        <a:xfrm>
          <a:off x="3048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156227</xdr:rowOff>
    </xdr:from>
    <xdr:ext cx="762000" cy="259045"/>
    <xdr:sp macro="" textlink="">
      <xdr:nvSpPr>
        <xdr:cNvPr id="194" name="テキスト ボックス 193"/>
        <xdr:cNvSpPr txBox="1"/>
      </xdr:nvSpPr>
      <xdr:spPr>
        <a:xfrm>
          <a:off x="2717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127000</xdr:rowOff>
    </xdr:from>
    <xdr:to>
      <xdr:col>3</xdr:col>
      <xdr:colOff>142875</xdr:colOff>
      <xdr:row>52</xdr:row>
      <xdr:rowOff>165100</xdr:rowOff>
    </xdr:to>
    <xdr:cxnSp macro="">
      <xdr:nvCxnSpPr>
        <xdr:cNvPr id="195" name="直線コネクタ 194"/>
        <xdr:cNvCxnSpPr/>
      </xdr:nvCxnSpPr>
      <xdr:spPr>
        <a:xfrm>
          <a:off x="1320800" y="9042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44450</xdr:rowOff>
    </xdr:from>
    <xdr:to>
      <xdr:col>3</xdr:col>
      <xdr:colOff>193675</xdr:colOff>
      <xdr:row>55</xdr:row>
      <xdr:rowOff>146050</xdr:rowOff>
    </xdr:to>
    <xdr:sp macro="" textlink="">
      <xdr:nvSpPr>
        <xdr:cNvPr id="196" name="フローチャート : 判断 195"/>
        <xdr:cNvSpPr/>
      </xdr:nvSpPr>
      <xdr:spPr>
        <a:xfrm>
          <a:off x="2159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130827</xdr:rowOff>
    </xdr:from>
    <xdr:ext cx="762000" cy="259045"/>
    <xdr:sp macro="" textlink="">
      <xdr:nvSpPr>
        <xdr:cNvPr id="197" name="テキスト ボックス 196"/>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8" name="フローチャート :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9" name="テキスト ボックス 198"/>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50800</xdr:rowOff>
    </xdr:from>
    <xdr:to>
      <xdr:col>7</xdr:col>
      <xdr:colOff>66675</xdr:colOff>
      <xdr:row>54</xdr:row>
      <xdr:rowOff>152400</xdr:rowOff>
    </xdr:to>
    <xdr:sp macro="" textlink="">
      <xdr:nvSpPr>
        <xdr:cNvPr id="205" name="円/楕円 204"/>
        <xdr:cNvSpPr/>
      </xdr:nvSpPr>
      <xdr:spPr>
        <a:xfrm>
          <a:off x="47752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67327</xdr:rowOff>
    </xdr:from>
    <xdr:ext cx="762000" cy="259045"/>
    <xdr:sp macro="" textlink="">
      <xdr:nvSpPr>
        <xdr:cNvPr id="206" name="扶助費該当値テキスト"/>
        <xdr:cNvSpPr txBox="1"/>
      </xdr:nvSpPr>
      <xdr:spPr>
        <a:xfrm>
          <a:off x="49149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120650</xdr:rowOff>
    </xdr:from>
    <xdr:to>
      <xdr:col>5</xdr:col>
      <xdr:colOff>600075</xdr:colOff>
      <xdr:row>54</xdr:row>
      <xdr:rowOff>50800</xdr:rowOff>
    </xdr:to>
    <xdr:sp macro="" textlink="">
      <xdr:nvSpPr>
        <xdr:cNvPr id="207" name="円/楕円 206"/>
        <xdr:cNvSpPr/>
      </xdr:nvSpPr>
      <xdr:spPr>
        <a:xfrm>
          <a:off x="3937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60977</xdr:rowOff>
    </xdr:from>
    <xdr:ext cx="736600" cy="259045"/>
    <xdr:sp macro="" textlink="">
      <xdr:nvSpPr>
        <xdr:cNvPr id="208" name="テキスト ボックス 207"/>
        <xdr:cNvSpPr txBox="1"/>
      </xdr:nvSpPr>
      <xdr:spPr>
        <a:xfrm>
          <a:off x="3606800" y="897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44450</xdr:rowOff>
    </xdr:from>
    <xdr:to>
      <xdr:col>4</xdr:col>
      <xdr:colOff>396875</xdr:colOff>
      <xdr:row>53</xdr:row>
      <xdr:rowOff>146050</xdr:rowOff>
    </xdr:to>
    <xdr:sp macro="" textlink="">
      <xdr:nvSpPr>
        <xdr:cNvPr id="209" name="円/楕円 208"/>
        <xdr:cNvSpPr/>
      </xdr:nvSpPr>
      <xdr:spPr>
        <a:xfrm>
          <a:off x="3048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156227</xdr:rowOff>
    </xdr:from>
    <xdr:ext cx="762000" cy="259045"/>
    <xdr:sp macro="" textlink="">
      <xdr:nvSpPr>
        <xdr:cNvPr id="210" name="テキスト ボックス 209"/>
        <xdr:cNvSpPr txBox="1"/>
      </xdr:nvSpPr>
      <xdr:spPr>
        <a:xfrm>
          <a:off x="27178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114300</xdr:rowOff>
    </xdr:from>
    <xdr:to>
      <xdr:col>3</xdr:col>
      <xdr:colOff>193675</xdr:colOff>
      <xdr:row>53</xdr:row>
      <xdr:rowOff>44450</xdr:rowOff>
    </xdr:to>
    <xdr:sp macro="" textlink="">
      <xdr:nvSpPr>
        <xdr:cNvPr id="211" name="円/楕円 210"/>
        <xdr:cNvSpPr/>
      </xdr:nvSpPr>
      <xdr:spPr>
        <a:xfrm>
          <a:off x="2159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54627</xdr:rowOff>
    </xdr:from>
    <xdr:ext cx="762000" cy="259045"/>
    <xdr:sp macro="" textlink="">
      <xdr:nvSpPr>
        <xdr:cNvPr id="212" name="テキスト ボックス 211"/>
        <xdr:cNvSpPr txBox="1"/>
      </xdr:nvSpPr>
      <xdr:spPr>
        <a:xfrm>
          <a:off x="1828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76200</xdr:rowOff>
    </xdr:from>
    <xdr:to>
      <xdr:col>1</xdr:col>
      <xdr:colOff>676275</xdr:colOff>
      <xdr:row>53</xdr:row>
      <xdr:rowOff>6350</xdr:rowOff>
    </xdr:to>
    <xdr:sp macro="" textlink="">
      <xdr:nvSpPr>
        <xdr:cNvPr id="213" name="円/楕円 212"/>
        <xdr:cNvSpPr/>
      </xdr:nvSpPr>
      <xdr:spPr>
        <a:xfrm>
          <a:off x="1270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16527</xdr:rowOff>
    </xdr:from>
    <xdr:ext cx="762000" cy="259045"/>
    <xdr:sp macro="" textlink="">
      <xdr:nvSpPr>
        <xdr:cNvPr id="214" name="テキスト ボックス 213"/>
        <xdr:cNvSpPr txBox="1"/>
      </xdr:nvSpPr>
      <xdr:spPr>
        <a:xfrm>
          <a:off x="939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国民健康保険や後期高齢者医療、介護保険などの社会保障に関する特別会計への繰出金が慢性的に高止まりしているため、高齢者福祉対策が急務となっている。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88900</xdr:rowOff>
    </xdr:from>
    <xdr:to>
      <xdr:col>24</xdr:col>
      <xdr:colOff>31750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61</xdr:row>
      <xdr:rowOff>117475</xdr:rowOff>
    </xdr:from>
    <xdr:to>
      <xdr:col>24</xdr:col>
      <xdr:colOff>120650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53</xdr:row>
      <xdr:rowOff>88900</xdr:rowOff>
    </xdr:from>
    <xdr:to>
      <xdr:col>24</xdr:col>
      <xdr:colOff>120650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136525</xdr:rowOff>
    </xdr:from>
    <xdr:to>
      <xdr:col>24</xdr:col>
      <xdr:colOff>31750</xdr:colOff>
      <xdr:row>60</xdr:row>
      <xdr:rowOff>165100</xdr:rowOff>
    </xdr:to>
    <xdr:cxnSp macro="">
      <xdr:nvCxnSpPr>
        <xdr:cNvPr id="251" name="直線コネクタ 250"/>
        <xdr:cNvCxnSpPr/>
      </xdr:nvCxnSpPr>
      <xdr:spPr>
        <a:xfrm flipV="1">
          <a:off x="15671800" y="104235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35577</xdr:rowOff>
    </xdr:from>
    <xdr:ext cx="762000" cy="259045"/>
    <xdr:sp macro="" textlink="">
      <xdr:nvSpPr>
        <xdr:cNvPr id="252" name="その他平均値テキスト"/>
        <xdr:cNvSpPr txBox="1"/>
      </xdr:nvSpPr>
      <xdr:spPr>
        <a:xfrm>
          <a:off x="16598900" y="980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53" name="フローチャート : 判断 252"/>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98425</xdr:rowOff>
    </xdr:from>
    <xdr:to>
      <xdr:col>22</xdr:col>
      <xdr:colOff>565150</xdr:colOff>
      <xdr:row>60</xdr:row>
      <xdr:rowOff>165100</xdr:rowOff>
    </xdr:to>
    <xdr:cxnSp macro="">
      <xdr:nvCxnSpPr>
        <xdr:cNvPr id="254" name="直線コネクタ 253"/>
        <xdr:cNvCxnSpPr/>
      </xdr:nvCxnSpPr>
      <xdr:spPr>
        <a:xfrm>
          <a:off x="14782800" y="103854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57150</xdr:rowOff>
    </xdr:from>
    <xdr:to>
      <xdr:col>22</xdr:col>
      <xdr:colOff>615950</xdr:colOff>
      <xdr:row>58</xdr:row>
      <xdr:rowOff>158750</xdr:rowOff>
    </xdr:to>
    <xdr:sp macro="" textlink="">
      <xdr:nvSpPr>
        <xdr:cNvPr id="255" name="フローチャート : 判断 254"/>
        <xdr:cNvSpPr/>
      </xdr:nvSpPr>
      <xdr:spPr>
        <a:xfrm>
          <a:off x="156210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168927</xdr:rowOff>
    </xdr:from>
    <xdr:ext cx="736600" cy="259045"/>
    <xdr:sp macro="" textlink="">
      <xdr:nvSpPr>
        <xdr:cNvPr id="256" name="テキスト ボックス 255"/>
        <xdr:cNvSpPr txBox="1"/>
      </xdr:nvSpPr>
      <xdr:spPr>
        <a:xfrm>
          <a:off x="15290800" y="977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98425</xdr:rowOff>
    </xdr:from>
    <xdr:to>
      <xdr:col>21</xdr:col>
      <xdr:colOff>361950</xdr:colOff>
      <xdr:row>60</xdr:row>
      <xdr:rowOff>136525</xdr:rowOff>
    </xdr:to>
    <xdr:cxnSp macro="">
      <xdr:nvCxnSpPr>
        <xdr:cNvPr id="257" name="直線コネクタ 256"/>
        <xdr:cNvCxnSpPr/>
      </xdr:nvCxnSpPr>
      <xdr:spPr>
        <a:xfrm flipV="1">
          <a:off x="13893800" y="103854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38100</xdr:rowOff>
    </xdr:from>
    <xdr:to>
      <xdr:col>21</xdr:col>
      <xdr:colOff>412750</xdr:colOff>
      <xdr:row>58</xdr:row>
      <xdr:rowOff>139700</xdr:rowOff>
    </xdr:to>
    <xdr:sp macro="" textlink="">
      <xdr:nvSpPr>
        <xdr:cNvPr id="258" name="フローチャート :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149877</xdr:rowOff>
    </xdr:from>
    <xdr:ext cx="762000" cy="259045"/>
    <xdr:sp macro="" textlink="">
      <xdr:nvSpPr>
        <xdr:cNvPr id="259" name="テキスト ボックス 258"/>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136525</xdr:rowOff>
    </xdr:from>
    <xdr:to>
      <xdr:col>20</xdr:col>
      <xdr:colOff>158750</xdr:colOff>
      <xdr:row>60</xdr:row>
      <xdr:rowOff>165100</xdr:rowOff>
    </xdr:to>
    <xdr:cxnSp macro="">
      <xdr:nvCxnSpPr>
        <xdr:cNvPr id="260" name="直線コネクタ 259"/>
        <xdr:cNvCxnSpPr/>
      </xdr:nvCxnSpPr>
      <xdr:spPr>
        <a:xfrm flipV="1">
          <a:off x="13004800" y="104235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38100</xdr:rowOff>
    </xdr:from>
    <xdr:to>
      <xdr:col>20</xdr:col>
      <xdr:colOff>209550</xdr:colOff>
      <xdr:row>58</xdr:row>
      <xdr:rowOff>139700</xdr:rowOff>
    </xdr:to>
    <xdr:sp macro="" textlink="">
      <xdr:nvSpPr>
        <xdr:cNvPr id="261" name="フローチャート :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149877</xdr:rowOff>
    </xdr:from>
    <xdr:ext cx="762000" cy="259045"/>
    <xdr:sp macro="" textlink="">
      <xdr:nvSpPr>
        <xdr:cNvPr id="262" name="テキスト ボックス 261"/>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161925</xdr:rowOff>
    </xdr:from>
    <xdr:to>
      <xdr:col>19</xdr:col>
      <xdr:colOff>6350</xdr:colOff>
      <xdr:row>58</xdr:row>
      <xdr:rowOff>92075</xdr:rowOff>
    </xdr:to>
    <xdr:sp macro="" textlink="">
      <xdr:nvSpPr>
        <xdr:cNvPr id="263" name="フローチャート : 判断 262"/>
        <xdr:cNvSpPr/>
      </xdr:nvSpPr>
      <xdr:spPr>
        <a:xfrm>
          <a:off x="129540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102252</xdr:rowOff>
    </xdr:from>
    <xdr:ext cx="762000" cy="259045"/>
    <xdr:sp macro="" textlink="">
      <xdr:nvSpPr>
        <xdr:cNvPr id="264" name="テキスト ボックス 263"/>
        <xdr:cNvSpPr txBox="1"/>
      </xdr:nvSpPr>
      <xdr:spPr>
        <a:xfrm>
          <a:off x="12623800" y="970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60</xdr:row>
      <xdr:rowOff>85725</xdr:rowOff>
    </xdr:from>
    <xdr:to>
      <xdr:col>24</xdr:col>
      <xdr:colOff>82550</xdr:colOff>
      <xdr:row>61</xdr:row>
      <xdr:rowOff>15875</xdr:rowOff>
    </xdr:to>
    <xdr:sp macro="" textlink="">
      <xdr:nvSpPr>
        <xdr:cNvPr id="270" name="円/楕円 269"/>
        <xdr:cNvSpPr/>
      </xdr:nvSpPr>
      <xdr:spPr>
        <a:xfrm>
          <a:off x="16459200" y="1037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57802</xdr:rowOff>
    </xdr:from>
    <xdr:ext cx="762000" cy="259045"/>
    <xdr:sp macro="" textlink="">
      <xdr:nvSpPr>
        <xdr:cNvPr id="271" name="その他該当値テキスト"/>
        <xdr:cNvSpPr txBox="1"/>
      </xdr:nvSpPr>
      <xdr:spPr>
        <a:xfrm>
          <a:off x="16598900" y="1034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114300</xdr:rowOff>
    </xdr:from>
    <xdr:to>
      <xdr:col>22</xdr:col>
      <xdr:colOff>615950</xdr:colOff>
      <xdr:row>61</xdr:row>
      <xdr:rowOff>44450</xdr:rowOff>
    </xdr:to>
    <xdr:sp macro="" textlink="">
      <xdr:nvSpPr>
        <xdr:cNvPr id="272" name="円/楕円 271"/>
        <xdr:cNvSpPr/>
      </xdr:nvSpPr>
      <xdr:spPr>
        <a:xfrm>
          <a:off x="15621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29227</xdr:rowOff>
    </xdr:from>
    <xdr:ext cx="736600" cy="259045"/>
    <xdr:sp macro="" textlink="">
      <xdr:nvSpPr>
        <xdr:cNvPr id="273" name="テキスト ボックス 272"/>
        <xdr:cNvSpPr txBox="1"/>
      </xdr:nvSpPr>
      <xdr:spPr>
        <a:xfrm>
          <a:off x="15290800" y="1048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47625</xdr:rowOff>
    </xdr:from>
    <xdr:to>
      <xdr:col>21</xdr:col>
      <xdr:colOff>412750</xdr:colOff>
      <xdr:row>60</xdr:row>
      <xdr:rowOff>149225</xdr:rowOff>
    </xdr:to>
    <xdr:sp macro="" textlink="">
      <xdr:nvSpPr>
        <xdr:cNvPr id="274" name="円/楕円 273"/>
        <xdr:cNvSpPr/>
      </xdr:nvSpPr>
      <xdr:spPr>
        <a:xfrm>
          <a:off x="14732000" y="103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134002</xdr:rowOff>
    </xdr:from>
    <xdr:ext cx="762000" cy="259045"/>
    <xdr:sp macro="" textlink="">
      <xdr:nvSpPr>
        <xdr:cNvPr id="275" name="テキスト ボックス 274"/>
        <xdr:cNvSpPr txBox="1"/>
      </xdr:nvSpPr>
      <xdr:spPr>
        <a:xfrm>
          <a:off x="14401800" y="1042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85725</xdr:rowOff>
    </xdr:from>
    <xdr:to>
      <xdr:col>20</xdr:col>
      <xdr:colOff>209550</xdr:colOff>
      <xdr:row>61</xdr:row>
      <xdr:rowOff>15875</xdr:rowOff>
    </xdr:to>
    <xdr:sp macro="" textlink="">
      <xdr:nvSpPr>
        <xdr:cNvPr id="276" name="円/楕円 275"/>
        <xdr:cNvSpPr/>
      </xdr:nvSpPr>
      <xdr:spPr>
        <a:xfrm>
          <a:off x="13843000" y="1037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61</xdr:row>
      <xdr:rowOff>652</xdr:rowOff>
    </xdr:from>
    <xdr:ext cx="762000" cy="259045"/>
    <xdr:sp macro="" textlink="">
      <xdr:nvSpPr>
        <xdr:cNvPr id="277" name="テキスト ボックス 276"/>
        <xdr:cNvSpPr txBox="1"/>
      </xdr:nvSpPr>
      <xdr:spPr>
        <a:xfrm>
          <a:off x="13512800" y="1045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114300</xdr:rowOff>
    </xdr:from>
    <xdr:to>
      <xdr:col>19</xdr:col>
      <xdr:colOff>6350</xdr:colOff>
      <xdr:row>61</xdr:row>
      <xdr:rowOff>44450</xdr:rowOff>
    </xdr:to>
    <xdr:sp macro="" textlink="">
      <xdr:nvSpPr>
        <xdr:cNvPr id="278" name="円/楕円 277"/>
        <xdr:cNvSpPr/>
      </xdr:nvSpPr>
      <xdr:spPr>
        <a:xfrm>
          <a:off x="12954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61</xdr:row>
      <xdr:rowOff>29227</xdr:rowOff>
    </xdr:from>
    <xdr:ext cx="762000" cy="259045"/>
    <xdr:sp macro="" textlink="">
      <xdr:nvSpPr>
        <xdr:cNvPr id="279" name="テキスト ボックス 278"/>
        <xdr:cNvSpPr txBox="1"/>
      </xdr:nvSpPr>
      <xdr:spPr>
        <a:xfrm>
          <a:off x="12623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、各平均を下回るポイントで推移しているが、水道や病院事業会計等への負担金のほか、市内を循環するコミュニティバスの運行経費等が大きなウエイトを占めている。</a:t>
          </a:r>
          <a:endParaRPr lang="ja-JP" altLang="ja-JP" sz="1400">
            <a:effectLst/>
          </a:endParaRPr>
        </a:p>
        <a:p>
          <a:r>
            <a:rPr kumimoji="1" lang="ja-JP" altLang="ja-JP" sz="1100">
              <a:solidFill>
                <a:schemeClr val="dk1"/>
              </a:solidFill>
              <a:effectLst/>
              <a:latin typeface="+mn-lt"/>
              <a:ea typeface="+mn-ea"/>
              <a:cs typeface="+mn-cs"/>
            </a:rPr>
            <a:t>　今後も、事務事業の見直しに加え、各種団体への補助金の見直しも含めて補助金支出の適正な執行に務める必要がある。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302" name="直線コネクタ 301"/>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303" name="補助費等最小値テキスト"/>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304" name="直線コネクタ 303"/>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305" name="補助費等最大値テキスト"/>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6" name="直線コネクタ 305"/>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xdr:rowOff>
    </xdr:from>
    <xdr:to>
      <xdr:col>24</xdr:col>
      <xdr:colOff>31750</xdr:colOff>
      <xdr:row>36</xdr:row>
      <xdr:rowOff>46990</xdr:rowOff>
    </xdr:to>
    <xdr:cxnSp macro="">
      <xdr:nvCxnSpPr>
        <xdr:cNvPr id="307" name="直線コネクタ 306"/>
        <xdr:cNvCxnSpPr/>
      </xdr:nvCxnSpPr>
      <xdr:spPr>
        <a:xfrm>
          <a:off x="15671800" y="61849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42562</xdr:rowOff>
    </xdr:from>
    <xdr:ext cx="762000" cy="259045"/>
    <xdr:sp macro="" textlink="">
      <xdr:nvSpPr>
        <xdr:cNvPr id="308" name="補助費等平均値テキスト"/>
        <xdr:cNvSpPr txBox="1"/>
      </xdr:nvSpPr>
      <xdr:spPr>
        <a:xfrm>
          <a:off x="16598900" y="6386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09" name="フローチャート : 判断 308"/>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xdr:rowOff>
    </xdr:from>
    <xdr:to>
      <xdr:col>22</xdr:col>
      <xdr:colOff>565150</xdr:colOff>
      <xdr:row>36</xdr:row>
      <xdr:rowOff>24130</xdr:rowOff>
    </xdr:to>
    <xdr:cxnSp macro="">
      <xdr:nvCxnSpPr>
        <xdr:cNvPr id="310" name="直線コネクタ 309"/>
        <xdr:cNvCxnSpPr/>
      </xdr:nvCxnSpPr>
      <xdr:spPr>
        <a:xfrm flipV="1">
          <a:off x="14782800" y="61849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36195</xdr:rowOff>
    </xdr:from>
    <xdr:to>
      <xdr:col>22</xdr:col>
      <xdr:colOff>615950</xdr:colOff>
      <xdr:row>37</xdr:row>
      <xdr:rowOff>137795</xdr:rowOff>
    </xdr:to>
    <xdr:sp macro="" textlink="">
      <xdr:nvSpPr>
        <xdr:cNvPr id="311" name="フローチャート : 判断 310"/>
        <xdr:cNvSpPr/>
      </xdr:nvSpPr>
      <xdr:spPr>
        <a:xfrm>
          <a:off x="15621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122572</xdr:rowOff>
    </xdr:from>
    <xdr:ext cx="736600" cy="259045"/>
    <xdr:sp macro="" textlink="">
      <xdr:nvSpPr>
        <xdr:cNvPr id="312" name="テキスト ボックス 311"/>
        <xdr:cNvSpPr txBox="1"/>
      </xdr:nvSpPr>
      <xdr:spPr>
        <a:xfrm>
          <a:off x="15290800" y="6466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24130</xdr:rowOff>
    </xdr:from>
    <xdr:to>
      <xdr:col>21</xdr:col>
      <xdr:colOff>361950</xdr:colOff>
      <xdr:row>36</xdr:row>
      <xdr:rowOff>75565</xdr:rowOff>
    </xdr:to>
    <xdr:cxnSp macro="">
      <xdr:nvCxnSpPr>
        <xdr:cNvPr id="313" name="直線コネクタ 312"/>
        <xdr:cNvCxnSpPr/>
      </xdr:nvCxnSpPr>
      <xdr:spPr>
        <a:xfrm flipV="1">
          <a:off x="13893800" y="61963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5" name="テキスト ボックス 314"/>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75565</xdr:rowOff>
    </xdr:from>
    <xdr:to>
      <xdr:col>20</xdr:col>
      <xdr:colOff>158750</xdr:colOff>
      <xdr:row>36</xdr:row>
      <xdr:rowOff>75565</xdr:rowOff>
    </xdr:to>
    <xdr:cxnSp macro="">
      <xdr:nvCxnSpPr>
        <xdr:cNvPr id="316" name="直線コネクタ 315"/>
        <xdr:cNvCxnSpPr/>
      </xdr:nvCxnSpPr>
      <xdr:spPr>
        <a:xfrm>
          <a:off x="13004800" y="62477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41910</xdr:rowOff>
    </xdr:from>
    <xdr:to>
      <xdr:col>20</xdr:col>
      <xdr:colOff>209550</xdr:colOff>
      <xdr:row>37</xdr:row>
      <xdr:rowOff>143510</xdr:rowOff>
    </xdr:to>
    <xdr:sp macro="" textlink="">
      <xdr:nvSpPr>
        <xdr:cNvPr id="317" name="フローチャート : 判断 316"/>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128287</xdr:rowOff>
    </xdr:from>
    <xdr:ext cx="762000" cy="259045"/>
    <xdr:sp macro="" textlink="">
      <xdr:nvSpPr>
        <xdr:cNvPr id="318" name="テキスト ボックス 317"/>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36195</xdr:rowOff>
    </xdr:from>
    <xdr:to>
      <xdr:col>19</xdr:col>
      <xdr:colOff>6350</xdr:colOff>
      <xdr:row>37</xdr:row>
      <xdr:rowOff>137795</xdr:rowOff>
    </xdr:to>
    <xdr:sp macro="" textlink="">
      <xdr:nvSpPr>
        <xdr:cNvPr id="319" name="フローチャート :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122572</xdr:rowOff>
    </xdr:from>
    <xdr:ext cx="762000" cy="259045"/>
    <xdr:sp macro="" textlink="">
      <xdr:nvSpPr>
        <xdr:cNvPr id="320" name="テキスト ボックス 319"/>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167640</xdr:rowOff>
    </xdr:from>
    <xdr:to>
      <xdr:col>24</xdr:col>
      <xdr:colOff>82550</xdr:colOff>
      <xdr:row>36</xdr:row>
      <xdr:rowOff>97790</xdr:rowOff>
    </xdr:to>
    <xdr:sp macro="" textlink="">
      <xdr:nvSpPr>
        <xdr:cNvPr id="326" name="円/楕円 325"/>
        <xdr:cNvSpPr/>
      </xdr:nvSpPr>
      <xdr:spPr>
        <a:xfrm>
          <a:off x="164592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12717</xdr:rowOff>
    </xdr:from>
    <xdr:ext cx="762000" cy="259045"/>
    <xdr:sp macro="" textlink="">
      <xdr:nvSpPr>
        <xdr:cNvPr id="327" name="補助費等該当値テキスト"/>
        <xdr:cNvSpPr txBox="1"/>
      </xdr:nvSpPr>
      <xdr:spPr>
        <a:xfrm>
          <a:off x="16598900" y="6013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133350</xdr:rowOff>
    </xdr:from>
    <xdr:to>
      <xdr:col>22</xdr:col>
      <xdr:colOff>615950</xdr:colOff>
      <xdr:row>36</xdr:row>
      <xdr:rowOff>63500</xdr:rowOff>
    </xdr:to>
    <xdr:sp macro="" textlink="">
      <xdr:nvSpPr>
        <xdr:cNvPr id="328" name="円/楕円 327"/>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73677</xdr:rowOff>
    </xdr:from>
    <xdr:ext cx="736600" cy="259045"/>
    <xdr:sp macro="" textlink="">
      <xdr:nvSpPr>
        <xdr:cNvPr id="329" name="テキスト ボックス 328"/>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144780</xdr:rowOff>
    </xdr:from>
    <xdr:to>
      <xdr:col>21</xdr:col>
      <xdr:colOff>412750</xdr:colOff>
      <xdr:row>36</xdr:row>
      <xdr:rowOff>74930</xdr:rowOff>
    </xdr:to>
    <xdr:sp macro="" textlink="">
      <xdr:nvSpPr>
        <xdr:cNvPr id="330" name="円/楕円 329"/>
        <xdr:cNvSpPr/>
      </xdr:nvSpPr>
      <xdr:spPr>
        <a:xfrm>
          <a:off x="147320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85107</xdr:rowOff>
    </xdr:from>
    <xdr:ext cx="762000" cy="259045"/>
    <xdr:sp macro="" textlink="">
      <xdr:nvSpPr>
        <xdr:cNvPr id="331" name="テキスト ボックス 330"/>
        <xdr:cNvSpPr txBox="1"/>
      </xdr:nvSpPr>
      <xdr:spPr>
        <a:xfrm>
          <a:off x="14401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24765</xdr:rowOff>
    </xdr:from>
    <xdr:to>
      <xdr:col>20</xdr:col>
      <xdr:colOff>209550</xdr:colOff>
      <xdr:row>36</xdr:row>
      <xdr:rowOff>126365</xdr:rowOff>
    </xdr:to>
    <xdr:sp macro="" textlink="">
      <xdr:nvSpPr>
        <xdr:cNvPr id="332" name="円/楕円 331"/>
        <xdr:cNvSpPr/>
      </xdr:nvSpPr>
      <xdr:spPr>
        <a:xfrm>
          <a:off x="13843000" y="61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136542</xdr:rowOff>
    </xdr:from>
    <xdr:ext cx="762000" cy="259045"/>
    <xdr:sp macro="" textlink="">
      <xdr:nvSpPr>
        <xdr:cNvPr id="333" name="テキスト ボックス 332"/>
        <xdr:cNvSpPr txBox="1"/>
      </xdr:nvSpPr>
      <xdr:spPr>
        <a:xfrm>
          <a:off x="13512800" y="596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24765</xdr:rowOff>
    </xdr:from>
    <xdr:to>
      <xdr:col>19</xdr:col>
      <xdr:colOff>6350</xdr:colOff>
      <xdr:row>36</xdr:row>
      <xdr:rowOff>126365</xdr:rowOff>
    </xdr:to>
    <xdr:sp macro="" textlink="">
      <xdr:nvSpPr>
        <xdr:cNvPr id="334" name="円/楕円 333"/>
        <xdr:cNvSpPr/>
      </xdr:nvSpPr>
      <xdr:spPr>
        <a:xfrm>
          <a:off x="12954000" y="61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136542</xdr:rowOff>
    </xdr:from>
    <xdr:ext cx="762000" cy="259045"/>
    <xdr:sp macro="" textlink="">
      <xdr:nvSpPr>
        <xdr:cNvPr id="335" name="テキスト ボックス 334"/>
        <xdr:cNvSpPr txBox="1"/>
      </xdr:nvSpPr>
      <xdr:spPr>
        <a:xfrm>
          <a:off x="12623800" y="596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市債発行については、事業内容を十分に精査するとともに交付税算入率の高いものを借入することとし、繰上償還を積極的に進め公債費の縮減に努めた結果、前年度比</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の改善が見られた。</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60" name="直線コネクタ 359"/>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61"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62" name="直線コネクタ 361"/>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3"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4" name="直線コネクタ 363"/>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170435</xdr:rowOff>
    </xdr:from>
    <xdr:to>
      <xdr:col>7</xdr:col>
      <xdr:colOff>15875</xdr:colOff>
      <xdr:row>78</xdr:row>
      <xdr:rowOff>21844</xdr:rowOff>
    </xdr:to>
    <xdr:cxnSp macro="">
      <xdr:nvCxnSpPr>
        <xdr:cNvPr id="365" name="直線コネクタ 364"/>
        <xdr:cNvCxnSpPr/>
      </xdr:nvCxnSpPr>
      <xdr:spPr>
        <a:xfrm flipV="1">
          <a:off x="3987800" y="1337208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6"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7" name="フローチャート : 判断 366"/>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21844</xdr:rowOff>
    </xdr:from>
    <xdr:to>
      <xdr:col>5</xdr:col>
      <xdr:colOff>549275</xdr:colOff>
      <xdr:row>78</xdr:row>
      <xdr:rowOff>58420</xdr:rowOff>
    </xdr:to>
    <xdr:cxnSp macro="">
      <xdr:nvCxnSpPr>
        <xdr:cNvPr id="368" name="直線コネクタ 367"/>
        <xdr:cNvCxnSpPr/>
      </xdr:nvCxnSpPr>
      <xdr:spPr>
        <a:xfrm flipV="1">
          <a:off x="3098800" y="133949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9" name="フローチャート : 判断 368"/>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73677</xdr:rowOff>
    </xdr:from>
    <xdr:ext cx="736600" cy="259045"/>
    <xdr:sp macro="" textlink="">
      <xdr:nvSpPr>
        <xdr:cNvPr id="370" name="テキスト ボックス 369"/>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44704</xdr:rowOff>
    </xdr:from>
    <xdr:to>
      <xdr:col>4</xdr:col>
      <xdr:colOff>346075</xdr:colOff>
      <xdr:row>78</xdr:row>
      <xdr:rowOff>58420</xdr:rowOff>
    </xdr:to>
    <xdr:cxnSp macro="">
      <xdr:nvCxnSpPr>
        <xdr:cNvPr id="371" name="直線コネクタ 370"/>
        <xdr:cNvCxnSpPr/>
      </xdr:nvCxnSpPr>
      <xdr:spPr>
        <a:xfrm>
          <a:off x="2209800" y="134178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2" name="フローチャート : 判断 371"/>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78249</xdr:rowOff>
    </xdr:from>
    <xdr:ext cx="762000" cy="259045"/>
    <xdr:sp macro="" textlink="">
      <xdr:nvSpPr>
        <xdr:cNvPr id="373" name="テキスト ボックス 372"/>
        <xdr:cNvSpPr txBox="1"/>
      </xdr:nvSpPr>
      <xdr:spPr>
        <a:xfrm>
          <a:off x="2717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44704</xdr:rowOff>
    </xdr:from>
    <xdr:to>
      <xdr:col>3</xdr:col>
      <xdr:colOff>142875</xdr:colOff>
      <xdr:row>78</xdr:row>
      <xdr:rowOff>76708</xdr:rowOff>
    </xdr:to>
    <xdr:cxnSp macro="">
      <xdr:nvCxnSpPr>
        <xdr:cNvPr id="374" name="直線コネクタ 373"/>
        <xdr:cNvCxnSpPr/>
      </xdr:nvCxnSpPr>
      <xdr:spPr>
        <a:xfrm flipV="1">
          <a:off x="1320800" y="134178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75" name="フローチャート : 判断 374"/>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87392</xdr:rowOff>
    </xdr:from>
    <xdr:ext cx="762000" cy="259045"/>
    <xdr:sp macro="" textlink="">
      <xdr:nvSpPr>
        <xdr:cNvPr id="376" name="テキスト ボックス 375"/>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77" name="フローチャート : 判断 376"/>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101109</xdr:rowOff>
    </xdr:from>
    <xdr:ext cx="762000" cy="259045"/>
    <xdr:sp macro="" textlink="">
      <xdr:nvSpPr>
        <xdr:cNvPr id="378" name="テキスト ボックス 377"/>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119635</xdr:rowOff>
    </xdr:from>
    <xdr:to>
      <xdr:col>7</xdr:col>
      <xdr:colOff>66675</xdr:colOff>
      <xdr:row>78</xdr:row>
      <xdr:rowOff>49785</xdr:rowOff>
    </xdr:to>
    <xdr:sp macro="" textlink="">
      <xdr:nvSpPr>
        <xdr:cNvPr id="384" name="円/楕円 383"/>
        <xdr:cNvSpPr/>
      </xdr:nvSpPr>
      <xdr:spPr>
        <a:xfrm>
          <a:off x="4775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91712</xdr:rowOff>
    </xdr:from>
    <xdr:ext cx="762000" cy="259045"/>
    <xdr:sp macro="" textlink="">
      <xdr:nvSpPr>
        <xdr:cNvPr id="385" name="公債費該当値テキスト"/>
        <xdr:cNvSpPr txBox="1"/>
      </xdr:nvSpPr>
      <xdr:spPr>
        <a:xfrm>
          <a:off x="4914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142494</xdr:rowOff>
    </xdr:from>
    <xdr:to>
      <xdr:col>5</xdr:col>
      <xdr:colOff>600075</xdr:colOff>
      <xdr:row>78</xdr:row>
      <xdr:rowOff>72644</xdr:rowOff>
    </xdr:to>
    <xdr:sp macro="" textlink="">
      <xdr:nvSpPr>
        <xdr:cNvPr id="386" name="円/楕円 385"/>
        <xdr:cNvSpPr/>
      </xdr:nvSpPr>
      <xdr:spPr>
        <a:xfrm>
          <a:off x="3937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57421</xdr:rowOff>
    </xdr:from>
    <xdr:ext cx="736600" cy="259045"/>
    <xdr:sp macro="" textlink="">
      <xdr:nvSpPr>
        <xdr:cNvPr id="387" name="テキスト ボックス 386"/>
        <xdr:cNvSpPr txBox="1"/>
      </xdr:nvSpPr>
      <xdr:spPr>
        <a:xfrm>
          <a:off x="3606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7620</xdr:rowOff>
    </xdr:from>
    <xdr:to>
      <xdr:col>4</xdr:col>
      <xdr:colOff>396875</xdr:colOff>
      <xdr:row>78</xdr:row>
      <xdr:rowOff>109220</xdr:rowOff>
    </xdr:to>
    <xdr:sp macro="" textlink="">
      <xdr:nvSpPr>
        <xdr:cNvPr id="388" name="円/楕円 387"/>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93997</xdr:rowOff>
    </xdr:from>
    <xdr:ext cx="762000" cy="259045"/>
    <xdr:sp macro="" textlink="">
      <xdr:nvSpPr>
        <xdr:cNvPr id="389" name="テキスト ボックス 388"/>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165354</xdr:rowOff>
    </xdr:from>
    <xdr:to>
      <xdr:col>3</xdr:col>
      <xdr:colOff>193675</xdr:colOff>
      <xdr:row>78</xdr:row>
      <xdr:rowOff>95504</xdr:rowOff>
    </xdr:to>
    <xdr:sp macro="" textlink="">
      <xdr:nvSpPr>
        <xdr:cNvPr id="390" name="円/楕円 389"/>
        <xdr:cNvSpPr/>
      </xdr:nvSpPr>
      <xdr:spPr>
        <a:xfrm>
          <a:off x="2159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80281</xdr:rowOff>
    </xdr:from>
    <xdr:ext cx="762000" cy="259045"/>
    <xdr:sp macro="" textlink="">
      <xdr:nvSpPr>
        <xdr:cNvPr id="391" name="テキスト ボックス 390"/>
        <xdr:cNvSpPr txBox="1"/>
      </xdr:nvSpPr>
      <xdr:spPr>
        <a:xfrm>
          <a:off x="1828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25908</xdr:rowOff>
    </xdr:from>
    <xdr:to>
      <xdr:col>1</xdr:col>
      <xdr:colOff>676275</xdr:colOff>
      <xdr:row>78</xdr:row>
      <xdr:rowOff>127508</xdr:rowOff>
    </xdr:to>
    <xdr:sp macro="" textlink="">
      <xdr:nvSpPr>
        <xdr:cNvPr id="392" name="円/楕円 391"/>
        <xdr:cNvSpPr/>
      </xdr:nvSpPr>
      <xdr:spPr>
        <a:xfrm>
          <a:off x="1270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112285</xdr:rowOff>
    </xdr:from>
    <xdr:ext cx="762000" cy="259045"/>
    <xdr:sp macro="" textlink="">
      <xdr:nvSpPr>
        <xdr:cNvPr id="393" name="テキスト ボックス 392"/>
        <xdr:cNvSpPr txBox="1"/>
      </xdr:nvSpPr>
      <xdr:spPr>
        <a:xfrm>
          <a:off x="939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人件費は職員削減が進む反面、施設の統廃合や組織のスリム化が進んでいない状況であり、年度毎のばらつきはあるものの７０％前後で推移している。</a:t>
          </a:r>
          <a:endParaRPr lang="ja-JP" altLang="ja-JP" sz="1400">
            <a:effectLst/>
          </a:endParaRPr>
        </a:p>
        <a:p>
          <a:r>
            <a:rPr kumimoji="1" lang="ja-JP" altLang="ja-JP" sz="1100">
              <a:solidFill>
                <a:schemeClr val="dk1"/>
              </a:solidFill>
              <a:effectLst/>
              <a:latin typeface="+mn-lt"/>
              <a:ea typeface="+mn-ea"/>
              <a:cs typeface="+mn-cs"/>
            </a:rPr>
            <a:t>　住民サービスを維持しながら事務の効率化を進めるとともに、更なる経費削減に努める必要がある。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19" name="直線コネクタ 418"/>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20"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21" name="直線コネクタ 420"/>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22" name="公債費以外最大値テキスト"/>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23" name="直線コネクタ 422"/>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44704</xdr:rowOff>
    </xdr:from>
    <xdr:to>
      <xdr:col>24</xdr:col>
      <xdr:colOff>31750</xdr:colOff>
      <xdr:row>76</xdr:row>
      <xdr:rowOff>122428</xdr:rowOff>
    </xdr:to>
    <xdr:cxnSp macro="">
      <xdr:nvCxnSpPr>
        <xdr:cNvPr id="424" name="直線コネクタ 423"/>
        <xdr:cNvCxnSpPr/>
      </xdr:nvCxnSpPr>
      <xdr:spPr>
        <a:xfrm>
          <a:off x="15671800" y="1307490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57421</xdr:rowOff>
    </xdr:from>
    <xdr:ext cx="762000" cy="259045"/>
    <xdr:sp macro="" textlink="">
      <xdr:nvSpPr>
        <xdr:cNvPr id="425" name="公債費以外平均値テキスト"/>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6" name="フローチャート : 判断 425"/>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56134</xdr:rowOff>
    </xdr:from>
    <xdr:to>
      <xdr:col>22</xdr:col>
      <xdr:colOff>565150</xdr:colOff>
      <xdr:row>76</xdr:row>
      <xdr:rowOff>44704</xdr:rowOff>
    </xdr:to>
    <xdr:cxnSp macro="">
      <xdr:nvCxnSpPr>
        <xdr:cNvPr id="427" name="直線コネクタ 426"/>
        <xdr:cNvCxnSpPr/>
      </xdr:nvCxnSpPr>
      <xdr:spPr>
        <a:xfrm>
          <a:off x="14782800" y="1291488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28" name="フローチャート : 判断 427"/>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32275</xdr:rowOff>
    </xdr:from>
    <xdr:ext cx="736600" cy="259045"/>
    <xdr:sp macro="" textlink="">
      <xdr:nvSpPr>
        <xdr:cNvPr id="429" name="テキスト ボックス 428"/>
        <xdr:cNvSpPr txBox="1"/>
      </xdr:nvSpPr>
      <xdr:spPr>
        <a:xfrm>
          <a:off x="15290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56134</xdr:rowOff>
    </xdr:from>
    <xdr:to>
      <xdr:col>21</xdr:col>
      <xdr:colOff>361950</xdr:colOff>
      <xdr:row>75</xdr:row>
      <xdr:rowOff>147574</xdr:rowOff>
    </xdr:to>
    <xdr:cxnSp macro="">
      <xdr:nvCxnSpPr>
        <xdr:cNvPr id="430" name="直線コネクタ 429"/>
        <xdr:cNvCxnSpPr/>
      </xdr:nvCxnSpPr>
      <xdr:spPr>
        <a:xfrm flipV="1">
          <a:off x="13893800" y="1291488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1" name="フローチャート : 判断 430"/>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139716</xdr:rowOff>
    </xdr:from>
    <xdr:ext cx="762000" cy="259045"/>
    <xdr:sp macro="" textlink="">
      <xdr:nvSpPr>
        <xdr:cNvPr id="432" name="テキスト ボックス 431"/>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147574</xdr:rowOff>
    </xdr:from>
    <xdr:to>
      <xdr:col>20</xdr:col>
      <xdr:colOff>158750</xdr:colOff>
      <xdr:row>75</xdr:row>
      <xdr:rowOff>161289</xdr:rowOff>
    </xdr:to>
    <xdr:cxnSp macro="">
      <xdr:nvCxnSpPr>
        <xdr:cNvPr id="433" name="直線コネクタ 432"/>
        <xdr:cNvCxnSpPr/>
      </xdr:nvCxnSpPr>
      <xdr:spPr>
        <a:xfrm flipV="1">
          <a:off x="13004800" y="130063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34" name="フローチャート : 判断 433"/>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158005</xdr:rowOff>
    </xdr:from>
    <xdr:ext cx="762000" cy="259045"/>
    <xdr:sp macro="" textlink="">
      <xdr:nvSpPr>
        <xdr:cNvPr id="435" name="テキスト ボックス 434"/>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6" name="フローチャート : 判断 435"/>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37" name="テキスト ボックス 436"/>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71628</xdr:rowOff>
    </xdr:from>
    <xdr:to>
      <xdr:col>24</xdr:col>
      <xdr:colOff>82550</xdr:colOff>
      <xdr:row>77</xdr:row>
      <xdr:rowOff>1778</xdr:rowOff>
    </xdr:to>
    <xdr:sp macro="" textlink="">
      <xdr:nvSpPr>
        <xdr:cNvPr id="443" name="円/楕円 442"/>
        <xdr:cNvSpPr/>
      </xdr:nvSpPr>
      <xdr:spPr>
        <a:xfrm>
          <a:off x="16459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88155</xdr:rowOff>
    </xdr:from>
    <xdr:ext cx="762000" cy="259045"/>
    <xdr:sp macro="" textlink="">
      <xdr:nvSpPr>
        <xdr:cNvPr id="444" name="公債費以外該当値テキスト"/>
        <xdr:cNvSpPr txBox="1"/>
      </xdr:nvSpPr>
      <xdr:spPr>
        <a:xfrm>
          <a:off x="16598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165354</xdr:rowOff>
    </xdr:from>
    <xdr:to>
      <xdr:col>22</xdr:col>
      <xdr:colOff>615950</xdr:colOff>
      <xdr:row>76</xdr:row>
      <xdr:rowOff>95504</xdr:rowOff>
    </xdr:to>
    <xdr:sp macro="" textlink="">
      <xdr:nvSpPr>
        <xdr:cNvPr id="445" name="円/楕円 444"/>
        <xdr:cNvSpPr/>
      </xdr:nvSpPr>
      <xdr:spPr>
        <a:xfrm>
          <a:off x="15621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105681</xdr:rowOff>
    </xdr:from>
    <xdr:ext cx="736600" cy="259045"/>
    <xdr:sp macro="" textlink="">
      <xdr:nvSpPr>
        <xdr:cNvPr id="446" name="テキスト ボックス 445"/>
        <xdr:cNvSpPr txBox="1"/>
      </xdr:nvSpPr>
      <xdr:spPr>
        <a:xfrm>
          <a:off x="15290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5334</xdr:rowOff>
    </xdr:from>
    <xdr:to>
      <xdr:col>21</xdr:col>
      <xdr:colOff>412750</xdr:colOff>
      <xdr:row>75</xdr:row>
      <xdr:rowOff>106934</xdr:rowOff>
    </xdr:to>
    <xdr:sp macro="" textlink="">
      <xdr:nvSpPr>
        <xdr:cNvPr id="447" name="円/楕円 446"/>
        <xdr:cNvSpPr/>
      </xdr:nvSpPr>
      <xdr:spPr>
        <a:xfrm>
          <a:off x="14732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117111</xdr:rowOff>
    </xdr:from>
    <xdr:ext cx="762000" cy="259045"/>
    <xdr:sp macro="" textlink="">
      <xdr:nvSpPr>
        <xdr:cNvPr id="448" name="テキスト ボックス 447"/>
        <xdr:cNvSpPr txBox="1"/>
      </xdr:nvSpPr>
      <xdr:spPr>
        <a:xfrm>
          <a:off x="14401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96774</xdr:rowOff>
    </xdr:from>
    <xdr:to>
      <xdr:col>20</xdr:col>
      <xdr:colOff>209550</xdr:colOff>
      <xdr:row>76</xdr:row>
      <xdr:rowOff>26924</xdr:rowOff>
    </xdr:to>
    <xdr:sp macro="" textlink="">
      <xdr:nvSpPr>
        <xdr:cNvPr id="449" name="円/楕円 448"/>
        <xdr:cNvSpPr/>
      </xdr:nvSpPr>
      <xdr:spPr>
        <a:xfrm>
          <a:off x="13843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37101</xdr:rowOff>
    </xdr:from>
    <xdr:ext cx="762000" cy="259045"/>
    <xdr:sp macro="" textlink="">
      <xdr:nvSpPr>
        <xdr:cNvPr id="450" name="テキスト ボックス 449"/>
        <xdr:cNvSpPr txBox="1"/>
      </xdr:nvSpPr>
      <xdr:spPr>
        <a:xfrm>
          <a:off x="13512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110490</xdr:rowOff>
    </xdr:from>
    <xdr:to>
      <xdr:col>19</xdr:col>
      <xdr:colOff>6350</xdr:colOff>
      <xdr:row>76</xdr:row>
      <xdr:rowOff>40639</xdr:rowOff>
    </xdr:to>
    <xdr:sp macro="" textlink="">
      <xdr:nvSpPr>
        <xdr:cNvPr id="451" name="円/楕円 450"/>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50817</xdr:rowOff>
    </xdr:from>
    <xdr:ext cx="762000" cy="259045"/>
    <xdr:sp macro="" textlink="">
      <xdr:nvSpPr>
        <xdr:cNvPr id="452" name="テキスト ボックス 451"/>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滋賀県高島市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86481</xdr:rowOff>
    </xdr:from>
    <xdr:to>
      <xdr:col>4</xdr:col>
      <xdr:colOff>1117600</xdr:colOff>
      <xdr:row>19</xdr:row>
      <xdr:rowOff>109436</xdr:rowOff>
    </xdr:to>
    <xdr:cxnSp macro="">
      <xdr:nvCxnSpPr>
        <xdr:cNvPr id="45" name="直線コネクタ 44"/>
        <xdr:cNvCxnSpPr/>
      </xdr:nvCxnSpPr>
      <xdr:spPr bwMode="auto">
        <a:xfrm flipV="1">
          <a:off x="5651500" y="2191506"/>
          <a:ext cx="0" cy="1223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81513</xdr:rowOff>
    </xdr:from>
    <xdr:ext cx="762000" cy="259045"/>
    <xdr:sp macro="" textlink="">
      <xdr:nvSpPr>
        <xdr:cNvPr id="46" name="人口1人当たり決算額の推移最小値テキスト130"/>
        <xdr:cNvSpPr txBox="1"/>
      </xdr:nvSpPr>
      <xdr:spPr>
        <a:xfrm>
          <a:off x="5740400" y="33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109436</xdr:rowOff>
    </xdr:from>
    <xdr:to>
      <xdr:col>5</xdr:col>
      <xdr:colOff>73025</xdr:colOff>
      <xdr:row>19</xdr:row>
      <xdr:rowOff>109436</xdr:rowOff>
    </xdr:to>
    <xdr:cxnSp macro="">
      <xdr:nvCxnSpPr>
        <xdr:cNvPr id="47" name="直線コネクタ 46"/>
        <xdr:cNvCxnSpPr/>
      </xdr:nvCxnSpPr>
      <xdr:spPr bwMode="auto">
        <a:xfrm>
          <a:off x="5562600" y="341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86481</xdr:rowOff>
    </xdr:from>
    <xdr:to>
      <xdr:col>5</xdr:col>
      <xdr:colOff>73025</xdr:colOff>
      <xdr:row>12</xdr:row>
      <xdr:rowOff>86481</xdr:rowOff>
    </xdr:to>
    <xdr:cxnSp macro="">
      <xdr:nvCxnSpPr>
        <xdr:cNvPr id="49" name="直線コネクタ 48"/>
        <xdr:cNvCxnSpPr/>
      </xdr:nvCxnSpPr>
      <xdr:spPr bwMode="auto">
        <a:xfrm>
          <a:off x="5562600" y="2191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86481</xdr:rowOff>
    </xdr:from>
    <xdr:to>
      <xdr:col>4</xdr:col>
      <xdr:colOff>1117600</xdr:colOff>
      <xdr:row>12</xdr:row>
      <xdr:rowOff>134182</xdr:rowOff>
    </xdr:to>
    <xdr:cxnSp macro="">
      <xdr:nvCxnSpPr>
        <xdr:cNvPr id="50" name="直線コネクタ 49"/>
        <xdr:cNvCxnSpPr/>
      </xdr:nvCxnSpPr>
      <xdr:spPr bwMode="auto">
        <a:xfrm flipV="1">
          <a:off x="5003800" y="2191506"/>
          <a:ext cx="647700" cy="47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75728</xdr:rowOff>
    </xdr:from>
    <xdr:ext cx="762000" cy="259045"/>
    <xdr:sp macro="" textlink="">
      <xdr:nvSpPr>
        <xdr:cNvPr id="51" name="人口1人当たり決算額の推移平均値テキスト130"/>
        <xdr:cNvSpPr txBox="1"/>
      </xdr:nvSpPr>
      <xdr:spPr>
        <a:xfrm>
          <a:off x="5740400" y="2866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103651</xdr:rowOff>
    </xdr:from>
    <xdr:to>
      <xdr:col>5</xdr:col>
      <xdr:colOff>34925</xdr:colOff>
      <xdr:row>17</xdr:row>
      <xdr:rowOff>33801</xdr:rowOff>
    </xdr:to>
    <xdr:sp macro="" textlink="">
      <xdr:nvSpPr>
        <xdr:cNvPr id="52" name="フローチャート : 判断 51"/>
        <xdr:cNvSpPr/>
      </xdr:nvSpPr>
      <xdr:spPr bwMode="auto">
        <a:xfrm>
          <a:off x="56007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134182</xdr:rowOff>
    </xdr:from>
    <xdr:to>
      <xdr:col>4</xdr:col>
      <xdr:colOff>469900</xdr:colOff>
      <xdr:row>13</xdr:row>
      <xdr:rowOff>69564</xdr:rowOff>
    </xdr:to>
    <xdr:cxnSp macro="">
      <xdr:nvCxnSpPr>
        <xdr:cNvPr id="53" name="直線コネクタ 52"/>
        <xdr:cNvCxnSpPr/>
      </xdr:nvCxnSpPr>
      <xdr:spPr bwMode="auto">
        <a:xfrm flipV="1">
          <a:off x="4305300" y="2239207"/>
          <a:ext cx="698500" cy="106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159053</xdr:rowOff>
    </xdr:from>
    <xdr:ext cx="736600" cy="259045"/>
    <xdr:sp macro="" textlink="">
      <xdr:nvSpPr>
        <xdr:cNvPr id="55" name="テキスト ボックス 54"/>
        <xdr:cNvSpPr txBox="1"/>
      </xdr:nvSpPr>
      <xdr:spPr>
        <a:xfrm>
          <a:off x="4622800" y="2949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27368</xdr:rowOff>
    </xdr:from>
    <xdr:to>
      <xdr:col>3</xdr:col>
      <xdr:colOff>904875</xdr:colOff>
      <xdr:row>13</xdr:row>
      <xdr:rowOff>69564</xdr:rowOff>
    </xdr:to>
    <xdr:cxnSp macro="">
      <xdr:nvCxnSpPr>
        <xdr:cNvPr id="56" name="直線コネクタ 55"/>
        <xdr:cNvCxnSpPr/>
      </xdr:nvCxnSpPr>
      <xdr:spPr bwMode="auto">
        <a:xfrm>
          <a:off x="3606800" y="2303843"/>
          <a:ext cx="698500" cy="42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13739</xdr:rowOff>
    </xdr:from>
    <xdr:ext cx="762000" cy="259045"/>
    <xdr:sp macro="" textlink="">
      <xdr:nvSpPr>
        <xdr:cNvPr id="58" name="テキスト ボックス 57"/>
        <xdr:cNvSpPr txBox="1"/>
      </xdr:nvSpPr>
      <xdr:spPr>
        <a:xfrm>
          <a:off x="39243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5385</xdr:rowOff>
    </xdr:from>
    <xdr:to>
      <xdr:col>3</xdr:col>
      <xdr:colOff>206375</xdr:colOff>
      <xdr:row>13</xdr:row>
      <xdr:rowOff>27368</xdr:rowOff>
    </xdr:to>
    <xdr:cxnSp macro="">
      <xdr:nvCxnSpPr>
        <xdr:cNvPr id="59" name="直線コネクタ 58"/>
        <xdr:cNvCxnSpPr/>
      </xdr:nvCxnSpPr>
      <xdr:spPr bwMode="auto">
        <a:xfrm>
          <a:off x="2908300" y="2281860"/>
          <a:ext cx="698500" cy="21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148156</xdr:rowOff>
    </xdr:from>
    <xdr:ext cx="762000" cy="259045"/>
    <xdr:sp macro="" textlink="">
      <xdr:nvSpPr>
        <xdr:cNvPr id="61" name="テキスト ボックス 60"/>
        <xdr:cNvSpPr txBox="1"/>
      </xdr:nvSpPr>
      <xdr:spPr>
        <a:xfrm>
          <a:off x="3225800" y="293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104113</xdr:rowOff>
    </xdr:from>
    <xdr:ext cx="762000" cy="259045"/>
    <xdr:sp macro="" textlink="">
      <xdr:nvSpPr>
        <xdr:cNvPr id="63" name="テキスト ボックス 62"/>
        <xdr:cNvSpPr txBox="1"/>
      </xdr:nvSpPr>
      <xdr:spPr>
        <a:xfrm>
          <a:off x="2527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12</xdr:row>
      <xdr:rowOff>35681</xdr:rowOff>
    </xdr:from>
    <xdr:to>
      <xdr:col>5</xdr:col>
      <xdr:colOff>34925</xdr:colOff>
      <xdr:row>12</xdr:row>
      <xdr:rowOff>137281</xdr:rowOff>
    </xdr:to>
    <xdr:sp macro="" textlink="">
      <xdr:nvSpPr>
        <xdr:cNvPr id="69" name="円/楕円 68"/>
        <xdr:cNvSpPr/>
      </xdr:nvSpPr>
      <xdr:spPr bwMode="auto">
        <a:xfrm>
          <a:off x="5600700" y="2140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153808</xdr:rowOff>
    </xdr:from>
    <xdr:ext cx="762000" cy="259045"/>
    <xdr:sp macro="" textlink="">
      <xdr:nvSpPr>
        <xdr:cNvPr id="70" name="人口1人当たり決算額の推移該当値テキスト130"/>
        <xdr:cNvSpPr txBox="1"/>
      </xdr:nvSpPr>
      <xdr:spPr>
        <a:xfrm>
          <a:off x="5740400" y="2087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111,627</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83382</xdr:rowOff>
    </xdr:from>
    <xdr:to>
      <xdr:col>4</xdr:col>
      <xdr:colOff>520700</xdr:colOff>
      <xdr:row>13</xdr:row>
      <xdr:rowOff>13532</xdr:rowOff>
    </xdr:to>
    <xdr:sp macro="" textlink="">
      <xdr:nvSpPr>
        <xdr:cNvPr id="71" name="円/楕円 70"/>
        <xdr:cNvSpPr/>
      </xdr:nvSpPr>
      <xdr:spPr bwMode="auto">
        <a:xfrm>
          <a:off x="4953000" y="2188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23709</xdr:rowOff>
    </xdr:from>
    <xdr:ext cx="736600" cy="259045"/>
    <xdr:sp macro="" textlink="">
      <xdr:nvSpPr>
        <xdr:cNvPr id="72" name="テキスト ボックス 71"/>
        <xdr:cNvSpPr txBox="1"/>
      </xdr:nvSpPr>
      <xdr:spPr>
        <a:xfrm>
          <a:off x="4622800" y="1957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109,123</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18764</xdr:rowOff>
    </xdr:from>
    <xdr:to>
      <xdr:col>3</xdr:col>
      <xdr:colOff>955675</xdr:colOff>
      <xdr:row>13</xdr:row>
      <xdr:rowOff>120364</xdr:rowOff>
    </xdr:to>
    <xdr:sp macro="" textlink="">
      <xdr:nvSpPr>
        <xdr:cNvPr id="73" name="円/楕円 72"/>
        <xdr:cNvSpPr/>
      </xdr:nvSpPr>
      <xdr:spPr bwMode="auto">
        <a:xfrm>
          <a:off x="4254500" y="2295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130541</xdr:rowOff>
    </xdr:from>
    <xdr:ext cx="762000" cy="259045"/>
    <xdr:sp macro="" textlink="">
      <xdr:nvSpPr>
        <xdr:cNvPr id="74" name="テキスト ボックス 73"/>
        <xdr:cNvSpPr txBox="1"/>
      </xdr:nvSpPr>
      <xdr:spPr>
        <a:xfrm>
          <a:off x="3924300" y="206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103,515</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148018</xdr:rowOff>
    </xdr:from>
    <xdr:to>
      <xdr:col>3</xdr:col>
      <xdr:colOff>257175</xdr:colOff>
      <xdr:row>13</xdr:row>
      <xdr:rowOff>78168</xdr:rowOff>
    </xdr:to>
    <xdr:sp macro="" textlink="">
      <xdr:nvSpPr>
        <xdr:cNvPr id="75" name="円/楕円 74"/>
        <xdr:cNvSpPr/>
      </xdr:nvSpPr>
      <xdr:spPr bwMode="auto">
        <a:xfrm>
          <a:off x="3556000" y="2253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88345</xdr:rowOff>
    </xdr:from>
    <xdr:ext cx="762000" cy="259045"/>
    <xdr:sp macro="" textlink="">
      <xdr:nvSpPr>
        <xdr:cNvPr id="76" name="テキスト ボックス 75"/>
        <xdr:cNvSpPr txBox="1"/>
      </xdr:nvSpPr>
      <xdr:spPr>
        <a:xfrm>
          <a:off x="3225800" y="202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105,730</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126035</xdr:rowOff>
    </xdr:from>
    <xdr:to>
      <xdr:col>2</xdr:col>
      <xdr:colOff>692150</xdr:colOff>
      <xdr:row>13</xdr:row>
      <xdr:rowOff>56185</xdr:rowOff>
    </xdr:to>
    <xdr:sp macro="" textlink="">
      <xdr:nvSpPr>
        <xdr:cNvPr id="77" name="円/楕円 76"/>
        <xdr:cNvSpPr/>
      </xdr:nvSpPr>
      <xdr:spPr bwMode="auto">
        <a:xfrm>
          <a:off x="2857500" y="2231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66362</xdr:rowOff>
    </xdr:from>
    <xdr:ext cx="762000" cy="259045"/>
    <xdr:sp macro="" textlink="">
      <xdr:nvSpPr>
        <xdr:cNvPr id="78" name="テキスト ボックス 77"/>
        <xdr:cNvSpPr txBox="1"/>
      </xdr:nvSpPr>
      <xdr:spPr>
        <a:xfrm>
          <a:off x="2527300" y="199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106,884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273990</xdr:rowOff>
    </xdr:from>
    <xdr:to>
      <xdr:col>4</xdr:col>
      <xdr:colOff>1117600</xdr:colOff>
      <xdr:row>37</xdr:row>
      <xdr:rowOff>325555</xdr:rowOff>
    </xdr:to>
    <xdr:cxnSp macro="">
      <xdr:nvCxnSpPr>
        <xdr:cNvPr id="108" name="直線コネクタ 107"/>
        <xdr:cNvCxnSpPr/>
      </xdr:nvCxnSpPr>
      <xdr:spPr bwMode="auto">
        <a:xfrm flipV="1">
          <a:off x="5651500" y="6198540"/>
          <a:ext cx="0" cy="12517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297632</xdr:rowOff>
    </xdr:from>
    <xdr:ext cx="762000" cy="259045"/>
    <xdr:sp macro="" textlink="">
      <xdr:nvSpPr>
        <xdr:cNvPr id="109" name="人口1人当たり決算額の推移最小値テキスト445"/>
        <xdr:cNvSpPr txBox="1"/>
      </xdr:nvSpPr>
      <xdr:spPr>
        <a:xfrm>
          <a:off x="5740400" y="742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37</xdr:row>
      <xdr:rowOff>325555</xdr:rowOff>
    </xdr:from>
    <xdr:to>
      <xdr:col>5</xdr:col>
      <xdr:colOff>73025</xdr:colOff>
      <xdr:row>37</xdr:row>
      <xdr:rowOff>325555</xdr:rowOff>
    </xdr:to>
    <xdr:cxnSp macro="">
      <xdr:nvCxnSpPr>
        <xdr:cNvPr id="110" name="直線コネクタ 109"/>
        <xdr:cNvCxnSpPr/>
      </xdr:nvCxnSpPr>
      <xdr:spPr bwMode="auto">
        <a:xfrm>
          <a:off x="5562600" y="74502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17467</xdr:rowOff>
    </xdr:from>
    <xdr:ext cx="762000" cy="259045"/>
    <xdr:sp macro="" textlink="">
      <xdr:nvSpPr>
        <xdr:cNvPr id="111" name="人口1人当たり決算額の推移最大値テキスト445"/>
        <xdr:cNvSpPr txBox="1"/>
      </xdr:nvSpPr>
      <xdr:spPr>
        <a:xfrm>
          <a:off x="5740400" y="59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33</xdr:row>
      <xdr:rowOff>273990</xdr:rowOff>
    </xdr:from>
    <xdr:to>
      <xdr:col>5</xdr:col>
      <xdr:colOff>73025</xdr:colOff>
      <xdr:row>33</xdr:row>
      <xdr:rowOff>273990</xdr:rowOff>
    </xdr:to>
    <xdr:cxnSp macro="">
      <xdr:nvCxnSpPr>
        <xdr:cNvPr id="112" name="直線コネクタ 111"/>
        <xdr:cNvCxnSpPr/>
      </xdr:nvCxnSpPr>
      <xdr:spPr bwMode="auto">
        <a:xfrm>
          <a:off x="5562600" y="6198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335614</xdr:rowOff>
    </xdr:from>
    <xdr:to>
      <xdr:col>4</xdr:col>
      <xdr:colOff>1117600</xdr:colOff>
      <xdr:row>34</xdr:row>
      <xdr:rowOff>22530</xdr:rowOff>
    </xdr:to>
    <xdr:cxnSp macro="">
      <xdr:nvCxnSpPr>
        <xdr:cNvPr id="113" name="直線コネクタ 112"/>
        <xdr:cNvCxnSpPr/>
      </xdr:nvCxnSpPr>
      <xdr:spPr bwMode="auto">
        <a:xfrm flipV="1">
          <a:off x="5003800" y="6260164"/>
          <a:ext cx="647700" cy="29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106994</xdr:rowOff>
    </xdr:from>
    <xdr:ext cx="762000" cy="259045"/>
    <xdr:sp macro="" textlink="">
      <xdr:nvSpPr>
        <xdr:cNvPr id="114" name="人口1人当たり決算額の推移平均値テキスト445"/>
        <xdr:cNvSpPr txBox="1"/>
      </xdr:nvSpPr>
      <xdr:spPr>
        <a:xfrm>
          <a:off x="5740400" y="6717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134917</xdr:rowOff>
    </xdr:from>
    <xdr:to>
      <xdr:col>5</xdr:col>
      <xdr:colOff>34925</xdr:colOff>
      <xdr:row>35</xdr:row>
      <xdr:rowOff>236517</xdr:rowOff>
    </xdr:to>
    <xdr:sp macro="" textlink="">
      <xdr:nvSpPr>
        <xdr:cNvPr id="115" name="フローチャート : 判断 114"/>
        <xdr:cNvSpPr/>
      </xdr:nvSpPr>
      <xdr:spPr bwMode="auto">
        <a:xfrm>
          <a:off x="56007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198454</xdr:rowOff>
    </xdr:from>
    <xdr:to>
      <xdr:col>4</xdr:col>
      <xdr:colOff>469900</xdr:colOff>
      <xdr:row>34</xdr:row>
      <xdr:rowOff>22530</xdr:rowOff>
    </xdr:to>
    <xdr:cxnSp macro="">
      <xdr:nvCxnSpPr>
        <xdr:cNvPr id="116" name="直線コネクタ 115"/>
        <xdr:cNvCxnSpPr/>
      </xdr:nvCxnSpPr>
      <xdr:spPr bwMode="auto">
        <a:xfrm>
          <a:off x="4305300" y="6123004"/>
          <a:ext cx="698500" cy="166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103404</xdr:rowOff>
    </xdr:from>
    <xdr:to>
      <xdr:col>4</xdr:col>
      <xdr:colOff>520700</xdr:colOff>
      <xdr:row>35</xdr:row>
      <xdr:rowOff>205004</xdr:rowOff>
    </xdr:to>
    <xdr:sp macro="" textlink="">
      <xdr:nvSpPr>
        <xdr:cNvPr id="117" name="フローチャート : 判断 116"/>
        <xdr:cNvSpPr/>
      </xdr:nvSpPr>
      <xdr:spPr bwMode="auto">
        <a:xfrm>
          <a:off x="4953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189781</xdr:rowOff>
    </xdr:from>
    <xdr:ext cx="736600" cy="259045"/>
    <xdr:sp macro="" textlink="">
      <xdr:nvSpPr>
        <xdr:cNvPr id="118" name="テキスト ボックス 117"/>
        <xdr:cNvSpPr txBox="1"/>
      </xdr:nvSpPr>
      <xdr:spPr>
        <a:xfrm>
          <a:off x="4622800" y="680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154236</xdr:rowOff>
    </xdr:from>
    <xdr:to>
      <xdr:col>3</xdr:col>
      <xdr:colOff>904875</xdr:colOff>
      <xdr:row>33</xdr:row>
      <xdr:rowOff>198454</xdr:rowOff>
    </xdr:to>
    <xdr:cxnSp macro="">
      <xdr:nvCxnSpPr>
        <xdr:cNvPr id="119" name="直線コネクタ 118"/>
        <xdr:cNvCxnSpPr/>
      </xdr:nvCxnSpPr>
      <xdr:spPr bwMode="auto">
        <a:xfrm>
          <a:off x="3606800" y="6078786"/>
          <a:ext cx="698500" cy="44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38743</xdr:rowOff>
    </xdr:from>
    <xdr:to>
      <xdr:col>3</xdr:col>
      <xdr:colOff>955675</xdr:colOff>
      <xdr:row>35</xdr:row>
      <xdr:rowOff>140343</xdr:rowOff>
    </xdr:to>
    <xdr:sp macro="" textlink="">
      <xdr:nvSpPr>
        <xdr:cNvPr id="120" name="フローチャート : 判断 119"/>
        <xdr:cNvSpPr/>
      </xdr:nvSpPr>
      <xdr:spPr bwMode="auto">
        <a:xfrm>
          <a:off x="4254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125120</xdr:rowOff>
    </xdr:from>
    <xdr:ext cx="762000" cy="259045"/>
    <xdr:sp macro="" textlink="">
      <xdr:nvSpPr>
        <xdr:cNvPr id="121" name="テキスト ボックス 120"/>
        <xdr:cNvSpPr txBox="1"/>
      </xdr:nvSpPr>
      <xdr:spPr>
        <a:xfrm>
          <a:off x="39243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21420</xdr:rowOff>
    </xdr:from>
    <xdr:to>
      <xdr:col>3</xdr:col>
      <xdr:colOff>206375</xdr:colOff>
      <xdr:row>33</xdr:row>
      <xdr:rowOff>154236</xdr:rowOff>
    </xdr:to>
    <xdr:cxnSp macro="">
      <xdr:nvCxnSpPr>
        <xdr:cNvPr id="122" name="直線コネクタ 121"/>
        <xdr:cNvCxnSpPr/>
      </xdr:nvCxnSpPr>
      <xdr:spPr bwMode="auto">
        <a:xfrm>
          <a:off x="2908300" y="5945970"/>
          <a:ext cx="698500" cy="132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332069</xdr:rowOff>
    </xdr:from>
    <xdr:to>
      <xdr:col>3</xdr:col>
      <xdr:colOff>257175</xdr:colOff>
      <xdr:row>35</xdr:row>
      <xdr:rowOff>90769</xdr:rowOff>
    </xdr:to>
    <xdr:sp macro="" textlink="">
      <xdr:nvSpPr>
        <xdr:cNvPr id="123" name="フローチャート : 判断 122"/>
        <xdr:cNvSpPr/>
      </xdr:nvSpPr>
      <xdr:spPr bwMode="auto">
        <a:xfrm>
          <a:off x="35560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75546</xdr:rowOff>
    </xdr:from>
    <xdr:ext cx="762000" cy="259045"/>
    <xdr:sp macro="" textlink="">
      <xdr:nvSpPr>
        <xdr:cNvPr id="124" name="テキスト ボックス 123"/>
        <xdr:cNvSpPr txBox="1"/>
      </xdr:nvSpPr>
      <xdr:spPr>
        <a:xfrm>
          <a:off x="3225800" y="66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275278</xdr:rowOff>
    </xdr:from>
    <xdr:to>
      <xdr:col>2</xdr:col>
      <xdr:colOff>692150</xdr:colOff>
      <xdr:row>35</xdr:row>
      <xdr:rowOff>33978</xdr:rowOff>
    </xdr:to>
    <xdr:sp macro="" textlink="">
      <xdr:nvSpPr>
        <xdr:cNvPr id="125" name="フローチャート : 判断 124"/>
        <xdr:cNvSpPr/>
      </xdr:nvSpPr>
      <xdr:spPr bwMode="auto">
        <a:xfrm>
          <a:off x="2857500" y="65427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18755</xdr:rowOff>
    </xdr:from>
    <xdr:ext cx="762000" cy="259045"/>
    <xdr:sp macro="" textlink="">
      <xdr:nvSpPr>
        <xdr:cNvPr id="126" name="テキスト ボックス 125"/>
        <xdr:cNvSpPr txBox="1"/>
      </xdr:nvSpPr>
      <xdr:spPr>
        <a:xfrm>
          <a:off x="2527300" y="662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33</xdr:row>
      <xdr:rowOff>284814</xdr:rowOff>
    </xdr:from>
    <xdr:to>
      <xdr:col>5</xdr:col>
      <xdr:colOff>34925</xdr:colOff>
      <xdr:row>34</xdr:row>
      <xdr:rowOff>43514</xdr:rowOff>
    </xdr:to>
    <xdr:sp macro="" textlink="">
      <xdr:nvSpPr>
        <xdr:cNvPr id="132" name="円/楕円 131"/>
        <xdr:cNvSpPr/>
      </xdr:nvSpPr>
      <xdr:spPr bwMode="auto">
        <a:xfrm>
          <a:off x="5600700" y="6209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193391</xdr:rowOff>
    </xdr:from>
    <xdr:ext cx="762000" cy="259045"/>
    <xdr:sp macro="" textlink="">
      <xdr:nvSpPr>
        <xdr:cNvPr id="133" name="人口1人当たり決算額の推移該当値テキスト445"/>
        <xdr:cNvSpPr txBox="1"/>
      </xdr:nvSpPr>
      <xdr:spPr>
        <a:xfrm>
          <a:off x="5740400" y="611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31,362</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314630</xdr:rowOff>
    </xdr:from>
    <xdr:to>
      <xdr:col>4</xdr:col>
      <xdr:colOff>520700</xdr:colOff>
      <xdr:row>34</xdr:row>
      <xdr:rowOff>73330</xdr:rowOff>
    </xdr:to>
    <xdr:sp macro="" textlink="">
      <xdr:nvSpPr>
        <xdr:cNvPr id="134" name="円/楕円 133"/>
        <xdr:cNvSpPr/>
      </xdr:nvSpPr>
      <xdr:spPr bwMode="auto">
        <a:xfrm>
          <a:off x="4953000" y="6239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83507</xdr:rowOff>
    </xdr:from>
    <xdr:ext cx="736600" cy="259045"/>
    <xdr:sp macro="" textlink="">
      <xdr:nvSpPr>
        <xdr:cNvPr id="135" name="テキスト ボックス 134"/>
        <xdr:cNvSpPr txBox="1"/>
      </xdr:nvSpPr>
      <xdr:spPr>
        <a:xfrm>
          <a:off x="4622800" y="600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30,449</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147654</xdr:rowOff>
    </xdr:from>
    <xdr:to>
      <xdr:col>3</xdr:col>
      <xdr:colOff>955675</xdr:colOff>
      <xdr:row>33</xdr:row>
      <xdr:rowOff>249254</xdr:rowOff>
    </xdr:to>
    <xdr:sp macro="" textlink="">
      <xdr:nvSpPr>
        <xdr:cNvPr id="136" name="円/楕円 135"/>
        <xdr:cNvSpPr/>
      </xdr:nvSpPr>
      <xdr:spPr bwMode="auto">
        <a:xfrm>
          <a:off x="4254500" y="6072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87981</xdr:rowOff>
    </xdr:from>
    <xdr:ext cx="762000" cy="259045"/>
    <xdr:sp macro="" textlink="">
      <xdr:nvSpPr>
        <xdr:cNvPr id="137" name="テキスト ボックス 136"/>
        <xdr:cNvSpPr txBox="1"/>
      </xdr:nvSpPr>
      <xdr:spPr>
        <a:xfrm>
          <a:off x="3924300" y="584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35,562</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103436</xdr:rowOff>
    </xdr:from>
    <xdr:to>
      <xdr:col>3</xdr:col>
      <xdr:colOff>257175</xdr:colOff>
      <xdr:row>33</xdr:row>
      <xdr:rowOff>205036</xdr:rowOff>
    </xdr:to>
    <xdr:sp macro="" textlink="">
      <xdr:nvSpPr>
        <xdr:cNvPr id="138" name="円/楕円 137"/>
        <xdr:cNvSpPr/>
      </xdr:nvSpPr>
      <xdr:spPr bwMode="auto">
        <a:xfrm>
          <a:off x="3556000" y="6027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43763</xdr:rowOff>
    </xdr:from>
    <xdr:ext cx="762000" cy="259045"/>
    <xdr:sp macro="" textlink="">
      <xdr:nvSpPr>
        <xdr:cNvPr id="139" name="テキスト ボックス 138"/>
        <xdr:cNvSpPr txBox="1"/>
      </xdr:nvSpPr>
      <xdr:spPr>
        <a:xfrm>
          <a:off x="3225800" y="579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36,916</a:t>
          </a:r>
          <a:endParaRPr kumimoji="1" lang="ja-JP" altLang="en-US" sz="1000" b="1">
            <a:solidFill>
              <a:srgbClr val="FF0000"/>
            </a:solidFill>
            <a:latin typeface="ＭＳ Ｐゴシック"/>
          </a:endParaRPr>
        </a:p>
      </xdr:txBody>
    </xdr:sp>
    <xdr:clientData/>
  </xdr:oneCellAnchor>
  <xdr:twoCellAnchor>
    <xdr:from>
      <xdr:col>2</xdr:col>
      <xdr:colOff>590550</xdr:colOff>
      <xdr:row>32</xdr:row>
      <xdr:rowOff>142070</xdr:rowOff>
    </xdr:from>
    <xdr:to>
      <xdr:col>2</xdr:col>
      <xdr:colOff>692150</xdr:colOff>
      <xdr:row>33</xdr:row>
      <xdr:rowOff>72220</xdr:rowOff>
    </xdr:to>
    <xdr:sp macro="" textlink="">
      <xdr:nvSpPr>
        <xdr:cNvPr id="140" name="円/楕円 139"/>
        <xdr:cNvSpPr/>
      </xdr:nvSpPr>
      <xdr:spPr bwMode="auto">
        <a:xfrm>
          <a:off x="2857500" y="5895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253847</xdr:rowOff>
    </xdr:from>
    <xdr:ext cx="762000" cy="259045"/>
    <xdr:sp macro="" textlink="">
      <xdr:nvSpPr>
        <xdr:cNvPr id="141" name="テキスト ボックス 140"/>
        <xdr:cNvSpPr txBox="1"/>
      </xdr:nvSpPr>
      <xdr:spPr>
        <a:xfrm>
          <a:off x="2527300" y="566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40,983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滋賀県高島市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51,007
50,607
693.05
29,015,503
27,649,088
1,249,724
18,134,608
24,215,383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71.9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xdr:cNvSpPr txBox="1"/>
      </xdr:nvSpPr>
      <xdr:spPr>
        <a:xfrm>
          <a:off x="4686300" y="6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18094</xdr:rowOff>
    </xdr:from>
    <xdr:ext cx="534377" cy="259045"/>
    <xdr:sp macro="" textlink="">
      <xdr:nvSpPr>
        <xdr:cNvPr id="57" name="人件費最大値テキスト"/>
        <xdr:cNvSpPr txBox="1"/>
      </xdr:nvSpPr>
      <xdr:spPr>
        <a:xfrm>
          <a:off x="4686300" y="51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163200</xdr:rowOff>
    </xdr:from>
    <xdr:to>
      <xdr:col>6</xdr:col>
      <xdr:colOff>511175</xdr:colOff>
      <xdr:row>32</xdr:row>
      <xdr:rowOff>75417</xdr:rowOff>
    </xdr:to>
    <xdr:cxnSp macro="">
      <xdr:nvCxnSpPr>
        <xdr:cNvPr id="59" name="直線コネクタ 58"/>
        <xdr:cNvCxnSpPr/>
      </xdr:nvCxnSpPr>
      <xdr:spPr>
        <a:xfrm flipV="1">
          <a:off x="3797300" y="5478150"/>
          <a:ext cx="838200" cy="8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69247</xdr:rowOff>
    </xdr:from>
    <xdr:ext cx="534377" cy="259045"/>
    <xdr:sp macro="" textlink="">
      <xdr:nvSpPr>
        <xdr:cNvPr id="60" name="人件費平均値テキスト"/>
        <xdr:cNvSpPr txBox="1"/>
      </xdr:nvSpPr>
      <xdr:spPr>
        <a:xfrm>
          <a:off x="4686300" y="6069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41242</xdr:rowOff>
    </xdr:from>
    <xdr:to>
      <xdr:col>5</xdr:col>
      <xdr:colOff>358775</xdr:colOff>
      <xdr:row>32</xdr:row>
      <xdr:rowOff>75417</xdr:rowOff>
    </xdr:to>
    <xdr:cxnSp macro="">
      <xdr:nvCxnSpPr>
        <xdr:cNvPr id="62" name="直線コネクタ 61"/>
        <xdr:cNvCxnSpPr/>
      </xdr:nvCxnSpPr>
      <xdr:spPr>
        <a:xfrm>
          <a:off x="2908300" y="5356192"/>
          <a:ext cx="889000" cy="20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121871</xdr:rowOff>
    </xdr:from>
    <xdr:ext cx="534377" cy="259045"/>
    <xdr:sp macro="" textlink="">
      <xdr:nvSpPr>
        <xdr:cNvPr id="64" name="テキスト ボックス 63"/>
        <xdr:cNvSpPr txBox="1"/>
      </xdr:nvSpPr>
      <xdr:spPr>
        <a:xfrm>
          <a:off x="3530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30</xdr:row>
      <xdr:rowOff>102004</xdr:rowOff>
    </xdr:from>
    <xdr:to>
      <xdr:col>4</xdr:col>
      <xdr:colOff>155575</xdr:colOff>
      <xdr:row>31</xdr:row>
      <xdr:rowOff>41242</xdr:rowOff>
    </xdr:to>
    <xdr:cxnSp macro="">
      <xdr:nvCxnSpPr>
        <xdr:cNvPr id="65" name="直線コネクタ 64"/>
        <xdr:cNvCxnSpPr/>
      </xdr:nvCxnSpPr>
      <xdr:spPr>
        <a:xfrm>
          <a:off x="2019300" y="5245504"/>
          <a:ext cx="889000" cy="11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130489</xdr:rowOff>
    </xdr:from>
    <xdr:ext cx="534377" cy="259045"/>
    <xdr:sp macro="" textlink="">
      <xdr:nvSpPr>
        <xdr:cNvPr id="67" name="テキスト ボックス 66"/>
        <xdr:cNvSpPr txBox="1"/>
      </xdr:nvSpPr>
      <xdr:spPr>
        <a:xfrm>
          <a:off x="2641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102004</xdr:rowOff>
    </xdr:from>
    <xdr:to>
      <xdr:col>2</xdr:col>
      <xdr:colOff>638175</xdr:colOff>
      <xdr:row>30</xdr:row>
      <xdr:rowOff>155108</xdr:rowOff>
    </xdr:to>
    <xdr:cxnSp macro="">
      <xdr:nvCxnSpPr>
        <xdr:cNvPr id="68" name="直線コネクタ 67"/>
        <xdr:cNvCxnSpPr/>
      </xdr:nvCxnSpPr>
      <xdr:spPr>
        <a:xfrm flipV="1">
          <a:off x="1130300" y="5245504"/>
          <a:ext cx="889000" cy="5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83809</xdr:rowOff>
    </xdr:from>
    <xdr:ext cx="534377" cy="259045"/>
    <xdr:sp macro="" textlink="">
      <xdr:nvSpPr>
        <xdr:cNvPr id="70" name="テキスト ボックス 69"/>
        <xdr:cNvSpPr txBox="1"/>
      </xdr:nvSpPr>
      <xdr:spPr>
        <a:xfrm>
          <a:off x="1752111" y="60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28739</xdr:rowOff>
    </xdr:from>
    <xdr:ext cx="534377" cy="259045"/>
    <xdr:sp macro="" textlink="">
      <xdr:nvSpPr>
        <xdr:cNvPr id="72" name="テキスト ボックス 71"/>
        <xdr:cNvSpPr txBox="1"/>
      </xdr:nvSpPr>
      <xdr:spPr>
        <a:xfrm>
          <a:off x="863111" y="602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112400</xdr:rowOff>
    </xdr:from>
    <xdr:to>
      <xdr:col>6</xdr:col>
      <xdr:colOff>561975</xdr:colOff>
      <xdr:row>32</xdr:row>
      <xdr:rowOff>42550</xdr:rowOff>
    </xdr:to>
    <xdr:sp macro="" textlink="">
      <xdr:nvSpPr>
        <xdr:cNvPr id="78" name="円/楕円 77"/>
        <xdr:cNvSpPr/>
      </xdr:nvSpPr>
      <xdr:spPr>
        <a:xfrm>
          <a:off x="4584700" y="542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27327</xdr:rowOff>
    </xdr:from>
    <xdr:ext cx="534377" cy="259045"/>
    <xdr:sp macro="" textlink="">
      <xdr:nvSpPr>
        <xdr:cNvPr id="79" name="人件費該当値テキスト"/>
        <xdr:cNvSpPr txBox="1"/>
      </xdr:nvSpPr>
      <xdr:spPr>
        <a:xfrm>
          <a:off x="4686300" y="534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91,472</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24617</xdr:rowOff>
    </xdr:from>
    <xdr:to>
      <xdr:col>5</xdr:col>
      <xdr:colOff>409575</xdr:colOff>
      <xdr:row>32</xdr:row>
      <xdr:rowOff>126217</xdr:rowOff>
    </xdr:to>
    <xdr:sp macro="" textlink="">
      <xdr:nvSpPr>
        <xdr:cNvPr id="80" name="円/楕円 79"/>
        <xdr:cNvSpPr/>
      </xdr:nvSpPr>
      <xdr:spPr>
        <a:xfrm>
          <a:off x="3746500" y="551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142744</xdr:rowOff>
    </xdr:from>
    <xdr:ext cx="534377" cy="259045"/>
    <xdr:sp macro="" textlink="">
      <xdr:nvSpPr>
        <xdr:cNvPr id="81" name="テキスト ボックス 80"/>
        <xdr:cNvSpPr txBox="1"/>
      </xdr:nvSpPr>
      <xdr:spPr>
        <a:xfrm>
          <a:off x="3530111" y="528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87,812</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161892</xdr:rowOff>
    </xdr:from>
    <xdr:to>
      <xdr:col>4</xdr:col>
      <xdr:colOff>206375</xdr:colOff>
      <xdr:row>31</xdr:row>
      <xdr:rowOff>92042</xdr:rowOff>
    </xdr:to>
    <xdr:sp macro="" textlink="">
      <xdr:nvSpPr>
        <xdr:cNvPr id="82" name="円/楕円 81"/>
        <xdr:cNvSpPr/>
      </xdr:nvSpPr>
      <xdr:spPr>
        <a:xfrm>
          <a:off x="2857500" y="530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29</xdr:row>
      <xdr:rowOff>108569</xdr:rowOff>
    </xdr:from>
    <xdr:ext cx="534377" cy="259045"/>
    <xdr:sp macro="" textlink="">
      <xdr:nvSpPr>
        <xdr:cNvPr id="83" name="テキスト ボックス 82"/>
        <xdr:cNvSpPr txBox="1"/>
      </xdr:nvSpPr>
      <xdr:spPr>
        <a:xfrm>
          <a:off x="2641111" y="508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96,807</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51204</xdr:rowOff>
    </xdr:from>
    <xdr:to>
      <xdr:col>3</xdr:col>
      <xdr:colOff>3175</xdr:colOff>
      <xdr:row>30</xdr:row>
      <xdr:rowOff>152804</xdr:rowOff>
    </xdr:to>
    <xdr:sp macro="" textlink="">
      <xdr:nvSpPr>
        <xdr:cNvPr id="84" name="円/楕円 83"/>
        <xdr:cNvSpPr/>
      </xdr:nvSpPr>
      <xdr:spPr>
        <a:xfrm>
          <a:off x="1968500" y="51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28</xdr:row>
      <xdr:rowOff>169331</xdr:rowOff>
    </xdr:from>
    <xdr:ext cx="599010" cy="259045"/>
    <xdr:sp macro="" textlink="">
      <xdr:nvSpPr>
        <xdr:cNvPr id="85" name="テキスト ボックス 84"/>
        <xdr:cNvSpPr txBox="1"/>
      </xdr:nvSpPr>
      <xdr:spPr>
        <a:xfrm>
          <a:off x="1719794" y="4969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101,649</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104308</xdr:rowOff>
    </xdr:from>
    <xdr:to>
      <xdr:col>1</xdr:col>
      <xdr:colOff>485775</xdr:colOff>
      <xdr:row>31</xdr:row>
      <xdr:rowOff>34458</xdr:rowOff>
    </xdr:to>
    <xdr:sp macro="" textlink="">
      <xdr:nvSpPr>
        <xdr:cNvPr id="86" name="円/楕円 85"/>
        <xdr:cNvSpPr/>
      </xdr:nvSpPr>
      <xdr:spPr>
        <a:xfrm>
          <a:off x="1079500" y="524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50985</xdr:rowOff>
    </xdr:from>
    <xdr:ext cx="534377" cy="259045"/>
    <xdr:sp macro="" textlink="">
      <xdr:nvSpPr>
        <xdr:cNvPr id="87" name="テキスト ボックス 86"/>
        <xdr:cNvSpPr txBox="1"/>
      </xdr:nvSpPr>
      <xdr:spPr>
        <a:xfrm>
          <a:off x="863111" y="502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99,326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58,615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xdr:cNvSpPr txBox="1"/>
      </xdr:nvSpPr>
      <xdr:spPr>
        <a:xfrm>
          <a:off x="4686300" y="99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138707</xdr:rowOff>
    </xdr:from>
    <xdr:ext cx="599010" cy="259045"/>
    <xdr:sp macro="" textlink="">
      <xdr:nvSpPr>
        <xdr:cNvPr id="115" name="物件費最大値テキスト"/>
        <xdr:cNvSpPr txBox="1"/>
      </xdr:nvSpPr>
      <xdr:spPr>
        <a:xfrm>
          <a:off x="4686300" y="83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75292</xdr:rowOff>
    </xdr:from>
    <xdr:to>
      <xdr:col>6</xdr:col>
      <xdr:colOff>511175</xdr:colOff>
      <xdr:row>52</xdr:row>
      <xdr:rowOff>101943</xdr:rowOff>
    </xdr:to>
    <xdr:cxnSp macro="">
      <xdr:nvCxnSpPr>
        <xdr:cNvPr id="117" name="直線コネクタ 116"/>
        <xdr:cNvCxnSpPr/>
      </xdr:nvCxnSpPr>
      <xdr:spPr>
        <a:xfrm flipV="1">
          <a:off x="3797300" y="8990692"/>
          <a:ext cx="838200" cy="2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124992</xdr:rowOff>
    </xdr:from>
    <xdr:ext cx="534377" cy="259045"/>
    <xdr:sp macro="" textlink="">
      <xdr:nvSpPr>
        <xdr:cNvPr id="118" name="物件費平均値テキスト"/>
        <xdr:cNvSpPr txBox="1"/>
      </xdr:nvSpPr>
      <xdr:spPr>
        <a:xfrm>
          <a:off x="4686300" y="9383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101943</xdr:rowOff>
    </xdr:from>
    <xdr:to>
      <xdr:col>5</xdr:col>
      <xdr:colOff>358775</xdr:colOff>
      <xdr:row>54</xdr:row>
      <xdr:rowOff>128556</xdr:rowOff>
    </xdr:to>
    <xdr:cxnSp macro="">
      <xdr:nvCxnSpPr>
        <xdr:cNvPr id="120" name="直線コネクタ 119"/>
        <xdr:cNvCxnSpPr/>
      </xdr:nvCxnSpPr>
      <xdr:spPr>
        <a:xfrm flipV="1">
          <a:off x="2908300" y="9017343"/>
          <a:ext cx="889000" cy="36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146755</xdr:rowOff>
    </xdr:from>
    <xdr:to>
      <xdr:col>5</xdr:col>
      <xdr:colOff>409575</xdr:colOff>
      <xdr:row>55</xdr:row>
      <xdr:rowOff>76905</xdr:rowOff>
    </xdr:to>
    <xdr:sp macro="" textlink="">
      <xdr:nvSpPr>
        <xdr:cNvPr id="121" name="フローチャート : 判断 120"/>
        <xdr:cNvSpPr/>
      </xdr:nvSpPr>
      <xdr:spPr>
        <a:xfrm>
          <a:off x="3746500" y="940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68032</xdr:rowOff>
    </xdr:from>
    <xdr:ext cx="534377" cy="259045"/>
    <xdr:sp macro="" textlink="">
      <xdr:nvSpPr>
        <xdr:cNvPr id="122" name="テキスト ボックス 121"/>
        <xdr:cNvSpPr txBox="1"/>
      </xdr:nvSpPr>
      <xdr:spPr>
        <a:xfrm>
          <a:off x="3530111" y="949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122365</xdr:rowOff>
    </xdr:from>
    <xdr:to>
      <xdr:col>4</xdr:col>
      <xdr:colOff>155575</xdr:colOff>
      <xdr:row>54</xdr:row>
      <xdr:rowOff>128556</xdr:rowOff>
    </xdr:to>
    <xdr:cxnSp macro="">
      <xdr:nvCxnSpPr>
        <xdr:cNvPr id="123" name="直線コネクタ 122"/>
        <xdr:cNvCxnSpPr/>
      </xdr:nvCxnSpPr>
      <xdr:spPr>
        <a:xfrm>
          <a:off x="2019300" y="9380665"/>
          <a:ext cx="889000" cy="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137820</xdr:rowOff>
    </xdr:from>
    <xdr:to>
      <xdr:col>4</xdr:col>
      <xdr:colOff>206375</xdr:colOff>
      <xdr:row>55</xdr:row>
      <xdr:rowOff>67970</xdr:rowOff>
    </xdr:to>
    <xdr:sp macro="" textlink="">
      <xdr:nvSpPr>
        <xdr:cNvPr id="124" name="フローチャート : 判断 123"/>
        <xdr:cNvSpPr/>
      </xdr:nvSpPr>
      <xdr:spPr>
        <a:xfrm>
          <a:off x="2857500" y="93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59097</xdr:rowOff>
    </xdr:from>
    <xdr:ext cx="534377" cy="259045"/>
    <xdr:sp macro="" textlink="">
      <xdr:nvSpPr>
        <xdr:cNvPr id="125" name="テキスト ボックス 124"/>
        <xdr:cNvSpPr txBox="1"/>
      </xdr:nvSpPr>
      <xdr:spPr>
        <a:xfrm>
          <a:off x="2641111" y="948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44241</xdr:rowOff>
    </xdr:from>
    <xdr:to>
      <xdr:col>2</xdr:col>
      <xdr:colOff>638175</xdr:colOff>
      <xdr:row>54</xdr:row>
      <xdr:rowOff>122365</xdr:rowOff>
    </xdr:to>
    <xdr:cxnSp macro="">
      <xdr:nvCxnSpPr>
        <xdr:cNvPr id="126" name="直線コネクタ 125"/>
        <xdr:cNvCxnSpPr/>
      </xdr:nvCxnSpPr>
      <xdr:spPr>
        <a:xfrm>
          <a:off x="1130300" y="9302541"/>
          <a:ext cx="889000" cy="7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30969</xdr:rowOff>
    </xdr:from>
    <xdr:to>
      <xdr:col>3</xdr:col>
      <xdr:colOff>3175</xdr:colOff>
      <xdr:row>55</xdr:row>
      <xdr:rowOff>132569</xdr:rowOff>
    </xdr:to>
    <xdr:sp macro="" textlink="">
      <xdr:nvSpPr>
        <xdr:cNvPr id="127" name="フローチャート : 判断 126"/>
        <xdr:cNvSpPr/>
      </xdr:nvSpPr>
      <xdr:spPr>
        <a:xfrm>
          <a:off x="1968500" y="94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123696</xdr:rowOff>
    </xdr:from>
    <xdr:ext cx="534377" cy="259045"/>
    <xdr:sp macro="" textlink="">
      <xdr:nvSpPr>
        <xdr:cNvPr id="128" name="テキスト ボックス 127"/>
        <xdr:cNvSpPr txBox="1"/>
      </xdr:nvSpPr>
      <xdr:spPr>
        <a:xfrm>
          <a:off x="1752111" y="955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40742</xdr:rowOff>
    </xdr:from>
    <xdr:to>
      <xdr:col>1</xdr:col>
      <xdr:colOff>485775</xdr:colOff>
      <xdr:row>55</xdr:row>
      <xdr:rowOff>142342</xdr:rowOff>
    </xdr:to>
    <xdr:sp macro="" textlink="">
      <xdr:nvSpPr>
        <xdr:cNvPr id="129" name="フローチャート : 判断 128"/>
        <xdr:cNvSpPr/>
      </xdr:nvSpPr>
      <xdr:spPr>
        <a:xfrm>
          <a:off x="1079500" y="94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133469</xdr:rowOff>
    </xdr:from>
    <xdr:ext cx="534377" cy="259045"/>
    <xdr:sp macro="" textlink="">
      <xdr:nvSpPr>
        <xdr:cNvPr id="130" name="テキスト ボックス 129"/>
        <xdr:cNvSpPr txBox="1"/>
      </xdr:nvSpPr>
      <xdr:spPr>
        <a:xfrm>
          <a:off x="863111" y="956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52</xdr:row>
      <xdr:rowOff>24492</xdr:rowOff>
    </xdr:from>
    <xdr:to>
      <xdr:col>6</xdr:col>
      <xdr:colOff>561975</xdr:colOff>
      <xdr:row>52</xdr:row>
      <xdr:rowOff>126092</xdr:rowOff>
    </xdr:to>
    <xdr:sp macro="" textlink="">
      <xdr:nvSpPr>
        <xdr:cNvPr id="136" name="円/楕円 135"/>
        <xdr:cNvSpPr/>
      </xdr:nvSpPr>
      <xdr:spPr>
        <a:xfrm>
          <a:off x="4584700" y="893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47369</xdr:rowOff>
    </xdr:from>
    <xdr:ext cx="534377" cy="259045"/>
    <xdr:sp macro="" textlink="">
      <xdr:nvSpPr>
        <xdr:cNvPr id="137" name="物件費該当値テキスト"/>
        <xdr:cNvSpPr txBox="1"/>
      </xdr:nvSpPr>
      <xdr:spPr>
        <a:xfrm>
          <a:off x="4686300" y="879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81,381</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51143</xdr:rowOff>
    </xdr:from>
    <xdr:to>
      <xdr:col>5</xdr:col>
      <xdr:colOff>409575</xdr:colOff>
      <xdr:row>52</xdr:row>
      <xdr:rowOff>152743</xdr:rowOff>
    </xdr:to>
    <xdr:sp macro="" textlink="">
      <xdr:nvSpPr>
        <xdr:cNvPr id="138" name="円/楕円 137"/>
        <xdr:cNvSpPr/>
      </xdr:nvSpPr>
      <xdr:spPr>
        <a:xfrm>
          <a:off x="3746500" y="896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50</xdr:row>
      <xdr:rowOff>169270</xdr:rowOff>
    </xdr:from>
    <xdr:ext cx="534377" cy="259045"/>
    <xdr:sp macro="" textlink="">
      <xdr:nvSpPr>
        <xdr:cNvPr id="139" name="テキスト ボックス 138"/>
        <xdr:cNvSpPr txBox="1"/>
      </xdr:nvSpPr>
      <xdr:spPr>
        <a:xfrm>
          <a:off x="3530111" y="874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79,982</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77756</xdr:rowOff>
    </xdr:from>
    <xdr:to>
      <xdr:col>4</xdr:col>
      <xdr:colOff>206375</xdr:colOff>
      <xdr:row>55</xdr:row>
      <xdr:rowOff>7906</xdr:rowOff>
    </xdr:to>
    <xdr:sp macro="" textlink="">
      <xdr:nvSpPr>
        <xdr:cNvPr id="140" name="円/楕円 139"/>
        <xdr:cNvSpPr/>
      </xdr:nvSpPr>
      <xdr:spPr>
        <a:xfrm>
          <a:off x="2857500" y="933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24433</xdr:rowOff>
    </xdr:from>
    <xdr:ext cx="534377" cy="259045"/>
    <xdr:sp macro="" textlink="">
      <xdr:nvSpPr>
        <xdr:cNvPr id="141" name="テキスト ボックス 140"/>
        <xdr:cNvSpPr txBox="1"/>
      </xdr:nvSpPr>
      <xdr:spPr>
        <a:xfrm>
          <a:off x="2641111" y="911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60,585</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71565</xdr:rowOff>
    </xdr:from>
    <xdr:to>
      <xdr:col>3</xdr:col>
      <xdr:colOff>3175</xdr:colOff>
      <xdr:row>55</xdr:row>
      <xdr:rowOff>1715</xdr:rowOff>
    </xdr:to>
    <xdr:sp macro="" textlink="">
      <xdr:nvSpPr>
        <xdr:cNvPr id="142" name="円/楕円 141"/>
        <xdr:cNvSpPr/>
      </xdr:nvSpPr>
      <xdr:spPr>
        <a:xfrm>
          <a:off x="1968500" y="932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18242</xdr:rowOff>
    </xdr:from>
    <xdr:ext cx="534377" cy="259045"/>
    <xdr:sp macro="" textlink="">
      <xdr:nvSpPr>
        <xdr:cNvPr id="143" name="テキスト ボックス 142"/>
        <xdr:cNvSpPr txBox="1"/>
      </xdr:nvSpPr>
      <xdr:spPr>
        <a:xfrm>
          <a:off x="1752111" y="910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60,910</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164891</xdr:rowOff>
    </xdr:from>
    <xdr:to>
      <xdr:col>1</xdr:col>
      <xdr:colOff>485775</xdr:colOff>
      <xdr:row>54</xdr:row>
      <xdr:rowOff>95041</xdr:rowOff>
    </xdr:to>
    <xdr:sp macro="" textlink="">
      <xdr:nvSpPr>
        <xdr:cNvPr id="144" name="円/楕円 143"/>
        <xdr:cNvSpPr/>
      </xdr:nvSpPr>
      <xdr:spPr>
        <a:xfrm>
          <a:off x="1079500" y="925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111568</xdr:rowOff>
    </xdr:from>
    <xdr:ext cx="534377" cy="259045"/>
    <xdr:sp macro="" textlink="">
      <xdr:nvSpPr>
        <xdr:cNvPr id="145" name="テキスト ボックス 144"/>
        <xdr:cNvSpPr txBox="1"/>
      </xdr:nvSpPr>
      <xdr:spPr>
        <a:xfrm>
          <a:off x="863111" y="902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65,011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137904</xdr:rowOff>
    </xdr:from>
    <xdr:to>
      <xdr:col>6</xdr:col>
      <xdr:colOff>510540</xdr:colOff>
      <xdr:row>79</xdr:row>
      <xdr:rowOff>28829</xdr:rowOff>
    </xdr:to>
    <xdr:cxnSp macro="">
      <xdr:nvCxnSpPr>
        <xdr:cNvPr id="171" name="直線コネクタ 170"/>
        <xdr:cNvCxnSpPr/>
      </xdr:nvCxnSpPr>
      <xdr:spPr>
        <a:xfrm flipV="1">
          <a:off x="4633595" y="11967954"/>
          <a:ext cx="1270" cy="160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32656</xdr:rowOff>
    </xdr:from>
    <xdr:ext cx="378565" cy="259045"/>
    <xdr:sp macro="" textlink="">
      <xdr:nvSpPr>
        <xdr:cNvPr id="172" name="維持補修費最小値テキスト"/>
        <xdr:cNvSpPr txBox="1"/>
      </xdr:nvSpPr>
      <xdr:spPr>
        <a:xfrm>
          <a:off x="4686300" y="1357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79</xdr:row>
      <xdr:rowOff>28829</xdr:rowOff>
    </xdr:from>
    <xdr:to>
      <xdr:col>6</xdr:col>
      <xdr:colOff>600075</xdr:colOff>
      <xdr:row>79</xdr:row>
      <xdr:rowOff>28829</xdr:rowOff>
    </xdr:to>
    <xdr:cxnSp macro="">
      <xdr:nvCxnSpPr>
        <xdr:cNvPr id="173" name="直線コネクタ 172"/>
        <xdr:cNvCxnSpPr/>
      </xdr:nvCxnSpPr>
      <xdr:spPr>
        <a:xfrm>
          <a:off x="4546600" y="135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84581</xdr:rowOff>
    </xdr:from>
    <xdr:ext cx="534377" cy="259045"/>
    <xdr:sp macro="" textlink="">
      <xdr:nvSpPr>
        <xdr:cNvPr id="174" name="維持補修費最大値テキスト"/>
        <xdr:cNvSpPr txBox="1"/>
      </xdr:nvSpPr>
      <xdr:spPr>
        <a:xfrm>
          <a:off x="4686300" y="1174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69</xdr:row>
      <xdr:rowOff>137904</xdr:rowOff>
    </xdr:from>
    <xdr:to>
      <xdr:col>6</xdr:col>
      <xdr:colOff>600075</xdr:colOff>
      <xdr:row>69</xdr:row>
      <xdr:rowOff>137904</xdr:rowOff>
    </xdr:to>
    <xdr:cxnSp macro="">
      <xdr:nvCxnSpPr>
        <xdr:cNvPr id="175" name="直線コネクタ 174"/>
        <xdr:cNvCxnSpPr/>
      </xdr:nvCxnSpPr>
      <xdr:spPr>
        <a:xfrm>
          <a:off x="4546600" y="1196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157335</xdr:rowOff>
    </xdr:from>
    <xdr:to>
      <xdr:col>6</xdr:col>
      <xdr:colOff>511175</xdr:colOff>
      <xdr:row>77</xdr:row>
      <xdr:rowOff>8255</xdr:rowOff>
    </xdr:to>
    <xdr:cxnSp macro="">
      <xdr:nvCxnSpPr>
        <xdr:cNvPr id="176" name="直線コネクタ 175"/>
        <xdr:cNvCxnSpPr/>
      </xdr:nvCxnSpPr>
      <xdr:spPr>
        <a:xfrm>
          <a:off x="3797300" y="13187535"/>
          <a:ext cx="838200" cy="2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132187</xdr:rowOff>
    </xdr:from>
    <xdr:ext cx="469744" cy="259045"/>
    <xdr:sp macro="" textlink="">
      <xdr:nvSpPr>
        <xdr:cNvPr id="177" name="維持補修費平均値テキスト"/>
        <xdr:cNvSpPr txBox="1"/>
      </xdr:nvSpPr>
      <xdr:spPr>
        <a:xfrm>
          <a:off x="4686300" y="1281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109310</xdr:rowOff>
    </xdr:from>
    <xdr:to>
      <xdr:col>6</xdr:col>
      <xdr:colOff>561975</xdr:colOff>
      <xdr:row>76</xdr:row>
      <xdr:rowOff>39461</xdr:rowOff>
    </xdr:to>
    <xdr:sp macro="" textlink="">
      <xdr:nvSpPr>
        <xdr:cNvPr id="178" name="フローチャート : 判断 177"/>
        <xdr:cNvSpPr/>
      </xdr:nvSpPr>
      <xdr:spPr>
        <a:xfrm>
          <a:off x="45847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158641</xdr:rowOff>
    </xdr:from>
    <xdr:to>
      <xdr:col>5</xdr:col>
      <xdr:colOff>358775</xdr:colOff>
      <xdr:row>76</xdr:row>
      <xdr:rowOff>157335</xdr:rowOff>
    </xdr:to>
    <xdr:cxnSp macro="">
      <xdr:nvCxnSpPr>
        <xdr:cNvPr id="179" name="直線コネクタ 178"/>
        <xdr:cNvCxnSpPr/>
      </xdr:nvCxnSpPr>
      <xdr:spPr>
        <a:xfrm>
          <a:off x="2908300" y="13017391"/>
          <a:ext cx="889000" cy="17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161072</xdr:rowOff>
    </xdr:from>
    <xdr:to>
      <xdr:col>5</xdr:col>
      <xdr:colOff>409575</xdr:colOff>
      <xdr:row>75</xdr:row>
      <xdr:rowOff>91222</xdr:rowOff>
    </xdr:to>
    <xdr:sp macro="" textlink="">
      <xdr:nvSpPr>
        <xdr:cNvPr id="180" name="フローチャート : 判断 179"/>
        <xdr:cNvSpPr/>
      </xdr:nvSpPr>
      <xdr:spPr>
        <a:xfrm>
          <a:off x="3746500" y="1284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107749</xdr:rowOff>
    </xdr:from>
    <xdr:ext cx="469744" cy="259045"/>
    <xdr:sp macro="" textlink="">
      <xdr:nvSpPr>
        <xdr:cNvPr id="181" name="テキスト ボックス 180"/>
        <xdr:cNvSpPr txBox="1"/>
      </xdr:nvSpPr>
      <xdr:spPr>
        <a:xfrm>
          <a:off x="3562427" y="1262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62140</xdr:rowOff>
    </xdr:from>
    <xdr:to>
      <xdr:col>4</xdr:col>
      <xdr:colOff>155575</xdr:colOff>
      <xdr:row>75</xdr:row>
      <xdr:rowOff>158641</xdr:rowOff>
    </xdr:to>
    <xdr:cxnSp macro="">
      <xdr:nvCxnSpPr>
        <xdr:cNvPr id="182" name="直線コネクタ 181"/>
        <xdr:cNvCxnSpPr/>
      </xdr:nvCxnSpPr>
      <xdr:spPr>
        <a:xfrm>
          <a:off x="2019300" y="12920890"/>
          <a:ext cx="889000" cy="9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20810</xdr:rowOff>
    </xdr:from>
    <xdr:to>
      <xdr:col>4</xdr:col>
      <xdr:colOff>206375</xdr:colOff>
      <xdr:row>75</xdr:row>
      <xdr:rowOff>122410</xdr:rowOff>
    </xdr:to>
    <xdr:sp macro="" textlink="">
      <xdr:nvSpPr>
        <xdr:cNvPr id="183" name="フローチャート : 判断 182"/>
        <xdr:cNvSpPr/>
      </xdr:nvSpPr>
      <xdr:spPr>
        <a:xfrm>
          <a:off x="2857500" y="1287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138937</xdr:rowOff>
    </xdr:from>
    <xdr:ext cx="469744" cy="259045"/>
    <xdr:sp macro="" textlink="">
      <xdr:nvSpPr>
        <xdr:cNvPr id="184" name="テキスト ボックス 183"/>
        <xdr:cNvSpPr txBox="1"/>
      </xdr:nvSpPr>
      <xdr:spPr>
        <a:xfrm>
          <a:off x="2673427" y="1265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62140</xdr:rowOff>
    </xdr:from>
    <xdr:to>
      <xdr:col>2</xdr:col>
      <xdr:colOff>638175</xdr:colOff>
      <xdr:row>75</xdr:row>
      <xdr:rowOff>111778</xdr:rowOff>
    </xdr:to>
    <xdr:cxnSp macro="">
      <xdr:nvCxnSpPr>
        <xdr:cNvPr id="185" name="直線コネクタ 184"/>
        <xdr:cNvCxnSpPr/>
      </xdr:nvCxnSpPr>
      <xdr:spPr>
        <a:xfrm flipV="1">
          <a:off x="1130300" y="12920890"/>
          <a:ext cx="889000" cy="4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6114</xdr:rowOff>
    </xdr:from>
    <xdr:to>
      <xdr:col>3</xdr:col>
      <xdr:colOff>3175</xdr:colOff>
      <xdr:row>75</xdr:row>
      <xdr:rowOff>107714</xdr:rowOff>
    </xdr:to>
    <xdr:sp macro="" textlink="">
      <xdr:nvSpPr>
        <xdr:cNvPr id="186" name="フローチャート : 判断 185"/>
        <xdr:cNvSpPr/>
      </xdr:nvSpPr>
      <xdr:spPr>
        <a:xfrm>
          <a:off x="1968500" y="1286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124241</xdr:rowOff>
    </xdr:from>
    <xdr:ext cx="469744" cy="259045"/>
    <xdr:sp macro="" textlink="">
      <xdr:nvSpPr>
        <xdr:cNvPr id="187" name="テキスト ボックス 186"/>
        <xdr:cNvSpPr txBox="1"/>
      </xdr:nvSpPr>
      <xdr:spPr>
        <a:xfrm>
          <a:off x="1784427" y="1264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52487</xdr:rowOff>
    </xdr:from>
    <xdr:to>
      <xdr:col>1</xdr:col>
      <xdr:colOff>485775</xdr:colOff>
      <xdr:row>75</xdr:row>
      <xdr:rowOff>154087</xdr:rowOff>
    </xdr:to>
    <xdr:sp macro="" textlink="">
      <xdr:nvSpPr>
        <xdr:cNvPr id="188" name="フローチャート : 判断 187"/>
        <xdr:cNvSpPr/>
      </xdr:nvSpPr>
      <xdr:spPr>
        <a:xfrm>
          <a:off x="1079500" y="1291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170614</xdr:rowOff>
    </xdr:from>
    <xdr:ext cx="469744" cy="259045"/>
    <xdr:sp macro="" textlink="">
      <xdr:nvSpPr>
        <xdr:cNvPr id="189" name="テキスト ボックス 188"/>
        <xdr:cNvSpPr txBox="1"/>
      </xdr:nvSpPr>
      <xdr:spPr>
        <a:xfrm>
          <a:off x="895427" y="1268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128905</xdr:rowOff>
    </xdr:from>
    <xdr:to>
      <xdr:col>6</xdr:col>
      <xdr:colOff>561975</xdr:colOff>
      <xdr:row>77</xdr:row>
      <xdr:rowOff>59055</xdr:rowOff>
    </xdr:to>
    <xdr:sp macro="" textlink="">
      <xdr:nvSpPr>
        <xdr:cNvPr id="195" name="円/楕円 194"/>
        <xdr:cNvSpPr/>
      </xdr:nvSpPr>
      <xdr:spPr>
        <a:xfrm>
          <a:off x="4584700" y="131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107332</xdr:rowOff>
    </xdr:from>
    <xdr:ext cx="469744" cy="259045"/>
    <xdr:sp macro="" textlink="">
      <xdr:nvSpPr>
        <xdr:cNvPr id="196" name="維持補修費該当値テキスト"/>
        <xdr:cNvSpPr txBox="1"/>
      </xdr:nvSpPr>
      <xdr:spPr>
        <a:xfrm>
          <a:off x="4686300" y="1313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106535</xdr:rowOff>
    </xdr:from>
    <xdr:to>
      <xdr:col>5</xdr:col>
      <xdr:colOff>409575</xdr:colOff>
      <xdr:row>77</xdr:row>
      <xdr:rowOff>36685</xdr:rowOff>
    </xdr:to>
    <xdr:sp macro="" textlink="">
      <xdr:nvSpPr>
        <xdr:cNvPr id="197" name="円/楕円 196"/>
        <xdr:cNvSpPr/>
      </xdr:nvSpPr>
      <xdr:spPr>
        <a:xfrm>
          <a:off x="3746500" y="1313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27812</xdr:rowOff>
    </xdr:from>
    <xdr:ext cx="469744" cy="259045"/>
    <xdr:sp macro="" textlink="">
      <xdr:nvSpPr>
        <xdr:cNvPr id="198" name="テキスト ボックス 197"/>
        <xdr:cNvSpPr txBox="1"/>
      </xdr:nvSpPr>
      <xdr:spPr>
        <a:xfrm>
          <a:off x="3562427" y="1322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2,792</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107841</xdr:rowOff>
    </xdr:from>
    <xdr:to>
      <xdr:col>4</xdr:col>
      <xdr:colOff>206375</xdr:colOff>
      <xdr:row>76</xdr:row>
      <xdr:rowOff>37991</xdr:rowOff>
    </xdr:to>
    <xdr:sp macro="" textlink="">
      <xdr:nvSpPr>
        <xdr:cNvPr id="199" name="円/楕円 198"/>
        <xdr:cNvSpPr/>
      </xdr:nvSpPr>
      <xdr:spPr>
        <a:xfrm>
          <a:off x="2857500" y="1296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29118</xdr:rowOff>
    </xdr:from>
    <xdr:ext cx="469744" cy="259045"/>
    <xdr:sp macro="" textlink="">
      <xdr:nvSpPr>
        <xdr:cNvPr id="200" name="テキスト ボックス 199"/>
        <xdr:cNvSpPr txBox="1"/>
      </xdr:nvSpPr>
      <xdr:spPr>
        <a:xfrm>
          <a:off x="2673427" y="1305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3,834</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11340</xdr:rowOff>
    </xdr:from>
    <xdr:to>
      <xdr:col>3</xdr:col>
      <xdr:colOff>3175</xdr:colOff>
      <xdr:row>75</xdr:row>
      <xdr:rowOff>112940</xdr:rowOff>
    </xdr:to>
    <xdr:sp macro="" textlink="">
      <xdr:nvSpPr>
        <xdr:cNvPr id="201" name="円/楕円 200"/>
        <xdr:cNvSpPr/>
      </xdr:nvSpPr>
      <xdr:spPr>
        <a:xfrm>
          <a:off x="1968500" y="128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104067</xdr:rowOff>
    </xdr:from>
    <xdr:ext cx="469744" cy="259045"/>
    <xdr:sp macro="" textlink="">
      <xdr:nvSpPr>
        <xdr:cNvPr id="202" name="テキスト ボックス 201"/>
        <xdr:cNvSpPr txBox="1"/>
      </xdr:nvSpPr>
      <xdr:spPr>
        <a:xfrm>
          <a:off x="1784427" y="129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4,425</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60978</xdr:rowOff>
    </xdr:from>
    <xdr:to>
      <xdr:col>1</xdr:col>
      <xdr:colOff>485775</xdr:colOff>
      <xdr:row>75</xdr:row>
      <xdr:rowOff>162579</xdr:rowOff>
    </xdr:to>
    <xdr:sp macro="" textlink="">
      <xdr:nvSpPr>
        <xdr:cNvPr id="203" name="円/楕円 202"/>
        <xdr:cNvSpPr/>
      </xdr:nvSpPr>
      <xdr:spPr>
        <a:xfrm>
          <a:off x="1079500" y="129197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153705</xdr:rowOff>
    </xdr:from>
    <xdr:ext cx="469744" cy="259045"/>
    <xdr:sp macro="" textlink="">
      <xdr:nvSpPr>
        <xdr:cNvPr id="204" name="テキスト ボックス 203"/>
        <xdr:cNvSpPr txBox="1"/>
      </xdr:nvSpPr>
      <xdr:spPr>
        <a:xfrm>
          <a:off x="895427" y="1301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9" name="直線コネクタ 228"/>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30" name="扶助費最小値テキスト"/>
        <xdr:cNvSpPr txBox="1"/>
      </xdr:nvSpPr>
      <xdr:spPr>
        <a:xfrm>
          <a:off x="4686300"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31" name="直線コネクタ 230"/>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32" name="扶助費最大値テキスト"/>
        <xdr:cNvSpPr txBox="1"/>
      </xdr:nvSpPr>
      <xdr:spPr>
        <a:xfrm>
          <a:off x="4686300" y="1520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33" name="直線コネクタ 232"/>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116363</xdr:rowOff>
    </xdr:from>
    <xdr:to>
      <xdr:col>6</xdr:col>
      <xdr:colOff>511175</xdr:colOff>
      <xdr:row>95</xdr:row>
      <xdr:rowOff>30411</xdr:rowOff>
    </xdr:to>
    <xdr:cxnSp macro="">
      <xdr:nvCxnSpPr>
        <xdr:cNvPr id="234" name="直線コネクタ 233"/>
        <xdr:cNvCxnSpPr/>
      </xdr:nvCxnSpPr>
      <xdr:spPr>
        <a:xfrm flipV="1">
          <a:off x="3797300" y="16232663"/>
          <a:ext cx="838200" cy="8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5453</xdr:rowOff>
    </xdr:from>
    <xdr:ext cx="534377" cy="259045"/>
    <xdr:sp macro="" textlink="">
      <xdr:nvSpPr>
        <xdr:cNvPr id="235" name="扶助費平均値テキスト"/>
        <xdr:cNvSpPr txBox="1"/>
      </xdr:nvSpPr>
      <xdr:spPr>
        <a:xfrm>
          <a:off x="4686300" y="16293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6" name="フローチャート : 判断 235"/>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30411</xdr:rowOff>
    </xdr:from>
    <xdr:to>
      <xdr:col>5</xdr:col>
      <xdr:colOff>358775</xdr:colOff>
      <xdr:row>96</xdr:row>
      <xdr:rowOff>3721</xdr:rowOff>
    </xdr:to>
    <xdr:cxnSp macro="">
      <xdr:nvCxnSpPr>
        <xdr:cNvPr id="237" name="直線コネクタ 236"/>
        <xdr:cNvCxnSpPr/>
      </xdr:nvCxnSpPr>
      <xdr:spPr>
        <a:xfrm flipV="1">
          <a:off x="2908300" y="16318161"/>
          <a:ext cx="889000" cy="14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58077</xdr:rowOff>
    </xdr:from>
    <xdr:to>
      <xdr:col>5</xdr:col>
      <xdr:colOff>409575</xdr:colOff>
      <xdr:row>94</xdr:row>
      <xdr:rowOff>159677</xdr:rowOff>
    </xdr:to>
    <xdr:sp macro="" textlink="">
      <xdr:nvSpPr>
        <xdr:cNvPr id="238" name="フローチャート : 判断 237"/>
        <xdr:cNvSpPr/>
      </xdr:nvSpPr>
      <xdr:spPr>
        <a:xfrm>
          <a:off x="3746500" y="16174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4754</xdr:rowOff>
    </xdr:from>
    <xdr:ext cx="534377" cy="259045"/>
    <xdr:sp macro="" textlink="">
      <xdr:nvSpPr>
        <xdr:cNvPr id="239" name="テキスト ボックス 238"/>
        <xdr:cNvSpPr txBox="1"/>
      </xdr:nvSpPr>
      <xdr:spPr>
        <a:xfrm>
          <a:off x="3530111" y="1594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3721</xdr:rowOff>
    </xdr:from>
    <xdr:to>
      <xdr:col>4</xdr:col>
      <xdr:colOff>155575</xdr:colOff>
      <xdr:row>96</xdr:row>
      <xdr:rowOff>53251</xdr:rowOff>
    </xdr:to>
    <xdr:cxnSp macro="">
      <xdr:nvCxnSpPr>
        <xdr:cNvPr id="240" name="直線コネクタ 239"/>
        <xdr:cNvCxnSpPr/>
      </xdr:nvCxnSpPr>
      <xdr:spPr>
        <a:xfrm flipV="1">
          <a:off x="2019300" y="16462921"/>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3327</xdr:rowOff>
    </xdr:from>
    <xdr:to>
      <xdr:col>4</xdr:col>
      <xdr:colOff>206375</xdr:colOff>
      <xdr:row>95</xdr:row>
      <xdr:rowOff>104927</xdr:rowOff>
    </xdr:to>
    <xdr:sp macro="" textlink="">
      <xdr:nvSpPr>
        <xdr:cNvPr id="241" name="フローチャート : 判断 240"/>
        <xdr:cNvSpPr/>
      </xdr:nvSpPr>
      <xdr:spPr>
        <a:xfrm>
          <a:off x="2857500" y="162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121454</xdr:rowOff>
    </xdr:from>
    <xdr:ext cx="534377" cy="259045"/>
    <xdr:sp macro="" textlink="">
      <xdr:nvSpPr>
        <xdr:cNvPr id="242" name="テキスト ボックス 241"/>
        <xdr:cNvSpPr txBox="1"/>
      </xdr:nvSpPr>
      <xdr:spPr>
        <a:xfrm>
          <a:off x="2641111" y="160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53251</xdr:rowOff>
    </xdr:from>
    <xdr:to>
      <xdr:col>2</xdr:col>
      <xdr:colOff>638175</xdr:colOff>
      <xdr:row>96</xdr:row>
      <xdr:rowOff>103809</xdr:rowOff>
    </xdr:to>
    <xdr:cxnSp macro="">
      <xdr:nvCxnSpPr>
        <xdr:cNvPr id="243" name="直線コネクタ 242"/>
        <xdr:cNvCxnSpPr/>
      </xdr:nvCxnSpPr>
      <xdr:spPr>
        <a:xfrm flipV="1">
          <a:off x="1130300" y="16512451"/>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31750</xdr:rowOff>
    </xdr:from>
    <xdr:to>
      <xdr:col>3</xdr:col>
      <xdr:colOff>3175</xdr:colOff>
      <xdr:row>95</xdr:row>
      <xdr:rowOff>133350</xdr:rowOff>
    </xdr:to>
    <xdr:sp macro="" textlink="">
      <xdr:nvSpPr>
        <xdr:cNvPr id="244" name="フローチャート : 判断 243"/>
        <xdr:cNvSpPr/>
      </xdr:nvSpPr>
      <xdr:spPr>
        <a:xfrm>
          <a:off x="19685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149877</xdr:rowOff>
    </xdr:from>
    <xdr:ext cx="534377" cy="259045"/>
    <xdr:sp macro="" textlink="">
      <xdr:nvSpPr>
        <xdr:cNvPr id="245" name="テキスト ボックス 244"/>
        <xdr:cNvSpPr txBox="1"/>
      </xdr:nvSpPr>
      <xdr:spPr>
        <a:xfrm>
          <a:off x="1752111" y="1609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18929</xdr:rowOff>
    </xdr:from>
    <xdr:to>
      <xdr:col>1</xdr:col>
      <xdr:colOff>485775</xdr:colOff>
      <xdr:row>95</xdr:row>
      <xdr:rowOff>120529</xdr:rowOff>
    </xdr:to>
    <xdr:sp macro="" textlink="">
      <xdr:nvSpPr>
        <xdr:cNvPr id="246" name="フローチャート : 判断 245"/>
        <xdr:cNvSpPr/>
      </xdr:nvSpPr>
      <xdr:spPr>
        <a:xfrm>
          <a:off x="1079500" y="1630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137056</xdr:rowOff>
    </xdr:from>
    <xdr:ext cx="534377" cy="259045"/>
    <xdr:sp macro="" textlink="">
      <xdr:nvSpPr>
        <xdr:cNvPr id="247" name="テキスト ボックス 246"/>
        <xdr:cNvSpPr txBox="1"/>
      </xdr:nvSpPr>
      <xdr:spPr>
        <a:xfrm>
          <a:off x="863111" y="1608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65563</xdr:rowOff>
    </xdr:from>
    <xdr:to>
      <xdr:col>6</xdr:col>
      <xdr:colOff>561975</xdr:colOff>
      <xdr:row>94</xdr:row>
      <xdr:rowOff>167163</xdr:rowOff>
    </xdr:to>
    <xdr:sp macro="" textlink="">
      <xdr:nvSpPr>
        <xdr:cNvPr id="253" name="円/楕円 252"/>
        <xdr:cNvSpPr/>
      </xdr:nvSpPr>
      <xdr:spPr>
        <a:xfrm>
          <a:off x="4584700" y="1618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88440</xdr:rowOff>
    </xdr:from>
    <xdr:ext cx="534377" cy="259045"/>
    <xdr:sp macro="" textlink="">
      <xdr:nvSpPr>
        <xdr:cNvPr id="254" name="扶助費該当値テキスト"/>
        <xdr:cNvSpPr txBox="1"/>
      </xdr:nvSpPr>
      <xdr:spPr>
        <a:xfrm>
          <a:off x="4686300" y="1603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81,225</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151061</xdr:rowOff>
    </xdr:from>
    <xdr:to>
      <xdr:col>5</xdr:col>
      <xdr:colOff>409575</xdr:colOff>
      <xdr:row>95</xdr:row>
      <xdr:rowOff>81211</xdr:rowOff>
    </xdr:to>
    <xdr:sp macro="" textlink="">
      <xdr:nvSpPr>
        <xdr:cNvPr id="255" name="円/楕円 254"/>
        <xdr:cNvSpPr/>
      </xdr:nvSpPr>
      <xdr:spPr>
        <a:xfrm>
          <a:off x="3746500" y="162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72338</xdr:rowOff>
    </xdr:from>
    <xdr:ext cx="534377" cy="259045"/>
    <xdr:sp macro="" textlink="">
      <xdr:nvSpPr>
        <xdr:cNvPr id="256" name="テキスト ボックス 255"/>
        <xdr:cNvSpPr txBox="1"/>
      </xdr:nvSpPr>
      <xdr:spPr>
        <a:xfrm>
          <a:off x="3530111" y="1636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76,737</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124371</xdr:rowOff>
    </xdr:from>
    <xdr:to>
      <xdr:col>4</xdr:col>
      <xdr:colOff>206375</xdr:colOff>
      <xdr:row>96</xdr:row>
      <xdr:rowOff>54521</xdr:rowOff>
    </xdr:to>
    <xdr:sp macro="" textlink="">
      <xdr:nvSpPr>
        <xdr:cNvPr id="257" name="円/楕円 256"/>
        <xdr:cNvSpPr/>
      </xdr:nvSpPr>
      <xdr:spPr>
        <a:xfrm>
          <a:off x="2857500" y="1641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45648</xdr:rowOff>
    </xdr:from>
    <xdr:ext cx="534377" cy="259045"/>
    <xdr:sp macro="" textlink="">
      <xdr:nvSpPr>
        <xdr:cNvPr id="258" name="テキスト ボックス 257"/>
        <xdr:cNvSpPr txBox="1"/>
      </xdr:nvSpPr>
      <xdr:spPr>
        <a:xfrm>
          <a:off x="2641111" y="165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69,138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2451</xdr:rowOff>
    </xdr:from>
    <xdr:to>
      <xdr:col>3</xdr:col>
      <xdr:colOff>3175</xdr:colOff>
      <xdr:row>96</xdr:row>
      <xdr:rowOff>104051</xdr:rowOff>
    </xdr:to>
    <xdr:sp macro="" textlink="">
      <xdr:nvSpPr>
        <xdr:cNvPr id="259" name="円/楕円 258"/>
        <xdr:cNvSpPr/>
      </xdr:nvSpPr>
      <xdr:spPr>
        <a:xfrm>
          <a:off x="1968500" y="1646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95178</xdr:rowOff>
    </xdr:from>
    <xdr:ext cx="534377" cy="259045"/>
    <xdr:sp macro="" textlink="">
      <xdr:nvSpPr>
        <xdr:cNvPr id="260" name="テキスト ボックス 259"/>
        <xdr:cNvSpPr txBox="1"/>
      </xdr:nvSpPr>
      <xdr:spPr>
        <a:xfrm>
          <a:off x="1752111" y="1655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66,538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53009</xdr:rowOff>
    </xdr:from>
    <xdr:to>
      <xdr:col>1</xdr:col>
      <xdr:colOff>485775</xdr:colOff>
      <xdr:row>96</xdr:row>
      <xdr:rowOff>154609</xdr:rowOff>
    </xdr:to>
    <xdr:sp macro="" textlink="">
      <xdr:nvSpPr>
        <xdr:cNvPr id="261" name="円/楕円 260"/>
        <xdr:cNvSpPr/>
      </xdr:nvSpPr>
      <xdr:spPr>
        <a:xfrm>
          <a:off x="1079500" y="1651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145736</xdr:rowOff>
    </xdr:from>
    <xdr:ext cx="534377" cy="259045"/>
    <xdr:sp macro="" textlink="">
      <xdr:nvSpPr>
        <xdr:cNvPr id="262" name="テキスト ボックス 261"/>
        <xdr:cNvSpPr txBox="1"/>
      </xdr:nvSpPr>
      <xdr:spPr>
        <a:xfrm>
          <a:off x="863111" y="1660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63,884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135890</xdr:rowOff>
    </xdr:from>
    <xdr:to>
      <xdr:col>15</xdr:col>
      <xdr:colOff>180340</xdr:colOff>
      <xdr:row>38</xdr:row>
      <xdr:rowOff>19786</xdr:rowOff>
    </xdr:to>
    <xdr:cxnSp macro="">
      <xdr:nvCxnSpPr>
        <xdr:cNvPr id="286" name="直線コネクタ 285"/>
        <xdr:cNvCxnSpPr/>
      </xdr:nvCxnSpPr>
      <xdr:spPr>
        <a:xfrm flipV="1">
          <a:off x="10475595" y="5107940"/>
          <a:ext cx="1270" cy="142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23613</xdr:rowOff>
    </xdr:from>
    <xdr:ext cx="534377" cy="259045"/>
    <xdr:sp macro="" textlink="">
      <xdr:nvSpPr>
        <xdr:cNvPr id="287" name="補助費等最小値テキスト"/>
        <xdr:cNvSpPr txBox="1"/>
      </xdr:nvSpPr>
      <xdr:spPr>
        <a:xfrm>
          <a:off x="10528300" y="65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19786</xdr:rowOff>
    </xdr:from>
    <xdr:to>
      <xdr:col>15</xdr:col>
      <xdr:colOff>269875</xdr:colOff>
      <xdr:row>38</xdr:row>
      <xdr:rowOff>19786</xdr:rowOff>
    </xdr:to>
    <xdr:cxnSp macro="">
      <xdr:nvCxnSpPr>
        <xdr:cNvPr id="288" name="直線コネクタ 287"/>
        <xdr:cNvCxnSpPr/>
      </xdr:nvCxnSpPr>
      <xdr:spPr>
        <a:xfrm>
          <a:off x="10388600" y="65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82567</xdr:rowOff>
    </xdr:from>
    <xdr:ext cx="599010" cy="259045"/>
    <xdr:sp macro="" textlink="">
      <xdr:nvSpPr>
        <xdr:cNvPr id="289" name="補助費等最大値テキスト"/>
        <xdr:cNvSpPr txBox="1"/>
      </xdr:nvSpPr>
      <xdr:spPr>
        <a:xfrm>
          <a:off x="10528300" y="488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29</xdr:row>
      <xdr:rowOff>135890</xdr:rowOff>
    </xdr:from>
    <xdr:to>
      <xdr:col>15</xdr:col>
      <xdr:colOff>269875</xdr:colOff>
      <xdr:row>29</xdr:row>
      <xdr:rowOff>135890</xdr:rowOff>
    </xdr:to>
    <xdr:cxnSp macro="">
      <xdr:nvCxnSpPr>
        <xdr:cNvPr id="290" name="直線コネクタ 289"/>
        <xdr:cNvCxnSpPr/>
      </xdr:nvCxnSpPr>
      <xdr:spPr>
        <a:xfrm>
          <a:off x="10388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117666</xdr:rowOff>
    </xdr:from>
    <xdr:to>
      <xdr:col>15</xdr:col>
      <xdr:colOff>180975</xdr:colOff>
      <xdr:row>36</xdr:row>
      <xdr:rowOff>30658</xdr:rowOff>
    </xdr:to>
    <xdr:cxnSp macro="">
      <xdr:nvCxnSpPr>
        <xdr:cNvPr id="291" name="直線コネクタ 290"/>
        <xdr:cNvCxnSpPr/>
      </xdr:nvCxnSpPr>
      <xdr:spPr>
        <a:xfrm flipV="1">
          <a:off x="9639300" y="6118416"/>
          <a:ext cx="838200" cy="8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100893</xdr:rowOff>
    </xdr:from>
    <xdr:ext cx="534377" cy="259045"/>
    <xdr:sp macro="" textlink="">
      <xdr:nvSpPr>
        <xdr:cNvPr id="292" name="補助費等平均値テキスト"/>
        <xdr:cNvSpPr txBox="1"/>
      </xdr:nvSpPr>
      <xdr:spPr>
        <a:xfrm>
          <a:off x="10528300" y="6101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122466</xdr:rowOff>
    </xdr:from>
    <xdr:to>
      <xdr:col>15</xdr:col>
      <xdr:colOff>231775</xdr:colOff>
      <xdr:row>36</xdr:row>
      <xdr:rowOff>52616</xdr:rowOff>
    </xdr:to>
    <xdr:sp macro="" textlink="">
      <xdr:nvSpPr>
        <xdr:cNvPr id="293" name="フローチャート : 判断 292"/>
        <xdr:cNvSpPr/>
      </xdr:nvSpPr>
      <xdr:spPr>
        <a:xfrm>
          <a:off x="104267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30658</xdr:rowOff>
    </xdr:from>
    <xdr:to>
      <xdr:col>14</xdr:col>
      <xdr:colOff>28575</xdr:colOff>
      <xdr:row>36</xdr:row>
      <xdr:rowOff>62992</xdr:rowOff>
    </xdr:to>
    <xdr:cxnSp macro="">
      <xdr:nvCxnSpPr>
        <xdr:cNvPr id="294" name="直線コネクタ 293"/>
        <xdr:cNvCxnSpPr/>
      </xdr:nvCxnSpPr>
      <xdr:spPr>
        <a:xfrm flipV="1">
          <a:off x="8750300" y="6202858"/>
          <a:ext cx="889000" cy="3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99547</xdr:rowOff>
    </xdr:from>
    <xdr:ext cx="534377" cy="259045"/>
    <xdr:sp macro="" textlink="">
      <xdr:nvSpPr>
        <xdr:cNvPr id="296" name="テキスト ボックス 295"/>
        <xdr:cNvSpPr txBox="1"/>
      </xdr:nvSpPr>
      <xdr:spPr>
        <a:xfrm>
          <a:off x="9372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151295</xdr:rowOff>
    </xdr:from>
    <xdr:to>
      <xdr:col>12</xdr:col>
      <xdr:colOff>511175</xdr:colOff>
      <xdr:row>36</xdr:row>
      <xdr:rowOff>62992</xdr:rowOff>
    </xdr:to>
    <xdr:cxnSp macro="">
      <xdr:nvCxnSpPr>
        <xdr:cNvPr id="297" name="直線コネクタ 296"/>
        <xdr:cNvCxnSpPr/>
      </xdr:nvCxnSpPr>
      <xdr:spPr>
        <a:xfrm>
          <a:off x="7861300" y="5980595"/>
          <a:ext cx="889000" cy="25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83024</xdr:rowOff>
    </xdr:from>
    <xdr:ext cx="534377" cy="259045"/>
    <xdr:sp macro="" textlink="">
      <xdr:nvSpPr>
        <xdr:cNvPr id="299" name="テキスト ボックス 298"/>
        <xdr:cNvSpPr txBox="1"/>
      </xdr:nvSpPr>
      <xdr:spPr>
        <a:xfrm>
          <a:off x="8483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125159</xdr:rowOff>
    </xdr:from>
    <xdr:to>
      <xdr:col>11</xdr:col>
      <xdr:colOff>307975</xdr:colOff>
      <xdr:row>34</xdr:row>
      <xdr:rowOff>151295</xdr:rowOff>
    </xdr:to>
    <xdr:cxnSp macro="">
      <xdr:nvCxnSpPr>
        <xdr:cNvPr id="300" name="直線コネクタ 299"/>
        <xdr:cNvCxnSpPr/>
      </xdr:nvCxnSpPr>
      <xdr:spPr>
        <a:xfrm>
          <a:off x="6972300" y="5611559"/>
          <a:ext cx="889000" cy="36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96575</xdr:rowOff>
    </xdr:from>
    <xdr:ext cx="534377" cy="259045"/>
    <xdr:sp macro="" textlink="">
      <xdr:nvSpPr>
        <xdr:cNvPr id="302" name="テキスト ボックス 301"/>
        <xdr:cNvSpPr txBox="1"/>
      </xdr:nvSpPr>
      <xdr:spPr>
        <a:xfrm>
          <a:off x="7594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119803</xdr:rowOff>
    </xdr:from>
    <xdr:ext cx="534377" cy="259045"/>
    <xdr:sp macro="" textlink="">
      <xdr:nvSpPr>
        <xdr:cNvPr id="304" name="テキスト ボックス 303"/>
        <xdr:cNvSpPr txBox="1"/>
      </xdr:nvSpPr>
      <xdr:spPr>
        <a:xfrm>
          <a:off x="6705111" y="629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66866</xdr:rowOff>
    </xdr:from>
    <xdr:to>
      <xdr:col>15</xdr:col>
      <xdr:colOff>231775</xdr:colOff>
      <xdr:row>35</xdr:row>
      <xdr:rowOff>168466</xdr:rowOff>
    </xdr:to>
    <xdr:sp macro="" textlink="">
      <xdr:nvSpPr>
        <xdr:cNvPr id="310" name="円/楕円 309"/>
        <xdr:cNvSpPr/>
      </xdr:nvSpPr>
      <xdr:spPr>
        <a:xfrm>
          <a:off x="10426700" y="606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89743</xdr:rowOff>
    </xdr:from>
    <xdr:ext cx="534377" cy="259045"/>
    <xdr:sp macro="" textlink="">
      <xdr:nvSpPr>
        <xdr:cNvPr id="311" name="補助費等該当値テキスト"/>
        <xdr:cNvSpPr txBox="1"/>
      </xdr:nvSpPr>
      <xdr:spPr>
        <a:xfrm>
          <a:off x="10528300" y="591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48,235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151308</xdr:rowOff>
    </xdr:from>
    <xdr:to>
      <xdr:col>14</xdr:col>
      <xdr:colOff>79375</xdr:colOff>
      <xdr:row>36</xdr:row>
      <xdr:rowOff>81458</xdr:rowOff>
    </xdr:to>
    <xdr:sp macro="" textlink="">
      <xdr:nvSpPr>
        <xdr:cNvPr id="312" name="円/楕円 311"/>
        <xdr:cNvSpPr/>
      </xdr:nvSpPr>
      <xdr:spPr>
        <a:xfrm>
          <a:off x="9588500" y="615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97985</xdr:rowOff>
    </xdr:from>
    <xdr:ext cx="534377" cy="259045"/>
    <xdr:sp macro="" textlink="">
      <xdr:nvSpPr>
        <xdr:cNvPr id="313" name="テキスト ボックス 312"/>
        <xdr:cNvSpPr txBox="1"/>
      </xdr:nvSpPr>
      <xdr:spPr>
        <a:xfrm>
          <a:off x="9372111" y="592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41,586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12192</xdr:rowOff>
    </xdr:from>
    <xdr:to>
      <xdr:col>12</xdr:col>
      <xdr:colOff>561975</xdr:colOff>
      <xdr:row>36</xdr:row>
      <xdr:rowOff>113792</xdr:rowOff>
    </xdr:to>
    <xdr:sp macro="" textlink="">
      <xdr:nvSpPr>
        <xdr:cNvPr id="314" name="円/楕円 313"/>
        <xdr:cNvSpPr/>
      </xdr:nvSpPr>
      <xdr:spPr>
        <a:xfrm>
          <a:off x="86995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104919</xdr:rowOff>
    </xdr:from>
    <xdr:ext cx="534377" cy="259045"/>
    <xdr:sp macro="" textlink="">
      <xdr:nvSpPr>
        <xdr:cNvPr id="315" name="テキスト ボックス 314"/>
        <xdr:cNvSpPr txBox="1"/>
      </xdr:nvSpPr>
      <xdr:spPr>
        <a:xfrm>
          <a:off x="8483111" y="627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39,040</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100495</xdr:rowOff>
    </xdr:from>
    <xdr:to>
      <xdr:col>11</xdr:col>
      <xdr:colOff>358775</xdr:colOff>
      <xdr:row>35</xdr:row>
      <xdr:rowOff>30645</xdr:rowOff>
    </xdr:to>
    <xdr:sp macro="" textlink="">
      <xdr:nvSpPr>
        <xdr:cNvPr id="316" name="円/楕円 315"/>
        <xdr:cNvSpPr/>
      </xdr:nvSpPr>
      <xdr:spPr>
        <a:xfrm>
          <a:off x="7810500" y="592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47172</xdr:rowOff>
    </xdr:from>
    <xdr:ext cx="534377" cy="259045"/>
    <xdr:sp macro="" textlink="">
      <xdr:nvSpPr>
        <xdr:cNvPr id="317" name="テキスト ボックス 316"/>
        <xdr:cNvSpPr txBox="1"/>
      </xdr:nvSpPr>
      <xdr:spPr>
        <a:xfrm>
          <a:off x="7594111" y="570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59,087</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74359</xdr:rowOff>
    </xdr:from>
    <xdr:to>
      <xdr:col>10</xdr:col>
      <xdr:colOff>155575</xdr:colOff>
      <xdr:row>33</xdr:row>
      <xdr:rowOff>4509</xdr:rowOff>
    </xdr:to>
    <xdr:sp macro="" textlink="">
      <xdr:nvSpPr>
        <xdr:cNvPr id="318" name="円/楕円 317"/>
        <xdr:cNvSpPr/>
      </xdr:nvSpPr>
      <xdr:spPr>
        <a:xfrm>
          <a:off x="6921500" y="556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21036</xdr:rowOff>
    </xdr:from>
    <xdr:ext cx="534377" cy="259045"/>
    <xdr:sp macro="" textlink="">
      <xdr:nvSpPr>
        <xdr:cNvPr id="319" name="テキスト ボックス 318"/>
        <xdr:cNvSpPr txBox="1"/>
      </xdr:nvSpPr>
      <xdr:spPr>
        <a:xfrm>
          <a:off x="6705111" y="533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57,308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157716</xdr:rowOff>
    </xdr:from>
    <xdr:to>
      <xdr:col>15</xdr:col>
      <xdr:colOff>180340</xdr:colOff>
      <xdr:row>58</xdr:row>
      <xdr:rowOff>148627</xdr:rowOff>
    </xdr:to>
    <xdr:cxnSp macro="">
      <xdr:nvCxnSpPr>
        <xdr:cNvPr id="345" name="直線コネクタ 344"/>
        <xdr:cNvCxnSpPr/>
      </xdr:nvCxnSpPr>
      <xdr:spPr>
        <a:xfrm flipV="1">
          <a:off x="10475595" y="8730216"/>
          <a:ext cx="1270" cy="136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152454</xdr:rowOff>
    </xdr:from>
    <xdr:ext cx="534377" cy="259045"/>
    <xdr:sp macro="" textlink="">
      <xdr:nvSpPr>
        <xdr:cNvPr id="346" name="普通建設事業費最小値テキスト"/>
        <xdr:cNvSpPr txBox="1"/>
      </xdr:nvSpPr>
      <xdr:spPr>
        <a:xfrm>
          <a:off x="10528300" y="100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148627</xdr:rowOff>
    </xdr:from>
    <xdr:to>
      <xdr:col>15</xdr:col>
      <xdr:colOff>269875</xdr:colOff>
      <xdr:row>58</xdr:row>
      <xdr:rowOff>148627</xdr:rowOff>
    </xdr:to>
    <xdr:cxnSp macro="">
      <xdr:nvCxnSpPr>
        <xdr:cNvPr id="347" name="直線コネクタ 346"/>
        <xdr:cNvCxnSpPr/>
      </xdr:nvCxnSpPr>
      <xdr:spPr>
        <a:xfrm>
          <a:off x="10388600" y="100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104393</xdr:rowOff>
    </xdr:from>
    <xdr:ext cx="599010" cy="259045"/>
    <xdr:sp macro="" textlink="">
      <xdr:nvSpPr>
        <xdr:cNvPr id="348" name="普通建設事業費最大値テキスト"/>
        <xdr:cNvSpPr txBox="1"/>
      </xdr:nvSpPr>
      <xdr:spPr>
        <a:xfrm>
          <a:off x="10528300" y="85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50</xdr:row>
      <xdr:rowOff>157716</xdr:rowOff>
    </xdr:from>
    <xdr:to>
      <xdr:col>15</xdr:col>
      <xdr:colOff>269875</xdr:colOff>
      <xdr:row>50</xdr:row>
      <xdr:rowOff>157716</xdr:rowOff>
    </xdr:to>
    <xdr:cxnSp macro="">
      <xdr:nvCxnSpPr>
        <xdr:cNvPr id="349" name="直線コネクタ 348"/>
        <xdr:cNvCxnSpPr/>
      </xdr:nvCxnSpPr>
      <xdr:spPr>
        <a:xfrm>
          <a:off x="10388600" y="87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3421</xdr:rowOff>
    </xdr:from>
    <xdr:to>
      <xdr:col>15</xdr:col>
      <xdr:colOff>180975</xdr:colOff>
      <xdr:row>55</xdr:row>
      <xdr:rowOff>171073</xdr:rowOff>
    </xdr:to>
    <xdr:cxnSp macro="">
      <xdr:nvCxnSpPr>
        <xdr:cNvPr id="350" name="直線コネクタ 349"/>
        <xdr:cNvCxnSpPr/>
      </xdr:nvCxnSpPr>
      <xdr:spPr>
        <a:xfrm>
          <a:off x="9639300" y="9433171"/>
          <a:ext cx="838200" cy="16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122006</xdr:rowOff>
    </xdr:from>
    <xdr:ext cx="534377" cy="259045"/>
    <xdr:sp macro="" textlink="">
      <xdr:nvSpPr>
        <xdr:cNvPr id="351" name="普通建設事業費平均値テキスト"/>
        <xdr:cNvSpPr txBox="1"/>
      </xdr:nvSpPr>
      <xdr:spPr>
        <a:xfrm>
          <a:off x="10528300" y="9551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143579</xdr:rowOff>
    </xdr:from>
    <xdr:to>
      <xdr:col>15</xdr:col>
      <xdr:colOff>231775</xdr:colOff>
      <xdr:row>56</xdr:row>
      <xdr:rowOff>73729</xdr:rowOff>
    </xdr:to>
    <xdr:sp macro="" textlink="">
      <xdr:nvSpPr>
        <xdr:cNvPr id="352" name="フローチャート : 判断 351"/>
        <xdr:cNvSpPr/>
      </xdr:nvSpPr>
      <xdr:spPr>
        <a:xfrm>
          <a:off x="104267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3421</xdr:rowOff>
    </xdr:from>
    <xdr:to>
      <xdr:col>14</xdr:col>
      <xdr:colOff>28575</xdr:colOff>
      <xdr:row>56</xdr:row>
      <xdr:rowOff>37679</xdr:rowOff>
    </xdr:to>
    <xdr:cxnSp macro="">
      <xdr:nvCxnSpPr>
        <xdr:cNvPr id="353" name="直線コネクタ 352"/>
        <xdr:cNvCxnSpPr/>
      </xdr:nvCxnSpPr>
      <xdr:spPr>
        <a:xfrm flipV="1">
          <a:off x="8750300" y="9433171"/>
          <a:ext cx="889000" cy="20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12646</xdr:rowOff>
    </xdr:from>
    <xdr:to>
      <xdr:col>14</xdr:col>
      <xdr:colOff>79375</xdr:colOff>
      <xdr:row>55</xdr:row>
      <xdr:rowOff>114246</xdr:rowOff>
    </xdr:to>
    <xdr:sp macro="" textlink="">
      <xdr:nvSpPr>
        <xdr:cNvPr id="354" name="フローチャート : 判断 353"/>
        <xdr:cNvSpPr/>
      </xdr:nvSpPr>
      <xdr:spPr>
        <a:xfrm>
          <a:off x="9588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105373</xdr:rowOff>
    </xdr:from>
    <xdr:ext cx="534377" cy="259045"/>
    <xdr:sp macro="" textlink="">
      <xdr:nvSpPr>
        <xdr:cNvPr id="355" name="テキスト ボックス 354"/>
        <xdr:cNvSpPr txBox="1"/>
      </xdr:nvSpPr>
      <xdr:spPr>
        <a:xfrm>
          <a:off x="9372111" y="953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3825</xdr:rowOff>
    </xdr:from>
    <xdr:to>
      <xdr:col>12</xdr:col>
      <xdr:colOff>511175</xdr:colOff>
      <xdr:row>56</xdr:row>
      <xdr:rowOff>37679</xdr:rowOff>
    </xdr:to>
    <xdr:cxnSp macro="">
      <xdr:nvCxnSpPr>
        <xdr:cNvPr id="356" name="直線コネクタ 355"/>
        <xdr:cNvCxnSpPr/>
      </xdr:nvCxnSpPr>
      <xdr:spPr>
        <a:xfrm>
          <a:off x="7861300" y="9433575"/>
          <a:ext cx="889000" cy="20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37672</xdr:rowOff>
    </xdr:from>
    <xdr:to>
      <xdr:col>12</xdr:col>
      <xdr:colOff>561975</xdr:colOff>
      <xdr:row>55</xdr:row>
      <xdr:rowOff>139272</xdr:rowOff>
    </xdr:to>
    <xdr:sp macro="" textlink="">
      <xdr:nvSpPr>
        <xdr:cNvPr id="357" name="フローチャート : 判断 356"/>
        <xdr:cNvSpPr/>
      </xdr:nvSpPr>
      <xdr:spPr>
        <a:xfrm>
          <a:off x="8699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155799</xdr:rowOff>
    </xdr:from>
    <xdr:ext cx="534377" cy="259045"/>
    <xdr:sp macro="" textlink="">
      <xdr:nvSpPr>
        <xdr:cNvPr id="358" name="テキスト ボックス 357"/>
        <xdr:cNvSpPr txBox="1"/>
      </xdr:nvSpPr>
      <xdr:spPr>
        <a:xfrm>
          <a:off x="8483111" y="924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169385</xdr:rowOff>
    </xdr:from>
    <xdr:to>
      <xdr:col>11</xdr:col>
      <xdr:colOff>307975</xdr:colOff>
      <xdr:row>55</xdr:row>
      <xdr:rowOff>3825</xdr:rowOff>
    </xdr:to>
    <xdr:cxnSp macro="">
      <xdr:nvCxnSpPr>
        <xdr:cNvPr id="359" name="直線コネクタ 358"/>
        <xdr:cNvCxnSpPr/>
      </xdr:nvCxnSpPr>
      <xdr:spPr>
        <a:xfrm>
          <a:off x="6972300" y="9427685"/>
          <a:ext cx="889000" cy="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8563</xdr:rowOff>
    </xdr:from>
    <xdr:to>
      <xdr:col>11</xdr:col>
      <xdr:colOff>358775</xdr:colOff>
      <xdr:row>56</xdr:row>
      <xdr:rowOff>110163</xdr:rowOff>
    </xdr:to>
    <xdr:sp macro="" textlink="">
      <xdr:nvSpPr>
        <xdr:cNvPr id="360" name="フローチャート : 判断 359"/>
        <xdr:cNvSpPr/>
      </xdr:nvSpPr>
      <xdr:spPr>
        <a:xfrm>
          <a:off x="7810500" y="960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101290</xdr:rowOff>
    </xdr:from>
    <xdr:ext cx="534377" cy="259045"/>
    <xdr:sp macro="" textlink="">
      <xdr:nvSpPr>
        <xdr:cNvPr id="361" name="テキスト ボックス 360"/>
        <xdr:cNvSpPr txBox="1"/>
      </xdr:nvSpPr>
      <xdr:spPr>
        <a:xfrm>
          <a:off x="7594111" y="970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44606</xdr:rowOff>
    </xdr:from>
    <xdr:to>
      <xdr:col>10</xdr:col>
      <xdr:colOff>155575</xdr:colOff>
      <xdr:row>56</xdr:row>
      <xdr:rowOff>146206</xdr:rowOff>
    </xdr:to>
    <xdr:sp macro="" textlink="">
      <xdr:nvSpPr>
        <xdr:cNvPr id="362" name="フローチャート : 判断 361"/>
        <xdr:cNvSpPr/>
      </xdr:nvSpPr>
      <xdr:spPr>
        <a:xfrm>
          <a:off x="6921500" y="964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137333</xdr:rowOff>
    </xdr:from>
    <xdr:ext cx="534377" cy="259045"/>
    <xdr:sp macro="" textlink="">
      <xdr:nvSpPr>
        <xdr:cNvPr id="363" name="テキスト ボックス 362"/>
        <xdr:cNvSpPr txBox="1"/>
      </xdr:nvSpPr>
      <xdr:spPr>
        <a:xfrm>
          <a:off x="6705111" y="973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120273</xdr:rowOff>
    </xdr:from>
    <xdr:to>
      <xdr:col>15</xdr:col>
      <xdr:colOff>231775</xdr:colOff>
      <xdr:row>56</xdr:row>
      <xdr:rowOff>50423</xdr:rowOff>
    </xdr:to>
    <xdr:sp macro="" textlink="">
      <xdr:nvSpPr>
        <xdr:cNvPr id="369" name="円/楕円 368"/>
        <xdr:cNvSpPr/>
      </xdr:nvSpPr>
      <xdr:spPr>
        <a:xfrm>
          <a:off x="10426700" y="955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143150</xdr:rowOff>
    </xdr:from>
    <xdr:ext cx="534377" cy="259045"/>
    <xdr:sp macro="" textlink="">
      <xdr:nvSpPr>
        <xdr:cNvPr id="370" name="普通建設事業費該当値テキスト"/>
        <xdr:cNvSpPr txBox="1"/>
      </xdr:nvSpPr>
      <xdr:spPr>
        <a:xfrm>
          <a:off x="10528300" y="940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56,368</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124071</xdr:rowOff>
    </xdr:from>
    <xdr:to>
      <xdr:col>14</xdr:col>
      <xdr:colOff>79375</xdr:colOff>
      <xdr:row>55</xdr:row>
      <xdr:rowOff>54221</xdr:rowOff>
    </xdr:to>
    <xdr:sp macro="" textlink="">
      <xdr:nvSpPr>
        <xdr:cNvPr id="371" name="円/楕円 370"/>
        <xdr:cNvSpPr/>
      </xdr:nvSpPr>
      <xdr:spPr>
        <a:xfrm>
          <a:off x="9588500" y="938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70748</xdr:rowOff>
    </xdr:from>
    <xdr:ext cx="534377" cy="259045"/>
    <xdr:sp macro="" textlink="">
      <xdr:nvSpPr>
        <xdr:cNvPr id="372" name="テキスト ボックス 371"/>
        <xdr:cNvSpPr txBox="1"/>
      </xdr:nvSpPr>
      <xdr:spPr>
        <a:xfrm>
          <a:off x="9372111" y="915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71,769</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158329</xdr:rowOff>
    </xdr:from>
    <xdr:to>
      <xdr:col>12</xdr:col>
      <xdr:colOff>561975</xdr:colOff>
      <xdr:row>56</xdr:row>
      <xdr:rowOff>88479</xdr:rowOff>
    </xdr:to>
    <xdr:sp macro="" textlink="">
      <xdr:nvSpPr>
        <xdr:cNvPr id="373" name="円/楕円 372"/>
        <xdr:cNvSpPr/>
      </xdr:nvSpPr>
      <xdr:spPr>
        <a:xfrm>
          <a:off x="8699500" y="958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79606</xdr:rowOff>
    </xdr:from>
    <xdr:ext cx="534377" cy="259045"/>
    <xdr:sp macro="" textlink="">
      <xdr:nvSpPr>
        <xdr:cNvPr id="374" name="テキスト ボックス 373"/>
        <xdr:cNvSpPr txBox="1"/>
      </xdr:nvSpPr>
      <xdr:spPr>
        <a:xfrm>
          <a:off x="8483111" y="968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52,872</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124475</xdr:rowOff>
    </xdr:from>
    <xdr:to>
      <xdr:col>11</xdr:col>
      <xdr:colOff>358775</xdr:colOff>
      <xdr:row>55</xdr:row>
      <xdr:rowOff>54625</xdr:rowOff>
    </xdr:to>
    <xdr:sp macro="" textlink="">
      <xdr:nvSpPr>
        <xdr:cNvPr id="375" name="円/楕円 374"/>
        <xdr:cNvSpPr/>
      </xdr:nvSpPr>
      <xdr:spPr>
        <a:xfrm>
          <a:off x="7810500" y="938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71152</xdr:rowOff>
    </xdr:from>
    <xdr:ext cx="534377" cy="259045"/>
    <xdr:sp macro="" textlink="">
      <xdr:nvSpPr>
        <xdr:cNvPr id="376" name="テキスト ボックス 375"/>
        <xdr:cNvSpPr txBox="1"/>
      </xdr:nvSpPr>
      <xdr:spPr>
        <a:xfrm>
          <a:off x="7594111" y="915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71,732</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118585</xdr:rowOff>
    </xdr:from>
    <xdr:to>
      <xdr:col>10</xdr:col>
      <xdr:colOff>155575</xdr:colOff>
      <xdr:row>55</xdr:row>
      <xdr:rowOff>48735</xdr:rowOff>
    </xdr:to>
    <xdr:sp macro="" textlink="">
      <xdr:nvSpPr>
        <xdr:cNvPr id="377" name="円/楕円 376"/>
        <xdr:cNvSpPr/>
      </xdr:nvSpPr>
      <xdr:spPr>
        <a:xfrm>
          <a:off x="6921500" y="937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65262</xdr:rowOff>
    </xdr:from>
    <xdr:ext cx="534377" cy="259045"/>
    <xdr:sp macro="" textlink="">
      <xdr:nvSpPr>
        <xdr:cNvPr id="378" name="テキスト ボックス 377"/>
        <xdr:cNvSpPr txBox="1"/>
      </xdr:nvSpPr>
      <xdr:spPr>
        <a:xfrm>
          <a:off x="6705111" y="915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72,273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4" name="直線コネクタ 403"/>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7" name="普通建設事業費 （ うち新規整備　）最大値テキスト"/>
        <xdr:cNvSpPr txBox="1"/>
      </xdr:nvSpPr>
      <xdr:spPr>
        <a:xfrm>
          <a:off x="10528300" y="11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8" name="直線コネクタ 407"/>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161466</xdr:rowOff>
    </xdr:from>
    <xdr:to>
      <xdr:col>15</xdr:col>
      <xdr:colOff>180975</xdr:colOff>
      <xdr:row>77</xdr:row>
      <xdr:rowOff>163654</xdr:rowOff>
    </xdr:to>
    <xdr:cxnSp macro="">
      <xdr:nvCxnSpPr>
        <xdr:cNvPr id="409" name="直線コネクタ 408"/>
        <xdr:cNvCxnSpPr/>
      </xdr:nvCxnSpPr>
      <xdr:spPr>
        <a:xfrm>
          <a:off x="9639300" y="13020216"/>
          <a:ext cx="838200" cy="34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70057</xdr:rowOff>
    </xdr:from>
    <xdr:ext cx="534377" cy="259045"/>
    <xdr:sp macro="" textlink="">
      <xdr:nvSpPr>
        <xdr:cNvPr id="410" name="普通建設事業費 （ うち新規整備　）平均値テキスト"/>
        <xdr:cNvSpPr txBox="1"/>
      </xdr:nvSpPr>
      <xdr:spPr>
        <a:xfrm>
          <a:off x="10528300" y="1310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11" name="フローチャート : 判断 410"/>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104739</xdr:rowOff>
    </xdr:from>
    <xdr:to>
      <xdr:col>14</xdr:col>
      <xdr:colOff>79375</xdr:colOff>
      <xdr:row>77</xdr:row>
      <xdr:rowOff>34889</xdr:rowOff>
    </xdr:to>
    <xdr:sp macro="" textlink="">
      <xdr:nvSpPr>
        <xdr:cNvPr id="412" name="フローチャート : 判断 411"/>
        <xdr:cNvSpPr/>
      </xdr:nvSpPr>
      <xdr:spPr>
        <a:xfrm>
          <a:off x="9588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26016</xdr:rowOff>
    </xdr:from>
    <xdr:ext cx="534377" cy="259045"/>
    <xdr:sp macro="" textlink="">
      <xdr:nvSpPr>
        <xdr:cNvPr id="413" name="テキスト ボックス 412"/>
        <xdr:cNvSpPr txBox="1"/>
      </xdr:nvSpPr>
      <xdr:spPr>
        <a:xfrm>
          <a:off x="9372111" y="1322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112854</xdr:rowOff>
    </xdr:from>
    <xdr:to>
      <xdr:col>15</xdr:col>
      <xdr:colOff>231775</xdr:colOff>
      <xdr:row>78</xdr:row>
      <xdr:rowOff>43004</xdr:rowOff>
    </xdr:to>
    <xdr:sp macro="" textlink="">
      <xdr:nvSpPr>
        <xdr:cNvPr id="419" name="円/楕円 418"/>
        <xdr:cNvSpPr/>
      </xdr:nvSpPr>
      <xdr:spPr>
        <a:xfrm>
          <a:off x="10426700" y="1331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91281</xdr:rowOff>
    </xdr:from>
    <xdr:ext cx="534377" cy="259045"/>
    <xdr:sp macro="" textlink="">
      <xdr:nvSpPr>
        <xdr:cNvPr id="420" name="普通建設事業費 （ うち新規整備　）該当値テキスト"/>
        <xdr:cNvSpPr txBox="1"/>
      </xdr:nvSpPr>
      <xdr:spPr>
        <a:xfrm>
          <a:off x="10528300" y="1329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17,033</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110666</xdr:rowOff>
    </xdr:from>
    <xdr:to>
      <xdr:col>14</xdr:col>
      <xdr:colOff>79375</xdr:colOff>
      <xdr:row>76</xdr:row>
      <xdr:rowOff>40816</xdr:rowOff>
    </xdr:to>
    <xdr:sp macro="" textlink="">
      <xdr:nvSpPr>
        <xdr:cNvPr id="421" name="円/楕円 420"/>
        <xdr:cNvSpPr/>
      </xdr:nvSpPr>
      <xdr:spPr>
        <a:xfrm>
          <a:off x="9588500" y="1296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57343</xdr:rowOff>
    </xdr:from>
    <xdr:ext cx="534377" cy="259045"/>
    <xdr:sp macro="" textlink="">
      <xdr:nvSpPr>
        <xdr:cNvPr id="422" name="テキスト ボックス 421"/>
        <xdr:cNvSpPr txBox="1"/>
      </xdr:nvSpPr>
      <xdr:spPr>
        <a:xfrm>
          <a:off x="9372111" y="1274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68540</xdr:rowOff>
    </xdr:from>
    <xdr:to>
      <xdr:col>15</xdr:col>
      <xdr:colOff>180340</xdr:colOff>
      <xdr:row>99</xdr:row>
      <xdr:rowOff>98879</xdr:rowOff>
    </xdr:to>
    <xdr:cxnSp macro="">
      <xdr:nvCxnSpPr>
        <xdr:cNvPr id="448" name="直線コネクタ 447"/>
        <xdr:cNvCxnSpPr/>
      </xdr:nvCxnSpPr>
      <xdr:spPr>
        <a:xfrm flipV="1">
          <a:off x="10475595" y="15499040"/>
          <a:ext cx="1270" cy="15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9"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0" name="直線コネクタ 449"/>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15217</xdr:rowOff>
    </xdr:from>
    <xdr:ext cx="534377" cy="259045"/>
    <xdr:sp macro="" textlink="">
      <xdr:nvSpPr>
        <xdr:cNvPr id="451" name="普通建設事業費 （ うち更新整備　）最大値テキスト"/>
        <xdr:cNvSpPr txBox="1"/>
      </xdr:nvSpPr>
      <xdr:spPr>
        <a:xfrm>
          <a:off x="10528300" y="15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68540</xdr:rowOff>
    </xdr:from>
    <xdr:to>
      <xdr:col>15</xdr:col>
      <xdr:colOff>269875</xdr:colOff>
      <xdr:row>90</xdr:row>
      <xdr:rowOff>68540</xdr:rowOff>
    </xdr:to>
    <xdr:cxnSp macro="">
      <xdr:nvCxnSpPr>
        <xdr:cNvPr id="452" name="直線コネクタ 451"/>
        <xdr:cNvCxnSpPr/>
      </xdr:nvCxnSpPr>
      <xdr:spPr>
        <a:xfrm>
          <a:off x="10388600" y="1549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137088</xdr:rowOff>
    </xdr:from>
    <xdr:to>
      <xdr:col>15</xdr:col>
      <xdr:colOff>180975</xdr:colOff>
      <xdr:row>97</xdr:row>
      <xdr:rowOff>9251</xdr:rowOff>
    </xdr:to>
    <xdr:cxnSp macro="">
      <xdr:nvCxnSpPr>
        <xdr:cNvPr id="453" name="直線コネクタ 452"/>
        <xdr:cNvCxnSpPr/>
      </xdr:nvCxnSpPr>
      <xdr:spPr>
        <a:xfrm flipV="1">
          <a:off x="9639300" y="16596288"/>
          <a:ext cx="838200" cy="4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149803</xdr:rowOff>
    </xdr:from>
    <xdr:ext cx="534377" cy="259045"/>
    <xdr:sp macro="" textlink="">
      <xdr:nvSpPr>
        <xdr:cNvPr id="454" name="普通建設事業費 （ うち更新整備　）平均値テキスト"/>
        <xdr:cNvSpPr txBox="1"/>
      </xdr:nvSpPr>
      <xdr:spPr>
        <a:xfrm>
          <a:off x="10528300" y="1660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55" name="フローチャート : 判断 454"/>
        <xdr:cNvSpPr/>
      </xdr:nvSpPr>
      <xdr:spPr>
        <a:xfrm>
          <a:off x="104267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141413</xdr:rowOff>
    </xdr:from>
    <xdr:to>
      <xdr:col>14</xdr:col>
      <xdr:colOff>79375</xdr:colOff>
      <xdr:row>97</xdr:row>
      <xdr:rowOff>71563</xdr:rowOff>
    </xdr:to>
    <xdr:sp macro="" textlink="">
      <xdr:nvSpPr>
        <xdr:cNvPr id="456" name="フローチャート : 判断 455"/>
        <xdr:cNvSpPr/>
      </xdr:nvSpPr>
      <xdr:spPr>
        <a:xfrm>
          <a:off x="9588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62690</xdr:rowOff>
    </xdr:from>
    <xdr:ext cx="534377" cy="259045"/>
    <xdr:sp macro="" textlink="">
      <xdr:nvSpPr>
        <xdr:cNvPr id="457" name="テキスト ボックス 456"/>
        <xdr:cNvSpPr txBox="1"/>
      </xdr:nvSpPr>
      <xdr:spPr>
        <a:xfrm>
          <a:off x="9372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86288</xdr:rowOff>
    </xdr:from>
    <xdr:to>
      <xdr:col>15</xdr:col>
      <xdr:colOff>231775</xdr:colOff>
      <xdr:row>97</xdr:row>
      <xdr:rowOff>16438</xdr:rowOff>
    </xdr:to>
    <xdr:sp macro="" textlink="">
      <xdr:nvSpPr>
        <xdr:cNvPr id="463" name="円/楕円 462"/>
        <xdr:cNvSpPr/>
      </xdr:nvSpPr>
      <xdr:spPr>
        <a:xfrm>
          <a:off x="10426700" y="1654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109165</xdr:rowOff>
    </xdr:from>
    <xdr:ext cx="534377" cy="259045"/>
    <xdr:sp macro="" textlink="">
      <xdr:nvSpPr>
        <xdr:cNvPr id="464" name="普通建設事業費 （ うち更新整備　）該当値テキスト"/>
        <xdr:cNvSpPr txBox="1"/>
      </xdr:nvSpPr>
      <xdr:spPr>
        <a:xfrm>
          <a:off x="10528300" y="1639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29,160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129901</xdr:rowOff>
    </xdr:from>
    <xdr:to>
      <xdr:col>14</xdr:col>
      <xdr:colOff>79375</xdr:colOff>
      <xdr:row>97</xdr:row>
      <xdr:rowOff>60051</xdr:rowOff>
    </xdr:to>
    <xdr:sp macro="" textlink="">
      <xdr:nvSpPr>
        <xdr:cNvPr id="465" name="円/楕円 464"/>
        <xdr:cNvSpPr/>
      </xdr:nvSpPr>
      <xdr:spPr>
        <a:xfrm>
          <a:off x="9588500" y="1658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76578</xdr:rowOff>
    </xdr:from>
    <xdr:ext cx="534377" cy="259045"/>
    <xdr:sp macro="" textlink="">
      <xdr:nvSpPr>
        <xdr:cNvPr id="466" name="テキスト ボックス 465"/>
        <xdr:cNvSpPr txBox="1"/>
      </xdr:nvSpPr>
      <xdr:spPr>
        <a:xfrm>
          <a:off x="9372111" y="1636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26,489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90" name="直線コネクタ 489"/>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16082</xdr:rowOff>
    </xdr:from>
    <xdr:ext cx="534377" cy="259045"/>
    <xdr:sp macro="" textlink="">
      <xdr:nvSpPr>
        <xdr:cNvPr id="493" name="災害復旧事業費最大値テキスト"/>
        <xdr:cNvSpPr txBox="1"/>
      </xdr:nvSpPr>
      <xdr:spPr>
        <a:xfrm>
          <a:off x="16370300" y="5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94" name="直線コネクタ 493"/>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102934</xdr:rowOff>
    </xdr:from>
    <xdr:to>
      <xdr:col>23</xdr:col>
      <xdr:colOff>517525</xdr:colOff>
      <xdr:row>38</xdr:row>
      <xdr:rowOff>131280</xdr:rowOff>
    </xdr:to>
    <xdr:cxnSp macro="">
      <xdr:nvCxnSpPr>
        <xdr:cNvPr id="495" name="直線コネクタ 494"/>
        <xdr:cNvCxnSpPr/>
      </xdr:nvCxnSpPr>
      <xdr:spPr>
        <a:xfrm>
          <a:off x="15481300" y="5932234"/>
          <a:ext cx="838200" cy="71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88549</xdr:rowOff>
    </xdr:from>
    <xdr:ext cx="469744" cy="259045"/>
    <xdr:sp macro="" textlink="">
      <xdr:nvSpPr>
        <xdr:cNvPr id="496" name="災害復旧事業費平均値テキスト"/>
        <xdr:cNvSpPr txBox="1"/>
      </xdr:nvSpPr>
      <xdr:spPr>
        <a:xfrm>
          <a:off x="16370300" y="6603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7" name="フローチャート : 判断 496"/>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102934</xdr:rowOff>
    </xdr:from>
    <xdr:to>
      <xdr:col>22</xdr:col>
      <xdr:colOff>365125</xdr:colOff>
      <xdr:row>38</xdr:row>
      <xdr:rowOff>96228</xdr:rowOff>
    </xdr:to>
    <xdr:cxnSp macro="">
      <xdr:nvCxnSpPr>
        <xdr:cNvPr id="498" name="直線コネクタ 497"/>
        <xdr:cNvCxnSpPr/>
      </xdr:nvCxnSpPr>
      <xdr:spPr>
        <a:xfrm flipV="1">
          <a:off x="14592300" y="5932234"/>
          <a:ext cx="889000" cy="67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16929</xdr:rowOff>
    </xdr:from>
    <xdr:to>
      <xdr:col>22</xdr:col>
      <xdr:colOff>415925</xdr:colOff>
      <xdr:row>38</xdr:row>
      <xdr:rowOff>118529</xdr:rowOff>
    </xdr:to>
    <xdr:sp macro="" textlink="">
      <xdr:nvSpPr>
        <xdr:cNvPr id="499" name="フローチャート : 判断 498"/>
        <xdr:cNvSpPr/>
      </xdr:nvSpPr>
      <xdr:spPr>
        <a:xfrm>
          <a:off x="15430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109656</xdr:rowOff>
    </xdr:from>
    <xdr:ext cx="469744" cy="259045"/>
    <xdr:sp macro="" textlink="">
      <xdr:nvSpPr>
        <xdr:cNvPr id="500" name="テキスト ボックス 499"/>
        <xdr:cNvSpPr txBox="1"/>
      </xdr:nvSpPr>
      <xdr:spPr>
        <a:xfrm>
          <a:off x="15246427" y="662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96228</xdr:rowOff>
    </xdr:from>
    <xdr:to>
      <xdr:col>21</xdr:col>
      <xdr:colOff>161925</xdr:colOff>
      <xdr:row>39</xdr:row>
      <xdr:rowOff>17132</xdr:rowOff>
    </xdr:to>
    <xdr:cxnSp macro="">
      <xdr:nvCxnSpPr>
        <xdr:cNvPr id="501" name="直線コネクタ 500"/>
        <xdr:cNvCxnSpPr/>
      </xdr:nvCxnSpPr>
      <xdr:spPr>
        <a:xfrm flipV="1">
          <a:off x="13703300" y="6611328"/>
          <a:ext cx="889000" cy="9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5918</xdr:rowOff>
    </xdr:from>
    <xdr:to>
      <xdr:col>21</xdr:col>
      <xdr:colOff>212725</xdr:colOff>
      <xdr:row>38</xdr:row>
      <xdr:rowOff>107518</xdr:rowOff>
    </xdr:to>
    <xdr:sp macro="" textlink="">
      <xdr:nvSpPr>
        <xdr:cNvPr id="502" name="フローチャート : 判断 501"/>
        <xdr:cNvSpPr/>
      </xdr:nvSpPr>
      <xdr:spPr>
        <a:xfrm>
          <a:off x="14541500" y="652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124045</xdr:rowOff>
    </xdr:from>
    <xdr:ext cx="469744" cy="259045"/>
    <xdr:sp macro="" textlink="">
      <xdr:nvSpPr>
        <xdr:cNvPr id="503" name="テキスト ボックス 502"/>
        <xdr:cNvSpPr txBox="1"/>
      </xdr:nvSpPr>
      <xdr:spPr>
        <a:xfrm>
          <a:off x="14357427" y="629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17132</xdr:rowOff>
    </xdr:from>
    <xdr:to>
      <xdr:col>19</xdr:col>
      <xdr:colOff>644525</xdr:colOff>
      <xdr:row>39</xdr:row>
      <xdr:rowOff>30734</xdr:rowOff>
    </xdr:to>
    <xdr:cxnSp macro="">
      <xdr:nvCxnSpPr>
        <xdr:cNvPr id="504" name="直線コネクタ 503"/>
        <xdr:cNvCxnSpPr/>
      </xdr:nvCxnSpPr>
      <xdr:spPr>
        <a:xfrm flipV="1">
          <a:off x="12814300" y="6703682"/>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153137</xdr:rowOff>
    </xdr:from>
    <xdr:to>
      <xdr:col>20</xdr:col>
      <xdr:colOff>9525</xdr:colOff>
      <xdr:row>38</xdr:row>
      <xdr:rowOff>83286</xdr:rowOff>
    </xdr:to>
    <xdr:sp macro="" textlink="">
      <xdr:nvSpPr>
        <xdr:cNvPr id="505" name="フローチャート : 判断 504"/>
        <xdr:cNvSpPr/>
      </xdr:nvSpPr>
      <xdr:spPr>
        <a:xfrm>
          <a:off x="13652500" y="64967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99814</xdr:rowOff>
    </xdr:from>
    <xdr:ext cx="469744" cy="259045"/>
    <xdr:sp macro="" textlink="">
      <xdr:nvSpPr>
        <xdr:cNvPr id="506" name="テキスト ボックス 505"/>
        <xdr:cNvSpPr txBox="1"/>
      </xdr:nvSpPr>
      <xdr:spPr>
        <a:xfrm>
          <a:off x="13468427" y="627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23673</xdr:rowOff>
    </xdr:from>
    <xdr:to>
      <xdr:col>18</xdr:col>
      <xdr:colOff>492125</xdr:colOff>
      <xdr:row>38</xdr:row>
      <xdr:rowOff>125273</xdr:rowOff>
    </xdr:to>
    <xdr:sp macro="" textlink="">
      <xdr:nvSpPr>
        <xdr:cNvPr id="507" name="フローチャート : 判断 506"/>
        <xdr:cNvSpPr/>
      </xdr:nvSpPr>
      <xdr:spPr>
        <a:xfrm>
          <a:off x="12763500" y="653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141800</xdr:rowOff>
    </xdr:from>
    <xdr:ext cx="469744" cy="259045"/>
    <xdr:sp macro="" textlink="">
      <xdr:nvSpPr>
        <xdr:cNvPr id="508" name="テキスト ボックス 507"/>
        <xdr:cNvSpPr txBox="1"/>
      </xdr:nvSpPr>
      <xdr:spPr>
        <a:xfrm>
          <a:off x="12579427" y="631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80480</xdr:rowOff>
    </xdr:from>
    <xdr:to>
      <xdr:col>23</xdr:col>
      <xdr:colOff>568325</xdr:colOff>
      <xdr:row>39</xdr:row>
      <xdr:rowOff>10630</xdr:rowOff>
    </xdr:to>
    <xdr:sp macro="" textlink="">
      <xdr:nvSpPr>
        <xdr:cNvPr id="514" name="円/楕円 513"/>
        <xdr:cNvSpPr/>
      </xdr:nvSpPr>
      <xdr:spPr>
        <a:xfrm>
          <a:off x="16268700" y="659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39857</xdr:rowOff>
    </xdr:from>
    <xdr:ext cx="469744" cy="259045"/>
    <xdr:sp macro="" textlink="">
      <xdr:nvSpPr>
        <xdr:cNvPr id="515" name="災害復旧事業費該当値テキスト"/>
        <xdr:cNvSpPr txBox="1"/>
      </xdr:nvSpPr>
      <xdr:spPr>
        <a:xfrm>
          <a:off x="16370300" y="638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2,221</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52134</xdr:rowOff>
    </xdr:from>
    <xdr:to>
      <xdr:col>22</xdr:col>
      <xdr:colOff>415925</xdr:colOff>
      <xdr:row>34</xdr:row>
      <xdr:rowOff>153734</xdr:rowOff>
    </xdr:to>
    <xdr:sp macro="" textlink="">
      <xdr:nvSpPr>
        <xdr:cNvPr id="516" name="円/楕円 515"/>
        <xdr:cNvSpPr/>
      </xdr:nvSpPr>
      <xdr:spPr>
        <a:xfrm>
          <a:off x="15430500" y="588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170261</xdr:rowOff>
    </xdr:from>
    <xdr:ext cx="534377" cy="259045"/>
    <xdr:sp macro="" textlink="">
      <xdr:nvSpPr>
        <xdr:cNvPr id="517" name="テキスト ボックス 516"/>
        <xdr:cNvSpPr txBox="1"/>
      </xdr:nvSpPr>
      <xdr:spPr>
        <a:xfrm>
          <a:off x="15214111" y="565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20,965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45428</xdr:rowOff>
    </xdr:from>
    <xdr:to>
      <xdr:col>21</xdr:col>
      <xdr:colOff>212725</xdr:colOff>
      <xdr:row>38</xdr:row>
      <xdr:rowOff>147028</xdr:rowOff>
    </xdr:to>
    <xdr:sp macro="" textlink="">
      <xdr:nvSpPr>
        <xdr:cNvPr id="518" name="円/楕円 517"/>
        <xdr:cNvSpPr/>
      </xdr:nvSpPr>
      <xdr:spPr>
        <a:xfrm>
          <a:off x="14541500" y="656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138155</xdr:rowOff>
    </xdr:from>
    <xdr:ext cx="469744" cy="259045"/>
    <xdr:sp macro="" textlink="">
      <xdr:nvSpPr>
        <xdr:cNvPr id="519" name="テキスト ボックス 518"/>
        <xdr:cNvSpPr txBox="1"/>
      </xdr:nvSpPr>
      <xdr:spPr>
        <a:xfrm>
          <a:off x="14357427" y="665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137782</xdr:rowOff>
    </xdr:from>
    <xdr:to>
      <xdr:col>20</xdr:col>
      <xdr:colOff>9525</xdr:colOff>
      <xdr:row>39</xdr:row>
      <xdr:rowOff>67932</xdr:rowOff>
    </xdr:to>
    <xdr:sp macro="" textlink="">
      <xdr:nvSpPr>
        <xdr:cNvPr id="520" name="円/楕円 519"/>
        <xdr:cNvSpPr/>
      </xdr:nvSpPr>
      <xdr:spPr>
        <a:xfrm>
          <a:off x="13652500" y="665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59059</xdr:rowOff>
    </xdr:from>
    <xdr:ext cx="378565" cy="259045"/>
    <xdr:sp macro="" textlink="">
      <xdr:nvSpPr>
        <xdr:cNvPr id="521" name="テキスト ボックス 520"/>
        <xdr:cNvSpPr txBox="1"/>
      </xdr:nvSpPr>
      <xdr:spPr>
        <a:xfrm>
          <a:off x="13514017" y="6745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151384</xdr:rowOff>
    </xdr:from>
    <xdr:to>
      <xdr:col>18</xdr:col>
      <xdr:colOff>492125</xdr:colOff>
      <xdr:row>39</xdr:row>
      <xdr:rowOff>81534</xdr:rowOff>
    </xdr:to>
    <xdr:sp macro="" textlink="">
      <xdr:nvSpPr>
        <xdr:cNvPr id="522" name="円/楕円 521"/>
        <xdr:cNvSpPr/>
      </xdr:nvSpPr>
      <xdr:spPr>
        <a:xfrm>
          <a:off x="12763500" y="666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72661</xdr:rowOff>
    </xdr:from>
    <xdr:ext cx="378565" cy="259045"/>
    <xdr:sp macro="" textlink="">
      <xdr:nvSpPr>
        <xdr:cNvPr id="523" name="テキスト ボックス 522"/>
        <xdr:cNvSpPr txBox="1"/>
      </xdr:nvSpPr>
      <xdr:spPr>
        <a:xfrm>
          <a:off x="12625017" y="6759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151979</xdr:rowOff>
    </xdr:from>
    <xdr:to>
      <xdr:col>23</xdr:col>
      <xdr:colOff>516889</xdr:colOff>
      <xdr:row>78</xdr:row>
      <xdr:rowOff>85244</xdr:rowOff>
    </xdr:to>
    <xdr:cxnSp macro="">
      <xdr:nvCxnSpPr>
        <xdr:cNvPr id="598" name="直線コネクタ 597"/>
        <xdr:cNvCxnSpPr/>
      </xdr:nvCxnSpPr>
      <xdr:spPr>
        <a:xfrm flipV="1">
          <a:off x="16317595" y="11982029"/>
          <a:ext cx="1269" cy="147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89071</xdr:rowOff>
    </xdr:from>
    <xdr:ext cx="534377" cy="259045"/>
    <xdr:sp macro="" textlink="">
      <xdr:nvSpPr>
        <xdr:cNvPr id="599" name="公債費最小値テキスト"/>
        <xdr:cNvSpPr txBox="1"/>
      </xdr:nvSpPr>
      <xdr:spPr>
        <a:xfrm>
          <a:off x="16370300" y="13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85244</xdr:rowOff>
    </xdr:from>
    <xdr:to>
      <xdr:col>23</xdr:col>
      <xdr:colOff>606425</xdr:colOff>
      <xdr:row>78</xdr:row>
      <xdr:rowOff>85244</xdr:rowOff>
    </xdr:to>
    <xdr:cxnSp macro="">
      <xdr:nvCxnSpPr>
        <xdr:cNvPr id="600" name="直線コネクタ 599"/>
        <xdr:cNvCxnSpPr/>
      </xdr:nvCxnSpPr>
      <xdr:spPr>
        <a:xfrm>
          <a:off x="16230600" y="134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98656</xdr:rowOff>
    </xdr:from>
    <xdr:ext cx="599010" cy="259045"/>
    <xdr:sp macro="" textlink="">
      <xdr:nvSpPr>
        <xdr:cNvPr id="601" name="公債費最大値テキスト"/>
        <xdr:cNvSpPr txBox="1"/>
      </xdr:nvSpPr>
      <xdr:spPr>
        <a:xfrm>
          <a:off x="16370300" y="117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151979</xdr:rowOff>
    </xdr:from>
    <xdr:to>
      <xdr:col>23</xdr:col>
      <xdr:colOff>606425</xdr:colOff>
      <xdr:row>69</xdr:row>
      <xdr:rowOff>151979</xdr:rowOff>
    </xdr:to>
    <xdr:cxnSp macro="">
      <xdr:nvCxnSpPr>
        <xdr:cNvPr id="602" name="直線コネクタ 601"/>
        <xdr:cNvCxnSpPr/>
      </xdr:nvCxnSpPr>
      <xdr:spPr>
        <a:xfrm>
          <a:off x="16230600" y="11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158707</xdr:rowOff>
    </xdr:from>
    <xdr:to>
      <xdr:col>23</xdr:col>
      <xdr:colOff>517525</xdr:colOff>
      <xdr:row>72</xdr:row>
      <xdr:rowOff>161548</xdr:rowOff>
    </xdr:to>
    <xdr:cxnSp macro="">
      <xdr:nvCxnSpPr>
        <xdr:cNvPr id="603" name="直線コネクタ 602"/>
        <xdr:cNvCxnSpPr/>
      </xdr:nvCxnSpPr>
      <xdr:spPr>
        <a:xfrm flipV="1">
          <a:off x="15481300" y="12503107"/>
          <a:ext cx="8382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40695</xdr:rowOff>
    </xdr:from>
    <xdr:ext cx="534377" cy="259045"/>
    <xdr:sp macro="" textlink="">
      <xdr:nvSpPr>
        <xdr:cNvPr id="604" name="公債費平均値テキスト"/>
        <xdr:cNvSpPr txBox="1"/>
      </xdr:nvSpPr>
      <xdr:spPr>
        <a:xfrm>
          <a:off x="16370300" y="12899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62268</xdr:rowOff>
    </xdr:from>
    <xdr:to>
      <xdr:col>23</xdr:col>
      <xdr:colOff>568325</xdr:colOff>
      <xdr:row>75</xdr:row>
      <xdr:rowOff>163869</xdr:rowOff>
    </xdr:to>
    <xdr:sp macro="" textlink="">
      <xdr:nvSpPr>
        <xdr:cNvPr id="605" name="フローチャート : 判断 604"/>
        <xdr:cNvSpPr/>
      </xdr:nvSpPr>
      <xdr:spPr>
        <a:xfrm>
          <a:off x="162687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51624</xdr:rowOff>
    </xdr:from>
    <xdr:to>
      <xdr:col>22</xdr:col>
      <xdr:colOff>365125</xdr:colOff>
      <xdr:row>72</xdr:row>
      <xdr:rowOff>161548</xdr:rowOff>
    </xdr:to>
    <xdr:cxnSp macro="">
      <xdr:nvCxnSpPr>
        <xdr:cNvPr id="606" name="直線コネクタ 605"/>
        <xdr:cNvCxnSpPr/>
      </xdr:nvCxnSpPr>
      <xdr:spPr>
        <a:xfrm>
          <a:off x="14592300" y="12224574"/>
          <a:ext cx="889000" cy="28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607" name="フローチャート : 判断 606"/>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92032</xdr:rowOff>
    </xdr:from>
    <xdr:ext cx="534377" cy="259045"/>
    <xdr:sp macro="" textlink="">
      <xdr:nvSpPr>
        <xdr:cNvPr id="608" name="テキスト ボックス 607"/>
        <xdr:cNvSpPr txBox="1"/>
      </xdr:nvSpPr>
      <xdr:spPr>
        <a:xfrm>
          <a:off x="15214111" y="129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51624</xdr:rowOff>
    </xdr:from>
    <xdr:to>
      <xdr:col>21</xdr:col>
      <xdr:colOff>161925</xdr:colOff>
      <xdr:row>73</xdr:row>
      <xdr:rowOff>33891</xdr:rowOff>
    </xdr:to>
    <xdr:cxnSp macro="">
      <xdr:nvCxnSpPr>
        <xdr:cNvPr id="609" name="直線コネクタ 608"/>
        <xdr:cNvCxnSpPr/>
      </xdr:nvCxnSpPr>
      <xdr:spPr>
        <a:xfrm flipV="1">
          <a:off x="13703300" y="12224574"/>
          <a:ext cx="889000" cy="32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10" name="フローチャート : 判断 609"/>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94661</xdr:rowOff>
    </xdr:from>
    <xdr:ext cx="534377" cy="259045"/>
    <xdr:sp macro="" textlink="">
      <xdr:nvSpPr>
        <xdr:cNvPr id="611" name="テキスト ボックス 610"/>
        <xdr:cNvSpPr txBox="1"/>
      </xdr:nvSpPr>
      <xdr:spPr>
        <a:xfrm>
          <a:off x="14325111" y="129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9920</xdr:rowOff>
    </xdr:from>
    <xdr:to>
      <xdr:col>19</xdr:col>
      <xdr:colOff>644525</xdr:colOff>
      <xdr:row>73</xdr:row>
      <xdr:rowOff>33891</xdr:rowOff>
    </xdr:to>
    <xdr:cxnSp macro="">
      <xdr:nvCxnSpPr>
        <xdr:cNvPr id="612" name="直線コネクタ 611"/>
        <xdr:cNvCxnSpPr/>
      </xdr:nvCxnSpPr>
      <xdr:spPr>
        <a:xfrm>
          <a:off x="12814300" y="12525770"/>
          <a:ext cx="889000" cy="2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13" name="フローチャート : 判断 612"/>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92326</xdr:rowOff>
    </xdr:from>
    <xdr:ext cx="534377" cy="259045"/>
    <xdr:sp macro="" textlink="">
      <xdr:nvSpPr>
        <xdr:cNvPr id="614" name="テキスト ボックス 613"/>
        <xdr:cNvSpPr txBox="1"/>
      </xdr:nvSpPr>
      <xdr:spPr>
        <a:xfrm>
          <a:off x="13436111" y="1295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15" name="フローチャート : 判断 614"/>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73581</xdr:rowOff>
    </xdr:from>
    <xdr:ext cx="534377" cy="259045"/>
    <xdr:sp macro="" textlink="">
      <xdr:nvSpPr>
        <xdr:cNvPr id="616" name="テキスト ボックス 615"/>
        <xdr:cNvSpPr txBox="1"/>
      </xdr:nvSpPr>
      <xdr:spPr>
        <a:xfrm>
          <a:off x="12547111" y="129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107907</xdr:rowOff>
    </xdr:from>
    <xdr:to>
      <xdr:col>23</xdr:col>
      <xdr:colOff>568325</xdr:colOff>
      <xdr:row>73</xdr:row>
      <xdr:rowOff>38057</xdr:rowOff>
    </xdr:to>
    <xdr:sp macro="" textlink="">
      <xdr:nvSpPr>
        <xdr:cNvPr id="622" name="円/楕円 621"/>
        <xdr:cNvSpPr/>
      </xdr:nvSpPr>
      <xdr:spPr>
        <a:xfrm>
          <a:off x="16268700" y="1245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130784</xdr:rowOff>
    </xdr:from>
    <xdr:ext cx="534377" cy="259045"/>
    <xdr:sp macro="" textlink="">
      <xdr:nvSpPr>
        <xdr:cNvPr id="623" name="公債費該当値テキスト"/>
        <xdr:cNvSpPr txBox="1"/>
      </xdr:nvSpPr>
      <xdr:spPr>
        <a:xfrm>
          <a:off x="16370300" y="1230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69,836</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110748</xdr:rowOff>
    </xdr:from>
    <xdr:to>
      <xdr:col>22</xdr:col>
      <xdr:colOff>415925</xdr:colOff>
      <xdr:row>73</xdr:row>
      <xdr:rowOff>40898</xdr:rowOff>
    </xdr:to>
    <xdr:sp macro="" textlink="">
      <xdr:nvSpPr>
        <xdr:cNvPr id="624" name="円/楕円 623"/>
        <xdr:cNvSpPr/>
      </xdr:nvSpPr>
      <xdr:spPr>
        <a:xfrm>
          <a:off x="15430500" y="1245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57425</xdr:rowOff>
    </xdr:from>
    <xdr:ext cx="534377" cy="259045"/>
    <xdr:sp macro="" textlink="">
      <xdr:nvSpPr>
        <xdr:cNvPr id="625" name="テキスト ボックス 624"/>
        <xdr:cNvSpPr txBox="1"/>
      </xdr:nvSpPr>
      <xdr:spPr>
        <a:xfrm>
          <a:off x="15214111" y="1223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69,662</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824</xdr:rowOff>
    </xdr:from>
    <xdr:to>
      <xdr:col>21</xdr:col>
      <xdr:colOff>212725</xdr:colOff>
      <xdr:row>71</xdr:row>
      <xdr:rowOff>102424</xdr:rowOff>
    </xdr:to>
    <xdr:sp macro="" textlink="">
      <xdr:nvSpPr>
        <xdr:cNvPr id="626" name="円/楕円 625"/>
        <xdr:cNvSpPr/>
      </xdr:nvSpPr>
      <xdr:spPr>
        <a:xfrm>
          <a:off x="14541500" y="1217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69</xdr:row>
      <xdr:rowOff>118951</xdr:rowOff>
    </xdr:from>
    <xdr:ext cx="534377" cy="259045"/>
    <xdr:sp macro="" textlink="">
      <xdr:nvSpPr>
        <xdr:cNvPr id="627" name="テキスト ボックス 626"/>
        <xdr:cNvSpPr txBox="1"/>
      </xdr:nvSpPr>
      <xdr:spPr>
        <a:xfrm>
          <a:off x="14325111" y="1194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86,894</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154541</xdr:rowOff>
    </xdr:from>
    <xdr:to>
      <xdr:col>20</xdr:col>
      <xdr:colOff>9525</xdr:colOff>
      <xdr:row>73</xdr:row>
      <xdr:rowOff>84691</xdr:rowOff>
    </xdr:to>
    <xdr:sp macro="" textlink="">
      <xdr:nvSpPr>
        <xdr:cNvPr id="628" name="円/楕円 627"/>
        <xdr:cNvSpPr/>
      </xdr:nvSpPr>
      <xdr:spPr>
        <a:xfrm>
          <a:off x="13652500" y="1249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101218</xdr:rowOff>
    </xdr:from>
    <xdr:ext cx="534377" cy="259045"/>
    <xdr:sp macro="" textlink="">
      <xdr:nvSpPr>
        <xdr:cNvPr id="629" name="テキスト ボックス 628"/>
        <xdr:cNvSpPr txBox="1"/>
      </xdr:nvSpPr>
      <xdr:spPr>
        <a:xfrm>
          <a:off x="13436111" y="1227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66,980</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130570</xdr:rowOff>
    </xdr:from>
    <xdr:to>
      <xdr:col>18</xdr:col>
      <xdr:colOff>492125</xdr:colOff>
      <xdr:row>73</xdr:row>
      <xdr:rowOff>60720</xdr:rowOff>
    </xdr:to>
    <xdr:sp macro="" textlink="">
      <xdr:nvSpPr>
        <xdr:cNvPr id="630" name="円/楕円 629"/>
        <xdr:cNvSpPr/>
      </xdr:nvSpPr>
      <xdr:spPr>
        <a:xfrm>
          <a:off x="12763500" y="1247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77247</xdr:rowOff>
    </xdr:from>
    <xdr:ext cx="534377" cy="259045"/>
    <xdr:sp macro="" textlink="">
      <xdr:nvSpPr>
        <xdr:cNvPr id="631" name="テキスト ボックス 630"/>
        <xdr:cNvSpPr txBox="1"/>
      </xdr:nvSpPr>
      <xdr:spPr>
        <a:xfrm>
          <a:off x="12547111" y="1225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68,448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10,598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7931</xdr:rowOff>
    </xdr:from>
    <xdr:to>
      <xdr:col>23</xdr:col>
      <xdr:colOff>516889</xdr:colOff>
      <xdr:row>99</xdr:row>
      <xdr:rowOff>43821</xdr:rowOff>
    </xdr:to>
    <xdr:cxnSp macro="">
      <xdr:nvCxnSpPr>
        <xdr:cNvPr id="655" name="直線コネクタ 654"/>
        <xdr:cNvCxnSpPr/>
      </xdr:nvCxnSpPr>
      <xdr:spPr>
        <a:xfrm flipV="1">
          <a:off x="16317595" y="15438431"/>
          <a:ext cx="1269" cy="157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47648</xdr:rowOff>
    </xdr:from>
    <xdr:ext cx="313932" cy="259045"/>
    <xdr:sp macro="" textlink="">
      <xdr:nvSpPr>
        <xdr:cNvPr id="656" name="積立金最小値テキスト"/>
        <xdr:cNvSpPr txBox="1"/>
      </xdr:nvSpPr>
      <xdr:spPr>
        <a:xfrm>
          <a:off x="16370300" y="17021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43821</xdr:rowOff>
    </xdr:from>
    <xdr:to>
      <xdr:col>23</xdr:col>
      <xdr:colOff>606425</xdr:colOff>
      <xdr:row>99</xdr:row>
      <xdr:rowOff>43821</xdr:rowOff>
    </xdr:to>
    <xdr:cxnSp macro="">
      <xdr:nvCxnSpPr>
        <xdr:cNvPr id="657" name="直線コネクタ 656"/>
        <xdr:cNvCxnSpPr/>
      </xdr:nvCxnSpPr>
      <xdr:spPr>
        <a:xfrm>
          <a:off x="16230600" y="1701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126058</xdr:rowOff>
    </xdr:from>
    <xdr:ext cx="534377" cy="259045"/>
    <xdr:sp macro="" textlink="">
      <xdr:nvSpPr>
        <xdr:cNvPr id="658"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7931</xdr:rowOff>
    </xdr:from>
    <xdr:to>
      <xdr:col>23</xdr:col>
      <xdr:colOff>606425</xdr:colOff>
      <xdr:row>90</xdr:row>
      <xdr:rowOff>7931</xdr:rowOff>
    </xdr:to>
    <xdr:cxnSp macro="">
      <xdr:nvCxnSpPr>
        <xdr:cNvPr id="659" name="直線コネクタ 658"/>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153702</xdr:rowOff>
    </xdr:from>
    <xdr:to>
      <xdr:col>23</xdr:col>
      <xdr:colOff>517525</xdr:colOff>
      <xdr:row>96</xdr:row>
      <xdr:rowOff>11951</xdr:rowOff>
    </xdr:to>
    <xdr:cxnSp macro="">
      <xdr:nvCxnSpPr>
        <xdr:cNvPr id="660" name="直線コネクタ 659"/>
        <xdr:cNvCxnSpPr/>
      </xdr:nvCxnSpPr>
      <xdr:spPr>
        <a:xfrm flipV="1">
          <a:off x="15481300" y="16441452"/>
          <a:ext cx="838200" cy="2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65346</xdr:rowOff>
    </xdr:from>
    <xdr:ext cx="534377" cy="259045"/>
    <xdr:sp macro="" textlink="">
      <xdr:nvSpPr>
        <xdr:cNvPr id="661" name="積立金平均値テキスト"/>
        <xdr:cNvSpPr txBox="1"/>
      </xdr:nvSpPr>
      <xdr:spPr>
        <a:xfrm>
          <a:off x="16370300" y="16695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86919</xdr:rowOff>
    </xdr:from>
    <xdr:to>
      <xdr:col>23</xdr:col>
      <xdr:colOff>568325</xdr:colOff>
      <xdr:row>98</xdr:row>
      <xdr:rowOff>17069</xdr:rowOff>
    </xdr:to>
    <xdr:sp macro="" textlink="">
      <xdr:nvSpPr>
        <xdr:cNvPr id="662" name="フローチャート : 判断 661"/>
        <xdr:cNvSpPr/>
      </xdr:nvSpPr>
      <xdr:spPr>
        <a:xfrm>
          <a:off x="162687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122022</xdr:rowOff>
    </xdr:from>
    <xdr:to>
      <xdr:col>22</xdr:col>
      <xdr:colOff>365125</xdr:colOff>
      <xdr:row>96</xdr:row>
      <xdr:rowOff>11951</xdr:rowOff>
    </xdr:to>
    <xdr:cxnSp macro="">
      <xdr:nvCxnSpPr>
        <xdr:cNvPr id="663" name="直線コネクタ 662"/>
        <xdr:cNvCxnSpPr/>
      </xdr:nvCxnSpPr>
      <xdr:spPr>
        <a:xfrm>
          <a:off x="14592300" y="16238322"/>
          <a:ext cx="889000" cy="23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7386</xdr:rowOff>
    </xdr:from>
    <xdr:to>
      <xdr:col>22</xdr:col>
      <xdr:colOff>415925</xdr:colOff>
      <xdr:row>97</xdr:row>
      <xdr:rowOff>108986</xdr:rowOff>
    </xdr:to>
    <xdr:sp macro="" textlink="">
      <xdr:nvSpPr>
        <xdr:cNvPr id="664" name="フローチャート : 判断 663"/>
        <xdr:cNvSpPr/>
      </xdr:nvSpPr>
      <xdr:spPr>
        <a:xfrm>
          <a:off x="1543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100113</xdr:rowOff>
    </xdr:from>
    <xdr:ext cx="534377" cy="259045"/>
    <xdr:sp macro="" textlink="">
      <xdr:nvSpPr>
        <xdr:cNvPr id="665" name="テキスト ボックス 664"/>
        <xdr:cNvSpPr txBox="1"/>
      </xdr:nvSpPr>
      <xdr:spPr>
        <a:xfrm>
          <a:off x="15214111" y="16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122022</xdr:rowOff>
    </xdr:from>
    <xdr:to>
      <xdr:col>21</xdr:col>
      <xdr:colOff>161925</xdr:colOff>
      <xdr:row>96</xdr:row>
      <xdr:rowOff>105277</xdr:rowOff>
    </xdr:to>
    <xdr:cxnSp macro="">
      <xdr:nvCxnSpPr>
        <xdr:cNvPr id="666" name="直線コネクタ 665"/>
        <xdr:cNvCxnSpPr/>
      </xdr:nvCxnSpPr>
      <xdr:spPr>
        <a:xfrm flipV="1">
          <a:off x="13703300" y="16238322"/>
          <a:ext cx="889000" cy="32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129991</xdr:rowOff>
    </xdr:from>
    <xdr:to>
      <xdr:col>21</xdr:col>
      <xdr:colOff>212725</xdr:colOff>
      <xdr:row>97</xdr:row>
      <xdr:rowOff>60141</xdr:rowOff>
    </xdr:to>
    <xdr:sp macro="" textlink="">
      <xdr:nvSpPr>
        <xdr:cNvPr id="667" name="フローチャート : 判断 666"/>
        <xdr:cNvSpPr/>
      </xdr:nvSpPr>
      <xdr:spPr>
        <a:xfrm>
          <a:off x="14541500" y="1658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51268</xdr:rowOff>
    </xdr:from>
    <xdr:ext cx="534377" cy="259045"/>
    <xdr:sp macro="" textlink="">
      <xdr:nvSpPr>
        <xdr:cNvPr id="668" name="テキスト ボックス 667"/>
        <xdr:cNvSpPr txBox="1"/>
      </xdr:nvSpPr>
      <xdr:spPr>
        <a:xfrm>
          <a:off x="14325111" y="1668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105277</xdr:rowOff>
    </xdr:from>
    <xdr:to>
      <xdr:col>19</xdr:col>
      <xdr:colOff>644525</xdr:colOff>
      <xdr:row>98</xdr:row>
      <xdr:rowOff>68757</xdr:rowOff>
    </xdr:to>
    <xdr:cxnSp macro="">
      <xdr:nvCxnSpPr>
        <xdr:cNvPr id="669" name="直線コネクタ 668"/>
        <xdr:cNvCxnSpPr/>
      </xdr:nvCxnSpPr>
      <xdr:spPr>
        <a:xfrm flipV="1">
          <a:off x="12814300" y="16564477"/>
          <a:ext cx="889000" cy="30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169424</xdr:rowOff>
    </xdr:from>
    <xdr:to>
      <xdr:col>20</xdr:col>
      <xdr:colOff>9525</xdr:colOff>
      <xdr:row>96</xdr:row>
      <xdr:rowOff>99574</xdr:rowOff>
    </xdr:to>
    <xdr:sp macro="" textlink="">
      <xdr:nvSpPr>
        <xdr:cNvPr id="670" name="フローチャート : 判断 669"/>
        <xdr:cNvSpPr/>
      </xdr:nvSpPr>
      <xdr:spPr>
        <a:xfrm>
          <a:off x="13652500" y="1645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116101</xdr:rowOff>
    </xdr:from>
    <xdr:ext cx="534377" cy="259045"/>
    <xdr:sp macro="" textlink="">
      <xdr:nvSpPr>
        <xdr:cNvPr id="671" name="テキスト ボックス 670"/>
        <xdr:cNvSpPr txBox="1"/>
      </xdr:nvSpPr>
      <xdr:spPr>
        <a:xfrm>
          <a:off x="13436111" y="162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31789</xdr:rowOff>
    </xdr:from>
    <xdr:to>
      <xdr:col>18</xdr:col>
      <xdr:colOff>492125</xdr:colOff>
      <xdr:row>97</xdr:row>
      <xdr:rowOff>133389</xdr:rowOff>
    </xdr:to>
    <xdr:sp macro="" textlink="">
      <xdr:nvSpPr>
        <xdr:cNvPr id="672" name="フローチャート : 判断 671"/>
        <xdr:cNvSpPr/>
      </xdr:nvSpPr>
      <xdr:spPr>
        <a:xfrm>
          <a:off x="12763500" y="1666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149916</xdr:rowOff>
    </xdr:from>
    <xdr:ext cx="534377" cy="259045"/>
    <xdr:sp macro="" textlink="">
      <xdr:nvSpPr>
        <xdr:cNvPr id="673" name="テキスト ボックス 672"/>
        <xdr:cNvSpPr txBox="1"/>
      </xdr:nvSpPr>
      <xdr:spPr>
        <a:xfrm>
          <a:off x="12547111" y="1643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102902</xdr:rowOff>
    </xdr:from>
    <xdr:to>
      <xdr:col>23</xdr:col>
      <xdr:colOff>568325</xdr:colOff>
      <xdr:row>96</xdr:row>
      <xdr:rowOff>33052</xdr:rowOff>
    </xdr:to>
    <xdr:sp macro="" textlink="">
      <xdr:nvSpPr>
        <xdr:cNvPr id="679" name="円/楕円 678"/>
        <xdr:cNvSpPr/>
      </xdr:nvSpPr>
      <xdr:spPr>
        <a:xfrm>
          <a:off x="16268700" y="1639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125779</xdr:rowOff>
    </xdr:from>
    <xdr:ext cx="534377" cy="259045"/>
    <xdr:sp macro="" textlink="">
      <xdr:nvSpPr>
        <xdr:cNvPr id="680" name="積立金該当値テキスト"/>
        <xdr:cNvSpPr txBox="1"/>
      </xdr:nvSpPr>
      <xdr:spPr>
        <a:xfrm>
          <a:off x="16370300" y="1624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30,265</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132601</xdr:rowOff>
    </xdr:from>
    <xdr:to>
      <xdr:col>22</xdr:col>
      <xdr:colOff>415925</xdr:colOff>
      <xdr:row>96</xdr:row>
      <xdr:rowOff>62751</xdr:rowOff>
    </xdr:to>
    <xdr:sp macro="" textlink="">
      <xdr:nvSpPr>
        <xdr:cNvPr id="681" name="円/楕円 680"/>
        <xdr:cNvSpPr/>
      </xdr:nvSpPr>
      <xdr:spPr>
        <a:xfrm>
          <a:off x="15430500" y="1642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79278</xdr:rowOff>
    </xdr:from>
    <xdr:ext cx="534377" cy="259045"/>
    <xdr:sp macro="" textlink="">
      <xdr:nvSpPr>
        <xdr:cNvPr id="682" name="テキスト ボックス 681"/>
        <xdr:cNvSpPr txBox="1"/>
      </xdr:nvSpPr>
      <xdr:spPr>
        <a:xfrm>
          <a:off x="15214111" y="1619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28,706</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71222</xdr:rowOff>
    </xdr:from>
    <xdr:to>
      <xdr:col>21</xdr:col>
      <xdr:colOff>212725</xdr:colOff>
      <xdr:row>95</xdr:row>
      <xdr:rowOff>1372</xdr:rowOff>
    </xdr:to>
    <xdr:sp macro="" textlink="">
      <xdr:nvSpPr>
        <xdr:cNvPr id="683" name="円/楕円 682"/>
        <xdr:cNvSpPr/>
      </xdr:nvSpPr>
      <xdr:spPr>
        <a:xfrm>
          <a:off x="14541500" y="1618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17899</xdr:rowOff>
    </xdr:from>
    <xdr:ext cx="534377" cy="259045"/>
    <xdr:sp macro="" textlink="">
      <xdr:nvSpPr>
        <xdr:cNvPr id="684" name="テキスト ボックス 683"/>
        <xdr:cNvSpPr txBox="1"/>
      </xdr:nvSpPr>
      <xdr:spPr>
        <a:xfrm>
          <a:off x="14325111" y="1596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40,928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54477</xdr:rowOff>
    </xdr:from>
    <xdr:to>
      <xdr:col>20</xdr:col>
      <xdr:colOff>9525</xdr:colOff>
      <xdr:row>96</xdr:row>
      <xdr:rowOff>156077</xdr:rowOff>
    </xdr:to>
    <xdr:sp macro="" textlink="">
      <xdr:nvSpPr>
        <xdr:cNvPr id="685" name="円/楕円 684"/>
        <xdr:cNvSpPr/>
      </xdr:nvSpPr>
      <xdr:spPr>
        <a:xfrm>
          <a:off x="13652500" y="1651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147204</xdr:rowOff>
    </xdr:from>
    <xdr:ext cx="534377" cy="259045"/>
    <xdr:sp macro="" textlink="">
      <xdr:nvSpPr>
        <xdr:cNvPr id="686" name="テキスト ボックス 685"/>
        <xdr:cNvSpPr txBox="1"/>
      </xdr:nvSpPr>
      <xdr:spPr>
        <a:xfrm>
          <a:off x="13436111" y="1660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23,807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17957</xdr:rowOff>
    </xdr:from>
    <xdr:to>
      <xdr:col>18</xdr:col>
      <xdr:colOff>492125</xdr:colOff>
      <xdr:row>98</xdr:row>
      <xdr:rowOff>119557</xdr:rowOff>
    </xdr:to>
    <xdr:sp macro="" textlink="">
      <xdr:nvSpPr>
        <xdr:cNvPr id="687" name="円/楕円 686"/>
        <xdr:cNvSpPr/>
      </xdr:nvSpPr>
      <xdr:spPr>
        <a:xfrm>
          <a:off x="12763500" y="1682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110684</xdr:rowOff>
    </xdr:from>
    <xdr:ext cx="469744" cy="259045"/>
    <xdr:sp macro="" textlink="">
      <xdr:nvSpPr>
        <xdr:cNvPr id="688" name="テキスト ボックス 687"/>
        <xdr:cNvSpPr txBox="1"/>
      </xdr:nvSpPr>
      <xdr:spPr>
        <a:xfrm>
          <a:off x="12579427" y="1691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9" name="直線コネクタ 69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0" name="テキスト ボックス 69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1" name="直線コネクタ 70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2" name="テキスト ボックス 70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3" name="直線コネクタ 70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4" name="テキスト ボックス 70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5" name="直線コネクタ 70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6" name="テキスト ボックス 70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7" name="直線コネクタ 70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8" name="テキスト ボックス 70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12" name="直線コネクタ 711"/>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4" name="直線コネクタ 71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71213</xdr:rowOff>
    </xdr:from>
    <xdr:ext cx="534377" cy="259045"/>
    <xdr:sp macro="" textlink="">
      <xdr:nvSpPr>
        <xdr:cNvPr id="715" name="投資及び出資金最大値テキスト"/>
        <xdr:cNvSpPr txBox="1"/>
      </xdr:nvSpPr>
      <xdr:spPr>
        <a:xfrm>
          <a:off x="22212300" y="50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6" name="直線コネクタ 715"/>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7" name="直線コネクタ 71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115740</xdr:rowOff>
    </xdr:from>
    <xdr:ext cx="469744" cy="259045"/>
    <xdr:sp macro="" textlink="">
      <xdr:nvSpPr>
        <xdr:cNvPr id="718" name="投資及び出資金平均値テキスト"/>
        <xdr:cNvSpPr txBox="1"/>
      </xdr:nvSpPr>
      <xdr:spPr>
        <a:xfrm>
          <a:off x="22212300" y="6459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19" name="フローチャート : 判断 718"/>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0" name="直線コネクタ 71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117666</xdr:rowOff>
    </xdr:from>
    <xdr:to>
      <xdr:col>31</xdr:col>
      <xdr:colOff>85725</xdr:colOff>
      <xdr:row>39</xdr:row>
      <xdr:rowOff>47816</xdr:rowOff>
    </xdr:to>
    <xdr:sp macro="" textlink="">
      <xdr:nvSpPr>
        <xdr:cNvPr id="721" name="フローチャート : 判断 720"/>
        <xdr:cNvSpPr/>
      </xdr:nvSpPr>
      <xdr:spPr>
        <a:xfrm>
          <a:off x="21272500" y="663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64343</xdr:rowOff>
    </xdr:from>
    <xdr:ext cx="469744" cy="259045"/>
    <xdr:sp macro="" textlink="">
      <xdr:nvSpPr>
        <xdr:cNvPr id="722" name="テキスト ボックス 721"/>
        <xdr:cNvSpPr txBox="1"/>
      </xdr:nvSpPr>
      <xdr:spPr>
        <a:xfrm>
          <a:off x="21088427" y="640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3" name="直線コネクタ 72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100902</xdr:rowOff>
    </xdr:from>
    <xdr:to>
      <xdr:col>29</xdr:col>
      <xdr:colOff>568325</xdr:colOff>
      <xdr:row>39</xdr:row>
      <xdr:rowOff>31052</xdr:rowOff>
    </xdr:to>
    <xdr:sp macro="" textlink="">
      <xdr:nvSpPr>
        <xdr:cNvPr id="724" name="フローチャート : 判断 723"/>
        <xdr:cNvSpPr/>
      </xdr:nvSpPr>
      <xdr:spPr>
        <a:xfrm>
          <a:off x="20383500" y="66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47579</xdr:rowOff>
    </xdr:from>
    <xdr:ext cx="469744" cy="259045"/>
    <xdr:sp macro="" textlink="">
      <xdr:nvSpPr>
        <xdr:cNvPr id="725" name="テキスト ボックス 724"/>
        <xdr:cNvSpPr txBox="1"/>
      </xdr:nvSpPr>
      <xdr:spPr>
        <a:xfrm>
          <a:off x="20199427" y="639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6" name="直線コネクタ 72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108674</xdr:rowOff>
    </xdr:from>
    <xdr:to>
      <xdr:col>28</xdr:col>
      <xdr:colOff>365125</xdr:colOff>
      <xdr:row>39</xdr:row>
      <xdr:rowOff>38824</xdr:rowOff>
    </xdr:to>
    <xdr:sp macro="" textlink="">
      <xdr:nvSpPr>
        <xdr:cNvPr id="727" name="フローチャート : 判断 726"/>
        <xdr:cNvSpPr/>
      </xdr:nvSpPr>
      <xdr:spPr>
        <a:xfrm>
          <a:off x="19494500" y="66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55351</xdr:rowOff>
    </xdr:from>
    <xdr:ext cx="469744" cy="259045"/>
    <xdr:sp macro="" textlink="">
      <xdr:nvSpPr>
        <xdr:cNvPr id="728" name="テキスト ボックス 727"/>
        <xdr:cNvSpPr txBox="1"/>
      </xdr:nvSpPr>
      <xdr:spPr>
        <a:xfrm>
          <a:off x="19310427" y="639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110884</xdr:rowOff>
    </xdr:from>
    <xdr:to>
      <xdr:col>27</xdr:col>
      <xdr:colOff>161925</xdr:colOff>
      <xdr:row>39</xdr:row>
      <xdr:rowOff>41034</xdr:rowOff>
    </xdr:to>
    <xdr:sp macro="" textlink="">
      <xdr:nvSpPr>
        <xdr:cNvPr id="729" name="フローチャート : 判断 728"/>
        <xdr:cNvSpPr/>
      </xdr:nvSpPr>
      <xdr:spPr>
        <a:xfrm>
          <a:off x="18605500" y="662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57561</xdr:rowOff>
    </xdr:from>
    <xdr:ext cx="469744" cy="259045"/>
    <xdr:sp macro="" textlink="">
      <xdr:nvSpPr>
        <xdr:cNvPr id="730" name="テキスト ボックス 729"/>
        <xdr:cNvSpPr txBox="1"/>
      </xdr:nvSpPr>
      <xdr:spPr>
        <a:xfrm>
          <a:off x="18421427" y="640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6" name="円/楕円 73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8" name="円/楕円 73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9" name="テキスト ボックス 73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0" name="円/楕円 73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1" name="テキスト ボックス 74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2" name="円/楕円 74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3" name="テキスト ボックス 74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4" name="円/楕円 74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5" name="テキスト ボックス 74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9" name="テキスト ボックス 75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123195</xdr:rowOff>
    </xdr:from>
    <xdr:to>
      <xdr:col>32</xdr:col>
      <xdr:colOff>186689</xdr:colOff>
      <xdr:row>58</xdr:row>
      <xdr:rowOff>139700</xdr:rowOff>
    </xdr:to>
    <xdr:cxnSp macro="">
      <xdr:nvCxnSpPr>
        <xdr:cNvPr id="767" name="直線コネクタ 766"/>
        <xdr:cNvCxnSpPr/>
      </xdr:nvCxnSpPr>
      <xdr:spPr>
        <a:xfrm flipV="1">
          <a:off x="22159595" y="8867145"/>
          <a:ext cx="1269" cy="121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69872</xdr:rowOff>
    </xdr:from>
    <xdr:ext cx="534377" cy="259045"/>
    <xdr:sp macro="" textlink="">
      <xdr:nvSpPr>
        <xdr:cNvPr id="770" name="貸付金最大値テキスト"/>
        <xdr:cNvSpPr txBox="1"/>
      </xdr:nvSpPr>
      <xdr:spPr>
        <a:xfrm>
          <a:off x="22212300" y="86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123195</xdr:rowOff>
    </xdr:from>
    <xdr:to>
      <xdr:col>32</xdr:col>
      <xdr:colOff>276225</xdr:colOff>
      <xdr:row>51</xdr:row>
      <xdr:rowOff>123195</xdr:rowOff>
    </xdr:to>
    <xdr:cxnSp macro="">
      <xdr:nvCxnSpPr>
        <xdr:cNvPr id="771" name="直線コネクタ 770"/>
        <xdr:cNvCxnSpPr/>
      </xdr:nvCxnSpPr>
      <xdr:spPr>
        <a:xfrm>
          <a:off x="22072600" y="886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130739</xdr:rowOff>
    </xdr:from>
    <xdr:to>
      <xdr:col>32</xdr:col>
      <xdr:colOff>187325</xdr:colOff>
      <xdr:row>58</xdr:row>
      <xdr:rowOff>137482</xdr:rowOff>
    </xdr:to>
    <xdr:cxnSp macro="">
      <xdr:nvCxnSpPr>
        <xdr:cNvPr id="772" name="直線コネクタ 771"/>
        <xdr:cNvCxnSpPr/>
      </xdr:nvCxnSpPr>
      <xdr:spPr>
        <a:xfrm flipV="1">
          <a:off x="21323300" y="10074839"/>
          <a:ext cx="8382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132785</xdr:rowOff>
    </xdr:from>
    <xdr:ext cx="469744" cy="259045"/>
    <xdr:sp macro="" textlink="">
      <xdr:nvSpPr>
        <xdr:cNvPr id="773" name="貸付金平均値テキスト"/>
        <xdr:cNvSpPr txBox="1"/>
      </xdr:nvSpPr>
      <xdr:spPr>
        <a:xfrm>
          <a:off x="22212300" y="9733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109908</xdr:rowOff>
    </xdr:from>
    <xdr:to>
      <xdr:col>32</xdr:col>
      <xdr:colOff>238125</xdr:colOff>
      <xdr:row>58</xdr:row>
      <xdr:rowOff>40058</xdr:rowOff>
    </xdr:to>
    <xdr:sp macro="" textlink="">
      <xdr:nvSpPr>
        <xdr:cNvPr id="774" name="フローチャート : 判断 773"/>
        <xdr:cNvSpPr/>
      </xdr:nvSpPr>
      <xdr:spPr>
        <a:xfrm>
          <a:off x="221107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137071</xdr:rowOff>
    </xdr:from>
    <xdr:to>
      <xdr:col>31</xdr:col>
      <xdr:colOff>34925</xdr:colOff>
      <xdr:row>58</xdr:row>
      <xdr:rowOff>137482</xdr:rowOff>
    </xdr:to>
    <xdr:cxnSp macro="">
      <xdr:nvCxnSpPr>
        <xdr:cNvPr id="775" name="直線コネクタ 774"/>
        <xdr:cNvCxnSpPr/>
      </xdr:nvCxnSpPr>
      <xdr:spPr>
        <a:xfrm>
          <a:off x="20434300" y="10081171"/>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155674</xdr:rowOff>
    </xdr:from>
    <xdr:to>
      <xdr:col>31</xdr:col>
      <xdr:colOff>85725</xdr:colOff>
      <xdr:row>58</xdr:row>
      <xdr:rowOff>85824</xdr:rowOff>
    </xdr:to>
    <xdr:sp macro="" textlink="">
      <xdr:nvSpPr>
        <xdr:cNvPr id="776" name="フローチャート : 判断 775"/>
        <xdr:cNvSpPr/>
      </xdr:nvSpPr>
      <xdr:spPr>
        <a:xfrm>
          <a:off x="21272500" y="992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102351</xdr:rowOff>
    </xdr:from>
    <xdr:ext cx="469744" cy="259045"/>
    <xdr:sp macro="" textlink="">
      <xdr:nvSpPr>
        <xdr:cNvPr id="777" name="テキスト ボックス 776"/>
        <xdr:cNvSpPr txBox="1"/>
      </xdr:nvSpPr>
      <xdr:spPr>
        <a:xfrm>
          <a:off x="21088427" y="970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135334</xdr:rowOff>
    </xdr:from>
    <xdr:to>
      <xdr:col>29</xdr:col>
      <xdr:colOff>517525</xdr:colOff>
      <xdr:row>58</xdr:row>
      <xdr:rowOff>137071</xdr:rowOff>
    </xdr:to>
    <xdr:cxnSp macro="">
      <xdr:nvCxnSpPr>
        <xdr:cNvPr id="778" name="直線コネクタ 777"/>
        <xdr:cNvCxnSpPr/>
      </xdr:nvCxnSpPr>
      <xdr:spPr>
        <a:xfrm>
          <a:off x="19545300" y="10079434"/>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113246</xdr:rowOff>
    </xdr:from>
    <xdr:to>
      <xdr:col>29</xdr:col>
      <xdr:colOff>568325</xdr:colOff>
      <xdr:row>58</xdr:row>
      <xdr:rowOff>43396</xdr:rowOff>
    </xdr:to>
    <xdr:sp macro="" textlink="">
      <xdr:nvSpPr>
        <xdr:cNvPr id="779" name="フローチャート : 判断 778"/>
        <xdr:cNvSpPr/>
      </xdr:nvSpPr>
      <xdr:spPr>
        <a:xfrm>
          <a:off x="20383500" y="988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59923</xdr:rowOff>
    </xdr:from>
    <xdr:ext cx="469744" cy="259045"/>
    <xdr:sp macro="" textlink="">
      <xdr:nvSpPr>
        <xdr:cNvPr id="780" name="テキスト ボックス 779"/>
        <xdr:cNvSpPr txBox="1"/>
      </xdr:nvSpPr>
      <xdr:spPr>
        <a:xfrm>
          <a:off x="20199427" y="96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134054</xdr:rowOff>
    </xdr:from>
    <xdr:to>
      <xdr:col>28</xdr:col>
      <xdr:colOff>314325</xdr:colOff>
      <xdr:row>58</xdr:row>
      <xdr:rowOff>135334</xdr:rowOff>
    </xdr:to>
    <xdr:cxnSp macro="">
      <xdr:nvCxnSpPr>
        <xdr:cNvPr id="781" name="直線コネクタ 780"/>
        <xdr:cNvCxnSpPr/>
      </xdr:nvCxnSpPr>
      <xdr:spPr>
        <a:xfrm>
          <a:off x="18656300" y="10078154"/>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116286</xdr:rowOff>
    </xdr:from>
    <xdr:to>
      <xdr:col>28</xdr:col>
      <xdr:colOff>365125</xdr:colOff>
      <xdr:row>58</xdr:row>
      <xdr:rowOff>46436</xdr:rowOff>
    </xdr:to>
    <xdr:sp macro="" textlink="">
      <xdr:nvSpPr>
        <xdr:cNvPr id="782" name="フローチャート : 判断 781"/>
        <xdr:cNvSpPr/>
      </xdr:nvSpPr>
      <xdr:spPr>
        <a:xfrm>
          <a:off x="19494500" y="988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62963</xdr:rowOff>
    </xdr:from>
    <xdr:ext cx="469744" cy="259045"/>
    <xdr:sp macro="" textlink="">
      <xdr:nvSpPr>
        <xdr:cNvPr id="783" name="テキスト ボックス 782"/>
        <xdr:cNvSpPr txBox="1"/>
      </xdr:nvSpPr>
      <xdr:spPr>
        <a:xfrm>
          <a:off x="19310427" y="966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100239</xdr:rowOff>
    </xdr:from>
    <xdr:to>
      <xdr:col>27</xdr:col>
      <xdr:colOff>161925</xdr:colOff>
      <xdr:row>58</xdr:row>
      <xdr:rowOff>30389</xdr:rowOff>
    </xdr:to>
    <xdr:sp macro="" textlink="">
      <xdr:nvSpPr>
        <xdr:cNvPr id="784" name="フローチャート : 判断 783"/>
        <xdr:cNvSpPr/>
      </xdr:nvSpPr>
      <xdr:spPr>
        <a:xfrm>
          <a:off x="18605500" y="987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46916</xdr:rowOff>
    </xdr:from>
    <xdr:ext cx="469744" cy="259045"/>
    <xdr:sp macro="" textlink="">
      <xdr:nvSpPr>
        <xdr:cNvPr id="785" name="テキスト ボックス 784"/>
        <xdr:cNvSpPr txBox="1"/>
      </xdr:nvSpPr>
      <xdr:spPr>
        <a:xfrm>
          <a:off x="18421427" y="964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79939</xdr:rowOff>
    </xdr:from>
    <xdr:to>
      <xdr:col>32</xdr:col>
      <xdr:colOff>238125</xdr:colOff>
      <xdr:row>59</xdr:row>
      <xdr:rowOff>10089</xdr:rowOff>
    </xdr:to>
    <xdr:sp macro="" textlink="">
      <xdr:nvSpPr>
        <xdr:cNvPr id="791" name="円/楕円 790"/>
        <xdr:cNvSpPr/>
      </xdr:nvSpPr>
      <xdr:spPr>
        <a:xfrm>
          <a:off x="22110700" y="1002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166316</xdr:rowOff>
    </xdr:from>
    <xdr:ext cx="378565" cy="259045"/>
    <xdr:sp macro="" textlink="">
      <xdr:nvSpPr>
        <xdr:cNvPr id="792" name="貸付金該当値テキスト"/>
        <xdr:cNvSpPr txBox="1"/>
      </xdr:nvSpPr>
      <xdr:spPr>
        <a:xfrm>
          <a:off x="22212300" y="9938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86682</xdr:rowOff>
    </xdr:from>
    <xdr:to>
      <xdr:col>31</xdr:col>
      <xdr:colOff>85725</xdr:colOff>
      <xdr:row>59</xdr:row>
      <xdr:rowOff>16832</xdr:rowOff>
    </xdr:to>
    <xdr:sp macro="" textlink="">
      <xdr:nvSpPr>
        <xdr:cNvPr id="793" name="円/楕円 792"/>
        <xdr:cNvSpPr/>
      </xdr:nvSpPr>
      <xdr:spPr>
        <a:xfrm>
          <a:off x="21272500" y="1003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7959</xdr:rowOff>
    </xdr:from>
    <xdr:ext cx="313932" cy="259045"/>
    <xdr:sp macro="" textlink="">
      <xdr:nvSpPr>
        <xdr:cNvPr id="794" name="テキスト ボックス 793"/>
        <xdr:cNvSpPr txBox="1"/>
      </xdr:nvSpPr>
      <xdr:spPr>
        <a:xfrm>
          <a:off x="21166333" y="101235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86271</xdr:rowOff>
    </xdr:from>
    <xdr:to>
      <xdr:col>29</xdr:col>
      <xdr:colOff>568325</xdr:colOff>
      <xdr:row>59</xdr:row>
      <xdr:rowOff>16421</xdr:rowOff>
    </xdr:to>
    <xdr:sp macro="" textlink="">
      <xdr:nvSpPr>
        <xdr:cNvPr id="795" name="円/楕円 794"/>
        <xdr:cNvSpPr/>
      </xdr:nvSpPr>
      <xdr:spPr>
        <a:xfrm>
          <a:off x="20383500" y="1003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7548</xdr:rowOff>
    </xdr:from>
    <xdr:ext cx="378565" cy="259045"/>
    <xdr:sp macro="" textlink="">
      <xdr:nvSpPr>
        <xdr:cNvPr id="796" name="テキスト ボックス 795"/>
        <xdr:cNvSpPr txBox="1"/>
      </xdr:nvSpPr>
      <xdr:spPr>
        <a:xfrm>
          <a:off x="20245017" y="10123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84534</xdr:rowOff>
    </xdr:from>
    <xdr:to>
      <xdr:col>28</xdr:col>
      <xdr:colOff>365125</xdr:colOff>
      <xdr:row>59</xdr:row>
      <xdr:rowOff>14684</xdr:rowOff>
    </xdr:to>
    <xdr:sp macro="" textlink="">
      <xdr:nvSpPr>
        <xdr:cNvPr id="797" name="円/楕円 796"/>
        <xdr:cNvSpPr/>
      </xdr:nvSpPr>
      <xdr:spPr>
        <a:xfrm>
          <a:off x="19494500" y="100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5811</xdr:rowOff>
    </xdr:from>
    <xdr:ext cx="378565" cy="259045"/>
    <xdr:sp macro="" textlink="">
      <xdr:nvSpPr>
        <xdr:cNvPr id="798" name="テキスト ボックス 797"/>
        <xdr:cNvSpPr txBox="1"/>
      </xdr:nvSpPr>
      <xdr:spPr>
        <a:xfrm>
          <a:off x="19356017" y="10121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83254</xdr:rowOff>
    </xdr:from>
    <xdr:to>
      <xdr:col>27</xdr:col>
      <xdr:colOff>161925</xdr:colOff>
      <xdr:row>59</xdr:row>
      <xdr:rowOff>13404</xdr:rowOff>
    </xdr:to>
    <xdr:sp macro="" textlink="">
      <xdr:nvSpPr>
        <xdr:cNvPr id="799" name="円/楕円 798"/>
        <xdr:cNvSpPr/>
      </xdr:nvSpPr>
      <xdr:spPr>
        <a:xfrm>
          <a:off x="18605500" y="1002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4531</xdr:rowOff>
    </xdr:from>
    <xdr:ext cx="378565" cy="259045"/>
    <xdr:sp macro="" textlink="">
      <xdr:nvSpPr>
        <xdr:cNvPr id="800" name="テキスト ボックス 799"/>
        <xdr:cNvSpPr txBox="1"/>
      </xdr:nvSpPr>
      <xdr:spPr>
        <a:xfrm>
          <a:off x="18467017" y="10120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41,311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2" name="直線コネクタ 81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3" name="テキスト ボックス 81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4" name="直線コネクタ 81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5" name="テキスト ボックス 81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6" name="直線コネクタ 81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7" name="テキスト ボックス 81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8" name="直線コネクタ 81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9" name="テキスト ボックス 81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23" name="直線コネクタ 822"/>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51150</xdr:rowOff>
    </xdr:from>
    <xdr:ext cx="534377" cy="259045"/>
    <xdr:sp macro="" textlink="">
      <xdr:nvSpPr>
        <xdr:cNvPr id="824" name="繰出金最小値テキスト"/>
        <xdr:cNvSpPr txBox="1"/>
      </xdr:nvSpPr>
      <xdr:spPr>
        <a:xfrm>
          <a:off x="22212300" y="13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25" name="直線コネクタ 824"/>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155049</xdr:rowOff>
    </xdr:from>
    <xdr:ext cx="534377" cy="259045"/>
    <xdr:sp macro="" textlink="">
      <xdr:nvSpPr>
        <xdr:cNvPr id="826" name="繰出金最大値テキスト"/>
        <xdr:cNvSpPr txBox="1"/>
      </xdr:nvSpPr>
      <xdr:spPr>
        <a:xfrm>
          <a:off x="22212300" y="11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7" name="直線コネクタ 826"/>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70</xdr:row>
      <xdr:rowOff>124589</xdr:rowOff>
    </xdr:from>
    <xdr:to>
      <xdr:col>32</xdr:col>
      <xdr:colOff>187325</xdr:colOff>
      <xdr:row>71</xdr:row>
      <xdr:rowOff>13650</xdr:rowOff>
    </xdr:to>
    <xdr:cxnSp macro="">
      <xdr:nvCxnSpPr>
        <xdr:cNvPr id="828" name="直線コネクタ 827"/>
        <xdr:cNvCxnSpPr/>
      </xdr:nvCxnSpPr>
      <xdr:spPr>
        <a:xfrm>
          <a:off x="21323300" y="12126089"/>
          <a:ext cx="838200" cy="6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85410</xdr:rowOff>
    </xdr:from>
    <xdr:ext cx="534377" cy="259045"/>
    <xdr:sp macro="" textlink="">
      <xdr:nvSpPr>
        <xdr:cNvPr id="829" name="繰出金平均値テキスト"/>
        <xdr:cNvSpPr txBox="1"/>
      </xdr:nvSpPr>
      <xdr:spPr>
        <a:xfrm>
          <a:off x="22212300" y="12944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30" name="フローチャート : 判断 829"/>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70</xdr:row>
      <xdr:rowOff>124589</xdr:rowOff>
    </xdr:from>
    <xdr:to>
      <xdr:col>31</xdr:col>
      <xdr:colOff>34925</xdr:colOff>
      <xdr:row>72</xdr:row>
      <xdr:rowOff>58433</xdr:rowOff>
    </xdr:to>
    <xdr:cxnSp macro="">
      <xdr:nvCxnSpPr>
        <xdr:cNvPr id="831" name="直線コネクタ 830"/>
        <xdr:cNvCxnSpPr/>
      </xdr:nvCxnSpPr>
      <xdr:spPr>
        <a:xfrm flipV="1">
          <a:off x="20434300" y="12126089"/>
          <a:ext cx="889000" cy="2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83756</xdr:rowOff>
    </xdr:from>
    <xdr:to>
      <xdr:col>31</xdr:col>
      <xdr:colOff>85725</xdr:colOff>
      <xdr:row>76</xdr:row>
      <xdr:rowOff>13906</xdr:rowOff>
    </xdr:to>
    <xdr:sp macro="" textlink="">
      <xdr:nvSpPr>
        <xdr:cNvPr id="832" name="フローチャート : 判断 831"/>
        <xdr:cNvSpPr/>
      </xdr:nvSpPr>
      <xdr:spPr>
        <a:xfrm>
          <a:off x="21272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5033</xdr:rowOff>
    </xdr:from>
    <xdr:ext cx="534377" cy="259045"/>
    <xdr:sp macro="" textlink="">
      <xdr:nvSpPr>
        <xdr:cNvPr id="833" name="テキスト ボックス 832"/>
        <xdr:cNvSpPr txBox="1"/>
      </xdr:nvSpPr>
      <xdr:spPr>
        <a:xfrm>
          <a:off x="21056111" y="130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58433</xdr:rowOff>
    </xdr:from>
    <xdr:to>
      <xdr:col>29</xdr:col>
      <xdr:colOff>517525</xdr:colOff>
      <xdr:row>72</xdr:row>
      <xdr:rowOff>69566</xdr:rowOff>
    </xdr:to>
    <xdr:cxnSp macro="">
      <xdr:nvCxnSpPr>
        <xdr:cNvPr id="834" name="直線コネクタ 833"/>
        <xdr:cNvCxnSpPr/>
      </xdr:nvCxnSpPr>
      <xdr:spPr>
        <a:xfrm flipV="1">
          <a:off x="19545300" y="12402833"/>
          <a:ext cx="889000" cy="1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115486</xdr:rowOff>
    </xdr:from>
    <xdr:to>
      <xdr:col>29</xdr:col>
      <xdr:colOff>568325</xdr:colOff>
      <xdr:row>76</xdr:row>
      <xdr:rowOff>45636</xdr:rowOff>
    </xdr:to>
    <xdr:sp macro="" textlink="">
      <xdr:nvSpPr>
        <xdr:cNvPr id="835" name="フローチャート : 判断 834"/>
        <xdr:cNvSpPr/>
      </xdr:nvSpPr>
      <xdr:spPr>
        <a:xfrm>
          <a:off x="20383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36763</xdr:rowOff>
    </xdr:from>
    <xdr:ext cx="534377" cy="259045"/>
    <xdr:sp macro="" textlink="">
      <xdr:nvSpPr>
        <xdr:cNvPr id="836" name="テキスト ボックス 835"/>
        <xdr:cNvSpPr txBox="1"/>
      </xdr:nvSpPr>
      <xdr:spPr>
        <a:xfrm>
          <a:off x="20167111" y="130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41882</xdr:rowOff>
    </xdr:from>
    <xdr:to>
      <xdr:col>28</xdr:col>
      <xdr:colOff>314325</xdr:colOff>
      <xdr:row>72</xdr:row>
      <xdr:rowOff>69566</xdr:rowOff>
    </xdr:to>
    <xdr:cxnSp macro="">
      <xdr:nvCxnSpPr>
        <xdr:cNvPr id="837" name="直線コネクタ 836"/>
        <xdr:cNvCxnSpPr/>
      </xdr:nvCxnSpPr>
      <xdr:spPr>
        <a:xfrm>
          <a:off x="18656300" y="12386282"/>
          <a:ext cx="889000" cy="2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124836</xdr:rowOff>
    </xdr:from>
    <xdr:to>
      <xdr:col>28</xdr:col>
      <xdr:colOff>365125</xdr:colOff>
      <xdr:row>76</xdr:row>
      <xdr:rowOff>54986</xdr:rowOff>
    </xdr:to>
    <xdr:sp macro="" textlink="">
      <xdr:nvSpPr>
        <xdr:cNvPr id="838" name="フローチャート : 判断 837"/>
        <xdr:cNvSpPr/>
      </xdr:nvSpPr>
      <xdr:spPr>
        <a:xfrm>
          <a:off x="19494500" y="1298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46113</xdr:rowOff>
    </xdr:from>
    <xdr:ext cx="534377" cy="259045"/>
    <xdr:sp macro="" textlink="">
      <xdr:nvSpPr>
        <xdr:cNvPr id="839" name="テキスト ボックス 838"/>
        <xdr:cNvSpPr txBox="1"/>
      </xdr:nvSpPr>
      <xdr:spPr>
        <a:xfrm>
          <a:off x="19278111" y="1307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128150</xdr:rowOff>
    </xdr:from>
    <xdr:to>
      <xdr:col>27</xdr:col>
      <xdr:colOff>161925</xdr:colOff>
      <xdr:row>76</xdr:row>
      <xdr:rowOff>58300</xdr:rowOff>
    </xdr:to>
    <xdr:sp macro="" textlink="">
      <xdr:nvSpPr>
        <xdr:cNvPr id="840" name="フローチャート : 判断 839"/>
        <xdr:cNvSpPr/>
      </xdr:nvSpPr>
      <xdr:spPr>
        <a:xfrm>
          <a:off x="18605500" y="129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49427</xdr:rowOff>
    </xdr:from>
    <xdr:ext cx="534377" cy="259045"/>
    <xdr:sp macro="" textlink="">
      <xdr:nvSpPr>
        <xdr:cNvPr id="841" name="テキスト ボックス 840"/>
        <xdr:cNvSpPr txBox="1"/>
      </xdr:nvSpPr>
      <xdr:spPr>
        <a:xfrm>
          <a:off x="18389111" y="1307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70</xdr:row>
      <xdr:rowOff>134300</xdr:rowOff>
    </xdr:from>
    <xdr:to>
      <xdr:col>32</xdr:col>
      <xdr:colOff>238125</xdr:colOff>
      <xdr:row>71</xdr:row>
      <xdr:rowOff>64450</xdr:rowOff>
    </xdr:to>
    <xdr:sp macro="" textlink="">
      <xdr:nvSpPr>
        <xdr:cNvPr id="847" name="円/楕円 846"/>
        <xdr:cNvSpPr/>
      </xdr:nvSpPr>
      <xdr:spPr>
        <a:xfrm>
          <a:off x="22110700" y="121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69</xdr:row>
      <xdr:rowOff>157177</xdr:rowOff>
    </xdr:from>
    <xdr:ext cx="534377" cy="259045"/>
    <xdr:sp macro="" textlink="">
      <xdr:nvSpPr>
        <xdr:cNvPr id="848" name="繰出金該当値テキスト"/>
        <xdr:cNvSpPr txBox="1"/>
      </xdr:nvSpPr>
      <xdr:spPr>
        <a:xfrm>
          <a:off x="22212300" y="119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78,014</a:t>
          </a:r>
          <a:endParaRPr kumimoji="1" lang="ja-JP" altLang="en-US" sz="1000" b="1">
            <a:solidFill>
              <a:srgbClr val="FF0000"/>
            </a:solidFill>
            <a:latin typeface="ＭＳ Ｐゴシック"/>
          </a:endParaRPr>
        </a:p>
      </xdr:txBody>
    </xdr:sp>
    <xdr:clientData/>
  </xdr:oneCellAnchor>
  <xdr:twoCellAnchor>
    <xdr:from>
      <xdr:col>30</xdr:col>
      <xdr:colOff>669925</xdr:colOff>
      <xdr:row>70</xdr:row>
      <xdr:rowOff>73789</xdr:rowOff>
    </xdr:from>
    <xdr:to>
      <xdr:col>31</xdr:col>
      <xdr:colOff>85725</xdr:colOff>
      <xdr:row>71</xdr:row>
      <xdr:rowOff>3939</xdr:rowOff>
    </xdr:to>
    <xdr:sp macro="" textlink="">
      <xdr:nvSpPr>
        <xdr:cNvPr id="849" name="円/楕円 848"/>
        <xdr:cNvSpPr/>
      </xdr:nvSpPr>
      <xdr:spPr>
        <a:xfrm>
          <a:off x="21272500" y="1207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69</xdr:row>
      <xdr:rowOff>20466</xdr:rowOff>
    </xdr:from>
    <xdr:ext cx="534377" cy="259045"/>
    <xdr:sp macro="" textlink="">
      <xdr:nvSpPr>
        <xdr:cNvPr id="850" name="テキスト ボックス 849"/>
        <xdr:cNvSpPr txBox="1"/>
      </xdr:nvSpPr>
      <xdr:spPr>
        <a:xfrm>
          <a:off x="21056111" y="1185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80,661</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7633</xdr:rowOff>
    </xdr:from>
    <xdr:to>
      <xdr:col>29</xdr:col>
      <xdr:colOff>568325</xdr:colOff>
      <xdr:row>72</xdr:row>
      <xdr:rowOff>109233</xdr:rowOff>
    </xdr:to>
    <xdr:sp macro="" textlink="">
      <xdr:nvSpPr>
        <xdr:cNvPr id="851" name="円/楕円 850"/>
        <xdr:cNvSpPr/>
      </xdr:nvSpPr>
      <xdr:spPr>
        <a:xfrm>
          <a:off x="20383500" y="1235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70</xdr:row>
      <xdr:rowOff>125760</xdr:rowOff>
    </xdr:from>
    <xdr:ext cx="534377" cy="259045"/>
    <xdr:sp macro="" textlink="">
      <xdr:nvSpPr>
        <xdr:cNvPr id="852" name="テキスト ボックス 851"/>
        <xdr:cNvSpPr txBox="1"/>
      </xdr:nvSpPr>
      <xdr:spPr>
        <a:xfrm>
          <a:off x="20167111" y="1212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68,555</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18766</xdr:rowOff>
    </xdr:from>
    <xdr:to>
      <xdr:col>28</xdr:col>
      <xdr:colOff>365125</xdr:colOff>
      <xdr:row>72</xdr:row>
      <xdr:rowOff>120366</xdr:rowOff>
    </xdr:to>
    <xdr:sp macro="" textlink="">
      <xdr:nvSpPr>
        <xdr:cNvPr id="853" name="円/楕円 852"/>
        <xdr:cNvSpPr/>
      </xdr:nvSpPr>
      <xdr:spPr>
        <a:xfrm>
          <a:off x="19494500" y="1236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70</xdr:row>
      <xdr:rowOff>136893</xdr:rowOff>
    </xdr:from>
    <xdr:ext cx="534377" cy="259045"/>
    <xdr:sp macro="" textlink="">
      <xdr:nvSpPr>
        <xdr:cNvPr id="854" name="テキスト ボックス 853"/>
        <xdr:cNvSpPr txBox="1"/>
      </xdr:nvSpPr>
      <xdr:spPr>
        <a:xfrm>
          <a:off x="19278111" y="1213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68,068</a:t>
          </a:r>
          <a:endParaRPr kumimoji="1" lang="ja-JP" altLang="en-US" sz="1000" b="1">
            <a:solidFill>
              <a:srgbClr val="FF0000"/>
            </a:solidFill>
            <a:latin typeface="ＭＳ Ｐゴシック"/>
          </a:endParaRPr>
        </a:p>
      </xdr:txBody>
    </xdr:sp>
    <xdr:clientData/>
  </xdr:oneCellAnchor>
  <xdr:twoCellAnchor>
    <xdr:from>
      <xdr:col>27</xdr:col>
      <xdr:colOff>60325</xdr:colOff>
      <xdr:row>71</xdr:row>
      <xdr:rowOff>162532</xdr:rowOff>
    </xdr:from>
    <xdr:to>
      <xdr:col>27</xdr:col>
      <xdr:colOff>161925</xdr:colOff>
      <xdr:row>72</xdr:row>
      <xdr:rowOff>92682</xdr:rowOff>
    </xdr:to>
    <xdr:sp macro="" textlink="">
      <xdr:nvSpPr>
        <xdr:cNvPr id="855" name="円/楕円 854"/>
        <xdr:cNvSpPr/>
      </xdr:nvSpPr>
      <xdr:spPr>
        <a:xfrm>
          <a:off x="18605500" y="1233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70</xdr:row>
      <xdr:rowOff>109209</xdr:rowOff>
    </xdr:from>
    <xdr:ext cx="534377" cy="259045"/>
    <xdr:sp macro="" textlink="">
      <xdr:nvSpPr>
        <xdr:cNvPr id="856" name="テキスト ボックス 855"/>
        <xdr:cNvSpPr txBox="1"/>
      </xdr:nvSpPr>
      <xdr:spPr>
        <a:xfrm>
          <a:off x="18389111" y="1211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69,279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7" name="直線コネクタ 86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8" name="テキスト ボックス 86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9" name="直線コネクタ 86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70" name="テキスト ボックス 86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1" name="直線コネクタ 87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72" name="テキスト ボックス 87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3" name="直線コネクタ 87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74" name="テキスト ボックス 87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5" name="直線コネクタ 87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6" name="テキスト ボックス 87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7" name="直線コネクタ 87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8" name="テキスト ボックス 87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0" name="テキスト ボックス 87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2" name="直線コネクタ 88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4" name="直線コネクタ 88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7" name="直線コネクタ 88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9" name="フローチャート : 判断 88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0" name="直線コネクタ 88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91" name="フローチャート : 判断 89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92" name="テキスト ボックス 89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3" name="直線コネクタ 89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94" name="フローチャート : 判断 89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95" name="テキスト ボックス 89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6" name="直線コネクタ 89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7" name="フローチャート : 判断 89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8" name="テキスト ボックス 89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9" name="フローチャート : 判断 89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900" name="テキスト ボックス 89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6" name="円/楕円 90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8" name="円/楕円 90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9" name="テキスト ボックス 90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0" name="円/楕円 90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11" name="テキスト ボックス 91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2" name="円/楕円 91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13" name="テキスト ボックス 91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4" name="円/楕円 91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5" name="テキスト ボックス 91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歳出決算総額は、住民一人当たり５４２，０６５円となっている。人件費については、総額では大きな変化がないものの、分母となる人口が</a:t>
          </a:r>
          <a:r>
            <a:rPr kumimoji="1" lang="en-US" altLang="ja-JP" sz="1300">
              <a:solidFill>
                <a:schemeClr val="dk1"/>
              </a:solidFill>
              <a:effectLst/>
              <a:latin typeface="+mn-lt"/>
              <a:ea typeface="+mn-ea"/>
              <a:cs typeface="+mn-cs"/>
            </a:rPr>
            <a:t>591</a:t>
          </a:r>
          <a:r>
            <a:rPr kumimoji="1" lang="ja-JP" altLang="ja-JP" sz="1300">
              <a:solidFill>
                <a:schemeClr val="dk1"/>
              </a:solidFill>
              <a:effectLst/>
              <a:latin typeface="+mn-lt"/>
              <a:ea typeface="+mn-ea"/>
              <a:cs typeface="+mn-cs"/>
            </a:rPr>
            <a:t>人</a:t>
          </a:r>
          <a:r>
            <a:rPr kumimoji="1" lang="ja-JP" altLang="en-US" sz="1300">
              <a:solidFill>
                <a:schemeClr val="dk1"/>
              </a:solidFill>
              <a:effectLst/>
              <a:latin typeface="+mn-lt"/>
              <a:ea typeface="+mn-ea"/>
              <a:cs typeface="+mn-cs"/>
            </a:rPr>
            <a:t>の減となっていることから増加の傾向となっている、また広い市域を抱える自治体であることから類似団体と比較しても人件費が高い傾向にあり、</a:t>
          </a:r>
          <a:r>
            <a:rPr kumimoji="1" lang="ja-JP" altLang="ja-JP" sz="1300">
              <a:solidFill>
                <a:schemeClr val="dk1"/>
              </a:solidFill>
              <a:effectLst/>
              <a:latin typeface="+mn-lt"/>
              <a:ea typeface="+mn-ea"/>
              <a:cs typeface="+mn-cs"/>
            </a:rPr>
            <a:t>住民一人当たりでは</a:t>
          </a:r>
          <a:r>
            <a:rPr kumimoji="1" lang="ja-JP" altLang="en-US" sz="1300">
              <a:solidFill>
                <a:schemeClr val="dk1"/>
              </a:solidFill>
              <a:effectLst/>
              <a:latin typeface="+mn-lt"/>
              <a:ea typeface="+mn-ea"/>
              <a:cs typeface="+mn-cs"/>
            </a:rPr>
            <a:t>９１，４７２</a:t>
          </a:r>
          <a:r>
            <a:rPr kumimoji="1" lang="ja-JP" altLang="ja-JP" sz="1300">
              <a:solidFill>
                <a:schemeClr val="dk1"/>
              </a:solidFill>
              <a:effectLst/>
              <a:latin typeface="+mn-lt"/>
              <a:ea typeface="+mn-ea"/>
              <a:cs typeface="+mn-cs"/>
            </a:rPr>
            <a:t>円となっている。</a:t>
          </a:r>
          <a:r>
            <a:rPr kumimoji="1" lang="ja-JP" altLang="en-US" sz="1300">
              <a:solidFill>
                <a:schemeClr val="dk1"/>
              </a:solidFill>
              <a:effectLst/>
              <a:latin typeface="+mn-lt"/>
              <a:ea typeface="+mn-ea"/>
              <a:cs typeface="+mn-cs"/>
            </a:rPr>
            <a:t>物件費についても前年度と比較して大きな変化はないが、多くの公共施設をかかえてい</a:t>
          </a:r>
          <a:r>
            <a:rPr kumimoji="1" lang="ja-JP" altLang="en-US" sz="1300">
              <a:latin typeface="ＭＳ Ｐゴシック"/>
            </a:rPr>
            <a:t>ることから類似団体と比較して高い傾向となり、住民一人当たりでは８１，３８１円となっている。維持補修費については、施設の大規模改修など普通建設事業費とのバランスの中で減少傾向にあり、住民一人当たりでは２，６５５円となっている。扶助費については高齢化の進展や児童福祉施策の充実を図っていることから、毎年度増加の傾向となり、住民一人当たりでは８１，２２５円となっている。補助費等については農林業関係の国庫補助事業が増加しているが全体的には微増となっており、住民一人当たりでは４３，８５７円となっている。普通建設事業については年度ごとのばらつきはあるもののほぼ横ばいとなっているが</a:t>
          </a:r>
          <a:r>
            <a:rPr kumimoji="1" lang="en-US" altLang="ja-JP" sz="1300">
              <a:latin typeface="ＭＳ Ｐゴシック"/>
            </a:rPr>
            <a:t>H27</a:t>
          </a:r>
          <a:r>
            <a:rPr kumimoji="1" lang="ja-JP" altLang="en-US" sz="1300">
              <a:latin typeface="ＭＳ Ｐゴシック"/>
            </a:rPr>
            <a:t>年については繰越事業が多いことなどもあり、対前年比では減少しており、住民一人当たりでは５６，３６８円となっている。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滋賀県高島市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51,007
50,607
693.05
29,015,503
27,649,088
1,249,724
18,134,608
24,215,383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71.9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2540</xdr:rowOff>
    </xdr:from>
    <xdr:to>
      <xdr:col>6</xdr:col>
      <xdr:colOff>510540</xdr:colOff>
      <xdr:row>38</xdr:row>
      <xdr:rowOff>115316</xdr:rowOff>
    </xdr:to>
    <xdr:cxnSp macro="">
      <xdr:nvCxnSpPr>
        <xdr:cNvPr id="56" name="直線コネクタ 55"/>
        <xdr:cNvCxnSpPr/>
      </xdr:nvCxnSpPr>
      <xdr:spPr>
        <a:xfrm flipV="1">
          <a:off x="4633595" y="5317490"/>
          <a:ext cx="1270" cy="131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119143</xdr:rowOff>
    </xdr:from>
    <xdr:ext cx="469744" cy="259045"/>
    <xdr:sp macro="" textlink="">
      <xdr:nvSpPr>
        <xdr:cNvPr id="57" name="議会費最小値テキスト"/>
        <xdr:cNvSpPr txBox="1"/>
      </xdr:nvSpPr>
      <xdr:spPr>
        <a:xfrm>
          <a:off x="4686300"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38</xdr:row>
      <xdr:rowOff>115316</xdr:rowOff>
    </xdr:from>
    <xdr:to>
      <xdr:col>6</xdr:col>
      <xdr:colOff>600075</xdr:colOff>
      <xdr:row>38</xdr:row>
      <xdr:rowOff>115316</xdr:rowOff>
    </xdr:to>
    <xdr:cxnSp macro="">
      <xdr:nvCxnSpPr>
        <xdr:cNvPr id="58" name="直線コネクタ 57"/>
        <xdr:cNvCxnSpPr/>
      </xdr:nvCxnSpPr>
      <xdr:spPr>
        <a:xfrm>
          <a:off x="4546600" y="663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120667</xdr:rowOff>
    </xdr:from>
    <xdr:ext cx="469744" cy="259045"/>
    <xdr:sp macro="" textlink="">
      <xdr:nvSpPr>
        <xdr:cNvPr id="59" name="議会費最大値テキスト"/>
        <xdr:cNvSpPr txBox="1"/>
      </xdr:nvSpPr>
      <xdr:spPr>
        <a:xfrm>
          <a:off x="4686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31</xdr:row>
      <xdr:rowOff>2540</xdr:rowOff>
    </xdr:from>
    <xdr:to>
      <xdr:col>6</xdr:col>
      <xdr:colOff>600075</xdr:colOff>
      <xdr:row>31</xdr:row>
      <xdr:rowOff>2540</xdr:rowOff>
    </xdr:to>
    <xdr:cxnSp macro="">
      <xdr:nvCxnSpPr>
        <xdr:cNvPr id="60" name="直線コネクタ 59"/>
        <xdr:cNvCxnSpPr/>
      </xdr:nvCxnSpPr>
      <xdr:spPr>
        <a:xfrm>
          <a:off x="4546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69977</xdr:rowOff>
    </xdr:from>
    <xdr:to>
      <xdr:col>6</xdr:col>
      <xdr:colOff>511175</xdr:colOff>
      <xdr:row>35</xdr:row>
      <xdr:rowOff>92456</xdr:rowOff>
    </xdr:to>
    <xdr:cxnSp macro="">
      <xdr:nvCxnSpPr>
        <xdr:cNvPr id="61" name="直線コネクタ 60"/>
        <xdr:cNvCxnSpPr/>
      </xdr:nvCxnSpPr>
      <xdr:spPr>
        <a:xfrm flipV="1">
          <a:off x="3797300" y="6070727"/>
          <a:ext cx="8382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86614</xdr:rowOff>
    </xdr:from>
    <xdr:to>
      <xdr:col>6</xdr:col>
      <xdr:colOff>561975</xdr:colOff>
      <xdr:row>36</xdr:row>
      <xdr:rowOff>16764</xdr:rowOff>
    </xdr:to>
    <xdr:sp macro="" textlink="">
      <xdr:nvSpPr>
        <xdr:cNvPr id="63" name="フローチャート :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92456</xdr:rowOff>
    </xdr:from>
    <xdr:to>
      <xdr:col>5</xdr:col>
      <xdr:colOff>358775</xdr:colOff>
      <xdr:row>35</xdr:row>
      <xdr:rowOff>140462</xdr:rowOff>
    </xdr:to>
    <xdr:cxnSp macro="">
      <xdr:nvCxnSpPr>
        <xdr:cNvPr id="64" name="直線コネクタ 63"/>
        <xdr:cNvCxnSpPr/>
      </xdr:nvCxnSpPr>
      <xdr:spPr>
        <a:xfrm flipV="1">
          <a:off x="2908300" y="609320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53467</xdr:rowOff>
    </xdr:from>
    <xdr:to>
      <xdr:col>5</xdr:col>
      <xdr:colOff>409575</xdr:colOff>
      <xdr:row>35</xdr:row>
      <xdr:rowOff>155067</xdr:rowOff>
    </xdr:to>
    <xdr:sp macro="" textlink="">
      <xdr:nvSpPr>
        <xdr:cNvPr id="65" name="フローチャート : 判断 64"/>
        <xdr:cNvSpPr/>
      </xdr:nvSpPr>
      <xdr:spPr>
        <a:xfrm>
          <a:off x="3746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146194</xdr:rowOff>
    </xdr:from>
    <xdr:ext cx="469744" cy="259045"/>
    <xdr:sp macro="" textlink="">
      <xdr:nvSpPr>
        <xdr:cNvPr id="66" name="テキスト ボックス 65"/>
        <xdr:cNvSpPr txBox="1"/>
      </xdr:nvSpPr>
      <xdr:spPr>
        <a:xfrm>
          <a:off x="3562427"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100838</xdr:rowOff>
    </xdr:from>
    <xdr:to>
      <xdr:col>4</xdr:col>
      <xdr:colOff>155575</xdr:colOff>
      <xdr:row>35</xdr:row>
      <xdr:rowOff>140462</xdr:rowOff>
    </xdr:to>
    <xdr:cxnSp macro="">
      <xdr:nvCxnSpPr>
        <xdr:cNvPr id="67" name="直線コネクタ 66"/>
        <xdr:cNvCxnSpPr/>
      </xdr:nvCxnSpPr>
      <xdr:spPr>
        <a:xfrm>
          <a:off x="2019300" y="6101588"/>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66421</xdr:rowOff>
    </xdr:from>
    <xdr:to>
      <xdr:col>4</xdr:col>
      <xdr:colOff>206375</xdr:colOff>
      <xdr:row>35</xdr:row>
      <xdr:rowOff>168021</xdr:rowOff>
    </xdr:to>
    <xdr:sp macro="" textlink="">
      <xdr:nvSpPr>
        <xdr:cNvPr id="68" name="フローチャート : 判断 67"/>
        <xdr:cNvSpPr/>
      </xdr:nvSpPr>
      <xdr:spPr>
        <a:xfrm>
          <a:off x="2857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13098</xdr:rowOff>
    </xdr:from>
    <xdr:ext cx="469744" cy="259045"/>
    <xdr:sp macro="" textlink="">
      <xdr:nvSpPr>
        <xdr:cNvPr id="69" name="テキスト ボックス 68"/>
        <xdr:cNvSpPr txBox="1"/>
      </xdr:nvSpPr>
      <xdr:spPr>
        <a:xfrm>
          <a:off x="2673427" y="584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81026</xdr:rowOff>
    </xdr:from>
    <xdr:to>
      <xdr:col>2</xdr:col>
      <xdr:colOff>638175</xdr:colOff>
      <xdr:row>35</xdr:row>
      <xdr:rowOff>100838</xdr:rowOff>
    </xdr:to>
    <xdr:cxnSp macro="">
      <xdr:nvCxnSpPr>
        <xdr:cNvPr id="70" name="直線コネクタ 69"/>
        <xdr:cNvCxnSpPr/>
      </xdr:nvCxnSpPr>
      <xdr:spPr>
        <a:xfrm>
          <a:off x="1130300" y="5910326"/>
          <a:ext cx="889000" cy="19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10414</xdr:rowOff>
    </xdr:from>
    <xdr:to>
      <xdr:col>3</xdr:col>
      <xdr:colOff>3175</xdr:colOff>
      <xdr:row>35</xdr:row>
      <xdr:rowOff>112014</xdr:rowOff>
    </xdr:to>
    <xdr:sp macro="" textlink="">
      <xdr:nvSpPr>
        <xdr:cNvPr id="71" name="フローチャート : 判断 70"/>
        <xdr:cNvSpPr/>
      </xdr:nvSpPr>
      <xdr:spPr>
        <a:xfrm>
          <a:off x="1968500" y="601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128541</xdr:rowOff>
    </xdr:from>
    <xdr:ext cx="469744" cy="259045"/>
    <xdr:sp macro="" textlink="">
      <xdr:nvSpPr>
        <xdr:cNvPr id="72" name="テキスト ボックス 71"/>
        <xdr:cNvSpPr txBox="1"/>
      </xdr:nvSpPr>
      <xdr:spPr>
        <a:xfrm>
          <a:off x="1784427" y="578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151384</xdr:rowOff>
    </xdr:from>
    <xdr:to>
      <xdr:col>1</xdr:col>
      <xdr:colOff>485775</xdr:colOff>
      <xdr:row>34</xdr:row>
      <xdr:rowOff>81534</xdr:rowOff>
    </xdr:to>
    <xdr:sp macro="" textlink="">
      <xdr:nvSpPr>
        <xdr:cNvPr id="73" name="フローチャート : 判断 72"/>
        <xdr:cNvSpPr/>
      </xdr:nvSpPr>
      <xdr:spPr>
        <a:xfrm>
          <a:off x="1079500" y="580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98061</xdr:rowOff>
    </xdr:from>
    <xdr:ext cx="469744" cy="259045"/>
    <xdr:sp macro="" textlink="">
      <xdr:nvSpPr>
        <xdr:cNvPr id="74" name="テキスト ボックス 73"/>
        <xdr:cNvSpPr txBox="1"/>
      </xdr:nvSpPr>
      <xdr:spPr>
        <a:xfrm>
          <a:off x="895427" y="558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19177</xdr:rowOff>
    </xdr:from>
    <xdr:to>
      <xdr:col>6</xdr:col>
      <xdr:colOff>561975</xdr:colOff>
      <xdr:row>35</xdr:row>
      <xdr:rowOff>120777</xdr:rowOff>
    </xdr:to>
    <xdr:sp macro="" textlink="">
      <xdr:nvSpPr>
        <xdr:cNvPr id="80" name="円/楕円 79"/>
        <xdr:cNvSpPr/>
      </xdr:nvSpPr>
      <xdr:spPr>
        <a:xfrm>
          <a:off x="4584700" y="601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42054</xdr:rowOff>
    </xdr:from>
    <xdr:ext cx="469744" cy="259045"/>
    <xdr:sp macro="" textlink="">
      <xdr:nvSpPr>
        <xdr:cNvPr id="81" name="議会費該当値テキスト"/>
        <xdr:cNvSpPr txBox="1"/>
      </xdr:nvSpPr>
      <xdr:spPr>
        <a:xfrm>
          <a:off x="4686300" y="587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41656</xdr:rowOff>
    </xdr:from>
    <xdr:to>
      <xdr:col>5</xdr:col>
      <xdr:colOff>409575</xdr:colOff>
      <xdr:row>35</xdr:row>
      <xdr:rowOff>143256</xdr:rowOff>
    </xdr:to>
    <xdr:sp macro="" textlink="">
      <xdr:nvSpPr>
        <xdr:cNvPr id="82" name="円/楕円 81"/>
        <xdr:cNvSpPr/>
      </xdr:nvSpPr>
      <xdr:spPr>
        <a:xfrm>
          <a:off x="3746500" y="604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159783</xdr:rowOff>
    </xdr:from>
    <xdr:ext cx="469744" cy="259045"/>
    <xdr:sp macro="" textlink="">
      <xdr:nvSpPr>
        <xdr:cNvPr id="83" name="テキスト ボックス 82"/>
        <xdr:cNvSpPr txBox="1"/>
      </xdr:nvSpPr>
      <xdr:spPr>
        <a:xfrm>
          <a:off x="3562427" y="581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89662</xdr:rowOff>
    </xdr:from>
    <xdr:to>
      <xdr:col>4</xdr:col>
      <xdr:colOff>206375</xdr:colOff>
      <xdr:row>36</xdr:row>
      <xdr:rowOff>19812</xdr:rowOff>
    </xdr:to>
    <xdr:sp macro="" textlink="">
      <xdr:nvSpPr>
        <xdr:cNvPr id="84" name="円/楕円 83"/>
        <xdr:cNvSpPr/>
      </xdr:nvSpPr>
      <xdr:spPr>
        <a:xfrm>
          <a:off x="2857500" y="609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10939</xdr:rowOff>
    </xdr:from>
    <xdr:ext cx="469744" cy="259045"/>
    <xdr:sp macro="" textlink="">
      <xdr:nvSpPr>
        <xdr:cNvPr id="85" name="テキスト ボックス 84"/>
        <xdr:cNvSpPr txBox="1"/>
      </xdr:nvSpPr>
      <xdr:spPr>
        <a:xfrm>
          <a:off x="2673427"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50038</xdr:rowOff>
    </xdr:from>
    <xdr:to>
      <xdr:col>3</xdr:col>
      <xdr:colOff>3175</xdr:colOff>
      <xdr:row>35</xdr:row>
      <xdr:rowOff>151638</xdr:rowOff>
    </xdr:to>
    <xdr:sp macro="" textlink="">
      <xdr:nvSpPr>
        <xdr:cNvPr id="86" name="円/楕円 85"/>
        <xdr:cNvSpPr/>
      </xdr:nvSpPr>
      <xdr:spPr>
        <a:xfrm>
          <a:off x="1968500" y="60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142765</xdr:rowOff>
    </xdr:from>
    <xdr:ext cx="469744" cy="259045"/>
    <xdr:sp macro="" textlink="">
      <xdr:nvSpPr>
        <xdr:cNvPr id="87" name="テキスト ボックス 86"/>
        <xdr:cNvSpPr txBox="1"/>
      </xdr:nvSpPr>
      <xdr:spPr>
        <a:xfrm>
          <a:off x="1784427" y="614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30226</xdr:rowOff>
    </xdr:from>
    <xdr:to>
      <xdr:col>1</xdr:col>
      <xdr:colOff>485775</xdr:colOff>
      <xdr:row>34</xdr:row>
      <xdr:rowOff>131826</xdr:rowOff>
    </xdr:to>
    <xdr:sp macro="" textlink="">
      <xdr:nvSpPr>
        <xdr:cNvPr id="88" name="円/楕円 87"/>
        <xdr:cNvSpPr/>
      </xdr:nvSpPr>
      <xdr:spPr>
        <a:xfrm>
          <a:off x="1079500" y="585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122953</xdr:rowOff>
    </xdr:from>
    <xdr:ext cx="469744" cy="259045"/>
    <xdr:sp macro="" textlink="">
      <xdr:nvSpPr>
        <xdr:cNvPr id="89" name="テキスト ボックス 88"/>
        <xdr:cNvSpPr txBox="1"/>
      </xdr:nvSpPr>
      <xdr:spPr>
        <a:xfrm>
          <a:off x="895427" y="595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71218</xdr:rowOff>
    </xdr:from>
    <xdr:to>
      <xdr:col>6</xdr:col>
      <xdr:colOff>510540</xdr:colOff>
      <xdr:row>58</xdr:row>
      <xdr:rowOff>168242</xdr:rowOff>
    </xdr:to>
    <xdr:cxnSp macro="">
      <xdr:nvCxnSpPr>
        <xdr:cNvPr id="116" name="直線コネクタ 115"/>
        <xdr:cNvCxnSpPr/>
      </xdr:nvCxnSpPr>
      <xdr:spPr>
        <a:xfrm flipV="1">
          <a:off x="4633595" y="8643718"/>
          <a:ext cx="1270" cy="146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619</xdr:rowOff>
    </xdr:from>
    <xdr:ext cx="534377" cy="259045"/>
    <xdr:sp macro="" textlink="">
      <xdr:nvSpPr>
        <xdr:cNvPr id="117" name="総務費最小値テキスト"/>
        <xdr:cNvSpPr txBox="1"/>
      </xdr:nvSpPr>
      <xdr:spPr>
        <a:xfrm>
          <a:off x="4686300" y="10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58</xdr:row>
      <xdr:rowOff>168242</xdr:rowOff>
    </xdr:from>
    <xdr:to>
      <xdr:col>6</xdr:col>
      <xdr:colOff>600075</xdr:colOff>
      <xdr:row>58</xdr:row>
      <xdr:rowOff>168242</xdr:rowOff>
    </xdr:to>
    <xdr:cxnSp macro="">
      <xdr:nvCxnSpPr>
        <xdr:cNvPr id="118" name="直線コネクタ 117"/>
        <xdr:cNvCxnSpPr/>
      </xdr:nvCxnSpPr>
      <xdr:spPr>
        <a:xfrm>
          <a:off x="4546600" y="1011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17895</xdr:rowOff>
    </xdr:from>
    <xdr:ext cx="599010" cy="259045"/>
    <xdr:sp macro="" textlink="">
      <xdr:nvSpPr>
        <xdr:cNvPr id="119" name="総務費最大値テキスト"/>
        <xdr:cNvSpPr txBox="1"/>
      </xdr:nvSpPr>
      <xdr:spPr>
        <a:xfrm>
          <a:off x="4686300" y="84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50</xdr:row>
      <xdr:rowOff>71218</xdr:rowOff>
    </xdr:from>
    <xdr:to>
      <xdr:col>6</xdr:col>
      <xdr:colOff>600075</xdr:colOff>
      <xdr:row>50</xdr:row>
      <xdr:rowOff>71218</xdr:rowOff>
    </xdr:to>
    <xdr:cxnSp macro="">
      <xdr:nvCxnSpPr>
        <xdr:cNvPr id="120" name="直線コネクタ 119"/>
        <xdr:cNvCxnSpPr/>
      </xdr:nvCxnSpPr>
      <xdr:spPr>
        <a:xfrm>
          <a:off x="4546600" y="864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22738</xdr:rowOff>
    </xdr:from>
    <xdr:to>
      <xdr:col>6</xdr:col>
      <xdr:colOff>511175</xdr:colOff>
      <xdr:row>53</xdr:row>
      <xdr:rowOff>54595</xdr:rowOff>
    </xdr:to>
    <xdr:cxnSp macro="">
      <xdr:nvCxnSpPr>
        <xdr:cNvPr id="121" name="直線コネクタ 120"/>
        <xdr:cNvCxnSpPr/>
      </xdr:nvCxnSpPr>
      <xdr:spPr>
        <a:xfrm flipV="1">
          <a:off x="3797300" y="8938138"/>
          <a:ext cx="838200" cy="20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153787</xdr:rowOff>
    </xdr:from>
    <xdr:ext cx="534377" cy="259045"/>
    <xdr:sp macro="" textlink="">
      <xdr:nvSpPr>
        <xdr:cNvPr id="122" name="総務費平均値テキスト"/>
        <xdr:cNvSpPr txBox="1"/>
      </xdr:nvSpPr>
      <xdr:spPr>
        <a:xfrm>
          <a:off x="4686300" y="958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3910</xdr:rowOff>
    </xdr:from>
    <xdr:to>
      <xdr:col>6</xdr:col>
      <xdr:colOff>561975</xdr:colOff>
      <xdr:row>56</xdr:row>
      <xdr:rowOff>105510</xdr:rowOff>
    </xdr:to>
    <xdr:sp macro="" textlink="">
      <xdr:nvSpPr>
        <xdr:cNvPr id="123" name="フローチャート : 判断 122"/>
        <xdr:cNvSpPr/>
      </xdr:nvSpPr>
      <xdr:spPr>
        <a:xfrm>
          <a:off x="45847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54595</xdr:rowOff>
    </xdr:from>
    <xdr:to>
      <xdr:col>5</xdr:col>
      <xdr:colOff>358775</xdr:colOff>
      <xdr:row>53</xdr:row>
      <xdr:rowOff>121543</xdr:rowOff>
    </xdr:to>
    <xdr:cxnSp macro="">
      <xdr:nvCxnSpPr>
        <xdr:cNvPr id="124" name="直線コネクタ 123"/>
        <xdr:cNvCxnSpPr/>
      </xdr:nvCxnSpPr>
      <xdr:spPr>
        <a:xfrm flipV="1">
          <a:off x="2908300" y="9141445"/>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85503</xdr:rowOff>
    </xdr:from>
    <xdr:to>
      <xdr:col>5</xdr:col>
      <xdr:colOff>409575</xdr:colOff>
      <xdr:row>56</xdr:row>
      <xdr:rowOff>15653</xdr:rowOff>
    </xdr:to>
    <xdr:sp macro="" textlink="">
      <xdr:nvSpPr>
        <xdr:cNvPr id="125" name="フローチャート : 判断 124"/>
        <xdr:cNvSpPr/>
      </xdr:nvSpPr>
      <xdr:spPr>
        <a:xfrm>
          <a:off x="3746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6780</xdr:rowOff>
    </xdr:from>
    <xdr:ext cx="534377" cy="259045"/>
    <xdr:sp macro="" textlink="">
      <xdr:nvSpPr>
        <xdr:cNvPr id="126" name="テキスト ボックス 125"/>
        <xdr:cNvSpPr txBox="1"/>
      </xdr:nvSpPr>
      <xdr:spPr>
        <a:xfrm>
          <a:off x="3530111" y="960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121543</xdr:rowOff>
    </xdr:from>
    <xdr:to>
      <xdr:col>4</xdr:col>
      <xdr:colOff>155575</xdr:colOff>
      <xdr:row>53</xdr:row>
      <xdr:rowOff>152224</xdr:rowOff>
    </xdr:to>
    <xdr:cxnSp macro="">
      <xdr:nvCxnSpPr>
        <xdr:cNvPr id="127" name="直線コネクタ 126"/>
        <xdr:cNvCxnSpPr/>
      </xdr:nvCxnSpPr>
      <xdr:spPr>
        <a:xfrm flipV="1">
          <a:off x="2019300" y="9208393"/>
          <a:ext cx="889000" cy="3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20663</xdr:rowOff>
    </xdr:from>
    <xdr:to>
      <xdr:col>4</xdr:col>
      <xdr:colOff>206375</xdr:colOff>
      <xdr:row>55</xdr:row>
      <xdr:rowOff>122263</xdr:rowOff>
    </xdr:to>
    <xdr:sp macro="" textlink="">
      <xdr:nvSpPr>
        <xdr:cNvPr id="128" name="フローチャート : 判断 127"/>
        <xdr:cNvSpPr/>
      </xdr:nvSpPr>
      <xdr:spPr>
        <a:xfrm>
          <a:off x="2857500" y="945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113390</xdr:rowOff>
    </xdr:from>
    <xdr:ext cx="534377" cy="259045"/>
    <xdr:sp macro="" textlink="">
      <xdr:nvSpPr>
        <xdr:cNvPr id="129" name="テキスト ボックス 128"/>
        <xdr:cNvSpPr txBox="1"/>
      </xdr:nvSpPr>
      <xdr:spPr>
        <a:xfrm>
          <a:off x="2641111" y="954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152224</xdr:rowOff>
    </xdr:from>
    <xdr:to>
      <xdr:col>2</xdr:col>
      <xdr:colOff>638175</xdr:colOff>
      <xdr:row>55</xdr:row>
      <xdr:rowOff>89359</xdr:rowOff>
    </xdr:to>
    <xdr:cxnSp macro="">
      <xdr:nvCxnSpPr>
        <xdr:cNvPr id="130" name="直線コネクタ 129"/>
        <xdr:cNvCxnSpPr/>
      </xdr:nvCxnSpPr>
      <xdr:spPr>
        <a:xfrm flipV="1">
          <a:off x="1130300" y="9239074"/>
          <a:ext cx="889000" cy="28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113246</xdr:rowOff>
    </xdr:from>
    <xdr:to>
      <xdr:col>3</xdr:col>
      <xdr:colOff>3175</xdr:colOff>
      <xdr:row>55</xdr:row>
      <xdr:rowOff>43396</xdr:rowOff>
    </xdr:to>
    <xdr:sp macro="" textlink="">
      <xdr:nvSpPr>
        <xdr:cNvPr id="131" name="フローチャート : 判断 130"/>
        <xdr:cNvSpPr/>
      </xdr:nvSpPr>
      <xdr:spPr>
        <a:xfrm>
          <a:off x="1968500" y="937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34523</xdr:rowOff>
    </xdr:from>
    <xdr:ext cx="534377" cy="259045"/>
    <xdr:sp macro="" textlink="">
      <xdr:nvSpPr>
        <xdr:cNvPr id="132" name="テキスト ボックス 131"/>
        <xdr:cNvSpPr txBox="1"/>
      </xdr:nvSpPr>
      <xdr:spPr>
        <a:xfrm>
          <a:off x="1752111" y="946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157643</xdr:rowOff>
    </xdr:from>
    <xdr:to>
      <xdr:col>1</xdr:col>
      <xdr:colOff>485775</xdr:colOff>
      <xdr:row>56</xdr:row>
      <xdr:rowOff>87793</xdr:rowOff>
    </xdr:to>
    <xdr:sp macro="" textlink="">
      <xdr:nvSpPr>
        <xdr:cNvPr id="133" name="フローチャート : 判断 132"/>
        <xdr:cNvSpPr/>
      </xdr:nvSpPr>
      <xdr:spPr>
        <a:xfrm>
          <a:off x="1079500" y="958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78920</xdr:rowOff>
    </xdr:from>
    <xdr:ext cx="534377" cy="259045"/>
    <xdr:sp macro="" textlink="">
      <xdr:nvSpPr>
        <xdr:cNvPr id="134" name="テキスト ボックス 133"/>
        <xdr:cNvSpPr txBox="1"/>
      </xdr:nvSpPr>
      <xdr:spPr>
        <a:xfrm>
          <a:off x="863111" y="968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51</xdr:row>
      <xdr:rowOff>143388</xdr:rowOff>
    </xdr:from>
    <xdr:to>
      <xdr:col>6</xdr:col>
      <xdr:colOff>561975</xdr:colOff>
      <xdr:row>52</xdr:row>
      <xdr:rowOff>73538</xdr:rowOff>
    </xdr:to>
    <xdr:sp macro="" textlink="">
      <xdr:nvSpPr>
        <xdr:cNvPr id="140" name="円/楕円 139"/>
        <xdr:cNvSpPr/>
      </xdr:nvSpPr>
      <xdr:spPr>
        <a:xfrm>
          <a:off x="4584700" y="88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166265</xdr:rowOff>
    </xdr:from>
    <xdr:ext cx="534377" cy="259045"/>
    <xdr:sp macro="" textlink="">
      <xdr:nvSpPr>
        <xdr:cNvPr id="141" name="総務費該当値テキスト"/>
        <xdr:cNvSpPr txBox="1"/>
      </xdr:nvSpPr>
      <xdr:spPr>
        <a:xfrm>
          <a:off x="4686300" y="87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98,163</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3795</xdr:rowOff>
    </xdr:from>
    <xdr:to>
      <xdr:col>5</xdr:col>
      <xdr:colOff>409575</xdr:colOff>
      <xdr:row>53</xdr:row>
      <xdr:rowOff>105395</xdr:rowOff>
    </xdr:to>
    <xdr:sp macro="" textlink="">
      <xdr:nvSpPr>
        <xdr:cNvPr id="142" name="円/楕円 141"/>
        <xdr:cNvSpPr/>
      </xdr:nvSpPr>
      <xdr:spPr>
        <a:xfrm>
          <a:off x="3746500" y="909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51</xdr:row>
      <xdr:rowOff>121922</xdr:rowOff>
    </xdr:from>
    <xdr:ext cx="534377" cy="259045"/>
    <xdr:sp macro="" textlink="">
      <xdr:nvSpPr>
        <xdr:cNvPr id="143" name="テキスト ボックス 142"/>
        <xdr:cNvSpPr txBox="1"/>
      </xdr:nvSpPr>
      <xdr:spPr>
        <a:xfrm>
          <a:off x="3530111" y="88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85,712</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70743</xdr:rowOff>
    </xdr:from>
    <xdr:to>
      <xdr:col>4</xdr:col>
      <xdr:colOff>206375</xdr:colOff>
      <xdr:row>54</xdr:row>
      <xdr:rowOff>893</xdr:rowOff>
    </xdr:to>
    <xdr:sp macro="" textlink="">
      <xdr:nvSpPr>
        <xdr:cNvPr id="144" name="円/楕円 143"/>
        <xdr:cNvSpPr/>
      </xdr:nvSpPr>
      <xdr:spPr>
        <a:xfrm>
          <a:off x="2857500" y="915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17420</xdr:rowOff>
    </xdr:from>
    <xdr:ext cx="534377" cy="259045"/>
    <xdr:sp macro="" textlink="">
      <xdr:nvSpPr>
        <xdr:cNvPr id="145" name="テキスト ボックス 144"/>
        <xdr:cNvSpPr txBox="1"/>
      </xdr:nvSpPr>
      <xdr:spPr>
        <a:xfrm>
          <a:off x="2641111" y="893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81,612</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101424</xdr:rowOff>
    </xdr:from>
    <xdr:to>
      <xdr:col>3</xdr:col>
      <xdr:colOff>3175</xdr:colOff>
      <xdr:row>54</xdr:row>
      <xdr:rowOff>31574</xdr:rowOff>
    </xdr:to>
    <xdr:sp macro="" textlink="">
      <xdr:nvSpPr>
        <xdr:cNvPr id="146" name="円/楕円 145"/>
        <xdr:cNvSpPr/>
      </xdr:nvSpPr>
      <xdr:spPr>
        <a:xfrm>
          <a:off x="1968500" y="918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48101</xdr:rowOff>
    </xdr:from>
    <xdr:ext cx="534377" cy="259045"/>
    <xdr:sp macro="" textlink="">
      <xdr:nvSpPr>
        <xdr:cNvPr id="147" name="テキスト ボックス 146"/>
        <xdr:cNvSpPr txBox="1"/>
      </xdr:nvSpPr>
      <xdr:spPr>
        <a:xfrm>
          <a:off x="1752111" y="896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79,733</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38559</xdr:rowOff>
    </xdr:from>
    <xdr:to>
      <xdr:col>1</xdr:col>
      <xdr:colOff>485775</xdr:colOff>
      <xdr:row>55</xdr:row>
      <xdr:rowOff>140159</xdr:rowOff>
    </xdr:to>
    <xdr:sp macro="" textlink="">
      <xdr:nvSpPr>
        <xdr:cNvPr id="148" name="円/楕円 147"/>
        <xdr:cNvSpPr/>
      </xdr:nvSpPr>
      <xdr:spPr>
        <a:xfrm>
          <a:off x="1079500" y="94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156686</xdr:rowOff>
    </xdr:from>
    <xdr:ext cx="534377" cy="259045"/>
    <xdr:sp macro="" textlink="">
      <xdr:nvSpPr>
        <xdr:cNvPr id="149" name="テキスト ボックス 148"/>
        <xdr:cNvSpPr txBox="1"/>
      </xdr:nvSpPr>
      <xdr:spPr>
        <a:xfrm>
          <a:off x="863111" y="924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62,583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136,292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34392</xdr:rowOff>
    </xdr:from>
    <xdr:to>
      <xdr:col>6</xdr:col>
      <xdr:colOff>510540</xdr:colOff>
      <xdr:row>79</xdr:row>
      <xdr:rowOff>113145</xdr:rowOff>
    </xdr:to>
    <xdr:cxnSp macro="">
      <xdr:nvCxnSpPr>
        <xdr:cNvPr id="174" name="直線コネクタ 173"/>
        <xdr:cNvCxnSpPr/>
      </xdr:nvCxnSpPr>
      <xdr:spPr>
        <a:xfrm flipV="1">
          <a:off x="4633595" y="12035892"/>
          <a:ext cx="1270" cy="162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116972</xdr:rowOff>
    </xdr:from>
    <xdr:ext cx="534377" cy="259045"/>
    <xdr:sp macro="" textlink="">
      <xdr:nvSpPr>
        <xdr:cNvPr id="175" name="民生費最小値テキスト"/>
        <xdr:cNvSpPr txBox="1"/>
      </xdr:nvSpPr>
      <xdr:spPr>
        <a:xfrm>
          <a:off x="4686300" y="136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79</xdr:row>
      <xdr:rowOff>113145</xdr:rowOff>
    </xdr:from>
    <xdr:to>
      <xdr:col>6</xdr:col>
      <xdr:colOff>600075</xdr:colOff>
      <xdr:row>79</xdr:row>
      <xdr:rowOff>113145</xdr:rowOff>
    </xdr:to>
    <xdr:cxnSp macro="">
      <xdr:nvCxnSpPr>
        <xdr:cNvPr id="176" name="直線コネクタ 175"/>
        <xdr:cNvCxnSpPr/>
      </xdr:nvCxnSpPr>
      <xdr:spPr>
        <a:xfrm>
          <a:off x="4546600" y="136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152519</xdr:rowOff>
    </xdr:from>
    <xdr:ext cx="599010" cy="259045"/>
    <xdr:sp macro="" textlink="">
      <xdr:nvSpPr>
        <xdr:cNvPr id="177" name="民生費最大値テキスト"/>
        <xdr:cNvSpPr txBox="1"/>
      </xdr:nvSpPr>
      <xdr:spPr>
        <a:xfrm>
          <a:off x="4686300" y="1181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70</xdr:row>
      <xdr:rowOff>34392</xdr:rowOff>
    </xdr:from>
    <xdr:to>
      <xdr:col>6</xdr:col>
      <xdr:colOff>600075</xdr:colOff>
      <xdr:row>70</xdr:row>
      <xdr:rowOff>34392</xdr:rowOff>
    </xdr:to>
    <xdr:cxnSp macro="">
      <xdr:nvCxnSpPr>
        <xdr:cNvPr id="178" name="直線コネクタ 177"/>
        <xdr:cNvCxnSpPr/>
      </xdr:nvCxnSpPr>
      <xdr:spPr>
        <a:xfrm>
          <a:off x="4546600" y="1203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123869</xdr:rowOff>
    </xdr:from>
    <xdr:to>
      <xdr:col>6</xdr:col>
      <xdr:colOff>511175</xdr:colOff>
      <xdr:row>74</xdr:row>
      <xdr:rowOff>21609</xdr:rowOff>
    </xdr:to>
    <xdr:cxnSp macro="">
      <xdr:nvCxnSpPr>
        <xdr:cNvPr id="179" name="直線コネクタ 178"/>
        <xdr:cNvCxnSpPr/>
      </xdr:nvCxnSpPr>
      <xdr:spPr>
        <a:xfrm>
          <a:off x="3797300" y="12639719"/>
          <a:ext cx="838200" cy="6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78338</xdr:rowOff>
    </xdr:from>
    <xdr:ext cx="599010" cy="259045"/>
    <xdr:sp macro="" textlink="">
      <xdr:nvSpPr>
        <xdr:cNvPr id="180" name="民生費平均値テキスト"/>
        <xdr:cNvSpPr txBox="1"/>
      </xdr:nvSpPr>
      <xdr:spPr>
        <a:xfrm>
          <a:off x="4686300" y="12937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99911</xdr:rowOff>
    </xdr:from>
    <xdr:to>
      <xdr:col>6</xdr:col>
      <xdr:colOff>561975</xdr:colOff>
      <xdr:row>76</xdr:row>
      <xdr:rowOff>30060</xdr:rowOff>
    </xdr:to>
    <xdr:sp macro="" textlink="">
      <xdr:nvSpPr>
        <xdr:cNvPr id="181" name="フローチャート : 判断 180"/>
        <xdr:cNvSpPr/>
      </xdr:nvSpPr>
      <xdr:spPr>
        <a:xfrm>
          <a:off x="4584700" y="12958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123869</xdr:rowOff>
    </xdr:from>
    <xdr:to>
      <xdr:col>5</xdr:col>
      <xdr:colOff>358775</xdr:colOff>
      <xdr:row>75</xdr:row>
      <xdr:rowOff>135033</xdr:rowOff>
    </xdr:to>
    <xdr:cxnSp macro="">
      <xdr:nvCxnSpPr>
        <xdr:cNvPr id="182" name="直線コネクタ 181"/>
        <xdr:cNvCxnSpPr/>
      </xdr:nvCxnSpPr>
      <xdr:spPr>
        <a:xfrm flipV="1">
          <a:off x="2908300" y="12639719"/>
          <a:ext cx="889000" cy="35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8471</xdr:rowOff>
    </xdr:from>
    <xdr:to>
      <xdr:col>5</xdr:col>
      <xdr:colOff>409575</xdr:colOff>
      <xdr:row>74</xdr:row>
      <xdr:rowOff>110071</xdr:rowOff>
    </xdr:to>
    <xdr:sp macro="" textlink="">
      <xdr:nvSpPr>
        <xdr:cNvPr id="183" name="フローチャート : 判断 182"/>
        <xdr:cNvSpPr/>
      </xdr:nvSpPr>
      <xdr:spPr>
        <a:xfrm>
          <a:off x="3746500" y="1269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101198</xdr:rowOff>
    </xdr:from>
    <xdr:ext cx="599010" cy="259045"/>
    <xdr:sp macro="" textlink="">
      <xdr:nvSpPr>
        <xdr:cNvPr id="184" name="テキスト ボックス 183"/>
        <xdr:cNvSpPr txBox="1"/>
      </xdr:nvSpPr>
      <xdr:spPr>
        <a:xfrm>
          <a:off x="3497794" y="12788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19780</xdr:rowOff>
    </xdr:from>
    <xdr:to>
      <xdr:col>4</xdr:col>
      <xdr:colOff>155575</xdr:colOff>
      <xdr:row>75</xdr:row>
      <xdr:rowOff>135033</xdr:rowOff>
    </xdr:to>
    <xdr:cxnSp macro="">
      <xdr:nvCxnSpPr>
        <xdr:cNvPr id="185" name="直線コネクタ 184"/>
        <xdr:cNvCxnSpPr/>
      </xdr:nvCxnSpPr>
      <xdr:spPr>
        <a:xfrm>
          <a:off x="2019300" y="12707080"/>
          <a:ext cx="889000" cy="28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134144</xdr:rowOff>
    </xdr:from>
    <xdr:to>
      <xdr:col>4</xdr:col>
      <xdr:colOff>206375</xdr:colOff>
      <xdr:row>75</xdr:row>
      <xdr:rowOff>64294</xdr:rowOff>
    </xdr:to>
    <xdr:sp macro="" textlink="">
      <xdr:nvSpPr>
        <xdr:cNvPr id="186" name="フローチャート : 判断 185"/>
        <xdr:cNvSpPr/>
      </xdr:nvSpPr>
      <xdr:spPr>
        <a:xfrm>
          <a:off x="2857500" y="128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80821</xdr:rowOff>
    </xdr:from>
    <xdr:ext cx="599010" cy="259045"/>
    <xdr:sp macro="" textlink="">
      <xdr:nvSpPr>
        <xdr:cNvPr id="187" name="テキスト ボックス 186"/>
        <xdr:cNvSpPr txBox="1"/>
      </xdr:nvSpPr>
      <xdr:spPr>
        <a:xfrm>
          <a:off x="2608794" y="1259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19780</xdr:rowOff>
    </xdr:from>
    <xdr:to>
      <xdr:col>2</xdr:col>
      <xdr:colOff>638175</xdr:colOff>
      <xdr:row>75</xdr:row>
      <xdr:rowOff>126498</xdr:rowOff>
    </xdr:to>
    <xdr:cxnSp macro="">
      <xdr:nvCxnSpPr>
        <xdr:cNvPr id="188" name="直線コネクタ 187"/>
        <xdr:cNvCxnSpPr/>
      </xdr:nvCxnSpPr>
      <xdr:spPr>
        <a:xfrm flipV="1">
          <a:off x="1130300" y="12707080"/>
          <a:ext cx="889000" cy="27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68555</xdr:rowOff>
    </xdr:from>
    <xdr:to>
      <xdr:col>3</xdr:col>
      <xdr:colOff>3175</xdr:colOff>
      <xdr:row>75</xdr:row>
      <xdr:rowOff>170154</xdr:rowOff>
    </xdr:to>
    <xdr:sp macro="" textlink="">
      <xdr:nvSpPr>
        <xdr:cNvPr id="189" name="フローチャート : 判断 188"/>
        <xdr:cNvSpPr/>
      </xdr:nvSpPr>
      <xdr:spPr>
        <a:xfrm>
          <a:off x="1968500" y="129273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161281</xdr:rowOff>
    </xdr:from>
    <xdr:ext cx="599010" cy="259045"/>
    <xdr:sp macro="" textlink="">
      <xdr:nvSpPr>
        <xdr:cNvPr id="190" name="テキスト ボックス 189"/>
        <xdr:cNvSpPr txBox="1"/>
      </xdr:nvSpPr>
      <xdr:spPr>
        <a:xfrm>
          <a:off x="1719794" y="1302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92157</xdr:rowOff>
    </xdr:from>
    <xdr:to>
      <xdr:col>1</xdr:col>
      <xdr:colOff>485775</xdr:colOff>
      <xdr:row>76</xdr:row>
      <xdr:rowOff>22307</xdr:rowOff>
    </xdr:to>
    <xdr:sp macro="" textlink="">
      <xdr:nvSpPr>
        <xdr:cNvPr id="191" name="フローチャート : 判断 190"/>
        <xdr:cNvSpPr/>
      </xdr:nvSpPr>
      <xdr:spPr>
        <a:xfrm>
          <a:off x="1079500" y="1295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13434</xdr:rowOff>
    </xdr:from>
    <xdr:ext cx="599010" cy="259045"/>
    <xdr:sp macro="" textlink="">
      <xdr:nvSpPr>
        <xdr:cNvPr id="192" name="テキスト ボックス 191"/>
        <xdr:cNvSpPr txBox="1"/>
      </xdr:nvSpPr>
      <xdr:spPr>
        <a:xfrm>
          <a:off x="830794" y="13043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142259</xdr:rowOff>
    </xdr:from>
    <xdr:to>
      <xdr:col>6</xdr:col>
      <xdr:colOff>561975</xdr:colOff>
      <xdr:row>74</xdr:row>
      <xdr:rowOff>72409</xdr:rowOff>
    </xdr:to>
    <xdr:sp macro="" textlink="">
      <xdr:nvSpPr>
        <xdr:cNvPr id="198" name="円/楕円 197"/>
        <xdr:cNvSpPr/>
      </xdr:nvSpPr>
      <xdr:spPr>
        <a:xfrm>
          <a:off x="4584700" y="1265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165136</xdr:rowOff>
    </xdr:from>
    <xdr:ext cx="599010" cy="259045"/>
    <xdr:sp macro="" textlink="">
      <xdr:nvSpPr>
        <xdr:cNvPr id="199" name="民生費該当値テキスト"/>
        <xdr:cNvSpPr txBox="1"/>
      </xdr:nvSpPr>
      <xdr:spPr>
        <a:xfrm>
          <a:off x="4686300" y="12509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146,199</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73069</xdr:rowOff>
    </xdr:from>
    <xdr:to>
      <xdr:col>5</xdr:col>
      <xdr:colOff>409575</xdr:colOff>
      <xdr:row>74</xdr:row>
      <xdr:rowOff>3219</xdr:rowOff>
    </xdr:to>
    <xdr:sp macro="" textlink="">
      <xdr:nvSpPr>
        <xdr:cNvPr id="200" name="円/楕円 199"/>
        <xdr:cNvSpPr/>
      </xdr:nvSpPr>
      <xdr:spPr>
        <a:xfrm>
          <a:off x="3746500" y="1258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19746</xdr:rowOff>
    </xdr:from>
    <xdr:ext cx="599010" cy="259045"/>
    <xdr:sp macro="" textlink="">
      <xdr:nvSpPr>
        <xdr:cNvPr id="201" name="テキスト ボックス 200"/>
        <xdr:cNvSpPr txBox="1"/>
      </xdr:nvSpPr>
      <xdr:spPr>
        <a:xfrm>
          <a:off x="3497794" y="1236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149,831</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84233</xdr:rowOff>
    </xdr:from>
    <xdr:to>
      <xdr:col>4</xdr:col>
      <xdr:colOff>206375</xdr:colOff>
      <xdr:row>76</xdr:row>
      <xdr:rowOff>14384</xdr:rowOff>
    </xdr:to>
    <xdr:sp macro="" textlink="">
      <xdr:nvSpPr>
        <xdr:cNvPr id="202" name="円/楕円 201"/>
        <xdr:cNvSpPr/>
      </xdr:nvSpPr>
      <xdr:spPr>
        <a:xfrm>
          <a:off x="2857500" y="129429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5509</xdr:rowOff>
    </xdr:from>
    <xdr:ext cx="599010" cy="259045"/>
    <xdr:sp macro="" textlink="">
      <xdr:nvSpPr>
        <xdr:cNvPr id="203" name="テキスト ボックス 202"/>
        <xdr:cNvSpPr txBox="1"/>
      </xdr:nvSpPr>
      <xdr:spPr>
        <a:xfrm>
          <a:off x="2608794" y="13035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131,245</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140430</xdr:rowOff>
    </xdr:from>
    <xdr:to>
      <xdr:col>3</xdr:col>
      <xdr:colOff>3175</xdr:colOff>
      <xdr:row>74</xdr:row>
      <xdr:rowOff>70580</xdr:rowOff>
    </xdr:to>
    <xdr:sp macro="" textlink="">
      <xdr:nvSpPr>
        <xdr:cNvPr id="204" name="円/楕円 203"/>
        <xdr:cNvSpPr/>
      </xdr:nvSpPr>
      <xdr:spPr>
        <a:xfrm>
          <a:off x="1968500" y="1265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87107</xdr:rowOff>
    </xdr:from>
    <xdr:ext cx="599010" cy="259045"/>
    <xdr:sp macro="" textlink="">
      <xdr:nvSpPr>
        <xdr:cNvPr id="205" name="テキスト ボックス 204"/>
        <xdr:cNvSpPr txBox="1"/>
      </xdr:nvSpPr>
      <xdr:spPr>
        <a:xfrm>
          <a:off x="1719794" y="12431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146,295</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75698</xdr:rowOff>
    </xdr:from>
    <xdr:to>
      <xdr:col>1</xdr:col>
      <xdr:colOff>485775</xdr:colOff>
      <xdr:row>76</xdr:row>
      <xdr:rowOff>5848</xdr:rowOff>
    </xdr:to>
    <xdr:sp macro="" textlink="">
      <xdr:nvSpPr>
        <xdr:cNvPr id="206" name="円/楕円 205"/>
        <xdr:cNvSpPr/>
      </xdr:nvSpPr>
      <xdr:spPr>
        <a:xfrm>
          <a:off x="1079500" y="129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22375</xdr:rowOff>
    </xdr:from>
    <xdr:ext cx="599010" cy="259045"/>
    <xdr:sp macro="" textlink="">
      <xdr:nvSpPr>
        <xdr:cNvPr id="207" name="テキスト ボックス 206"/>
        <xdr:cNvSpPr txBox="1"/>
      </xdr:nvSpPr>
      <xdr:spPr>
        <a:xfrm>
          <a:off x="830794" y="12709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32810</xdr:rowOff>
    </xdr:from>
    <xdr:to>
      <xdr:col>6</xdr:col>
      <xdr:colOff>510540</xdr:colOff>
      <xdr:row>99</xdr:row>
      <xdr:rowOff>19228</xdr:rowOff>
    </xdr:to>
    <xdr:cxnSp macro="">
      <xdr:nvCxnSpPr>
        <xdr:cNvPr id="232" name="直線コネクタ 231"/>
        <xdr:cNvCxnSpPr/>
      </xdr:nvCxnSpPr>
      <xdr:spPr>
        <a:xfrm flipV="1">
          <a:off x="4633595" y="15634760"/>
          <a:ext cx="1270" cy="135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23055</xdr:rowOff>
    </xdr:from>
    <xdr:ext cx="534377" cy="259045"/>
    <xdr:sp macro="" textlink="">
      <xdr:nvSpPr>
        <xdr:cNvPr id="233" name="衛生費最小値テキスト"/>
        <xdr:cNvSpPr txBox="1"/>
      </xdr:nvSpPr>
      <xdr:spPr>
        <a:xfrm>
          <a:off x="4686300" y="169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19228</xdr:rowOff>
    </xdr:from>
    <xdr:to>
      <xdr:col>6</xdr:col>
      <xdr:colOff>600075</xdr:colOff>
      <xdr:row>99</xdr:row>
      <xdr:rowOff>19228</xdr:rowOff>
    </xdr:to>
    <xdr:cxnSp macro="">
      <xdr:nvCxnSpPr>
        <xdr:cNvPr id="234" name="直線コネクタ 233"/>
        <xdr:cNvCxnSpPr/>
      </xdr:nvCxnSpPr>
      <xdr:spPr>
        <a:xfrm>
          <a:off x="4546600" y="169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150937</xdr:rowOff>
    </xdr:from>
    <xdr:ext cx="534377" cy="259045"/>
    <xdr:sp macro="" textlink="">
      <xdr:nvSpPr>
        <xdr:cNvPr id="235" name="衛生費最大値テキスト"/>
        <xdr:cNvSpPr txBox="1"/>
      </xdr:nvSpPr>
      <xdr:spPr>
        <a:xfrm>
          <a:off x="4686300" y="15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32810</xdr:rowOff>
    </xdr:from>
    <xdr:to>
      <xdr:col>6</xdr:col>
      <xdr:colOff>600075</xdr:colOff>
      <xdr:row>91</xdr:row>
      <xdr:rowOff>32810</xdr:rowOff>
    </xdr:to>
    <xdr:cxnSp macro="">
      <xdr:nvCxnSpPr>
        <xdr:cNvPr id="236" name="直線コネクタ 235"/>
        <xdr:cNvCxnSpPr/>
      </xdr:nvCxnSpPr>
      <xdr:spPr>
        <a:xfrm>
          <a:off x="4546600" y="156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2387</xdr:rowOff>
    </xdr:from>
    <xdr:to>
      <xdr:col>6</xdr:col>
      <xdr:colOff>511175</xdr:colOff>
      <xdr:row>95</xdr:row>
      <xdr:rowOff>85979</xdr:rowOff>
    </xdr:to>
    <xdr:cxnSp macro="">
      <xdr:nvCxnSpPr>
        <xdr:cNvPr id="237" name="直線コネクタ 236"/>
        <xdr:cNvCxnSpPr/>
      </xdr:nvCxnSpPr>
      <xdr:spPr>
        <a:xfrm flipV="1">
          <a:off x="3797300" y="16290137"/>
          <a:ext cx="838200" cy="8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151032</xdr:rowOff>
    </xdr:from>
    <xdr:ext cx="534377" cy="259045"/>
    <xdr:sp macro="" textlink="">
      <xdr:nvSpPr>
        <xdr:cNvPr id="238" name="衛生費平均値テキスト"/>
        <xdr:cNvSpPr txBox="1"/>
      </xdr:nvSpPr>
      <xdr:spPr>
        <a:xfrm>
          <a:off x="4686300" y="16610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1155</xdr:rowOff>
    </xdr:from>
    <xdr:to>
      <xdr:col>6</xdr:col>
      <xdr:colOff>561975</xdr:colOff>
      <xdr:row>97</xdr:row>
      <xdr:rowOff>102755</xdr:rowOff>
    </xdr:to>
    <xdr:sp macro="" textlink="">
      <xdr:nvSpPr>
        <xdr:cNvPr id="239" name="フローチャート : 判断 238"/>
        <xdr:cNvSpPr/>
      </xdr:nvSpPr>
      <xdr:spPr>
        <a:xfrm>
          <a:off x="45847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85979</xdr:rowOff>
    </xdr:from>
    <xdr:to>
      <xdr:col>5</xdr:col>
      <xdr:colOff>358775</xdr:colOff>
      <xdr:row>96</xdr:row>
      <xdr:rowOff>24143</xdr:rowOff>
    </xdr:to>
    <xdr:cxnSp macro="">
      <xdr:nvCxnSpPr>
        <xdr:cNvPr id="240" name="直線コネクタ 239"/>
        <xdr:cNvCxnSpPr/>
      </xdr:nvCxnSpPr>
      <xdr:spPr>
        <a:xfrm flipV="1">
          <a:off x="2908300" y="16373729"/>
          <a:ext cx="889000" cy="10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17405</xdr:rowOff>
    </xdr:from>
    <xdr:to>
      <xdr:col>5</xdr:col>
      <xdr:colOff>409575</xdr:colOff>
      <xdr:row>97</xdr:row>
      <xdr:rowOff>119005</xdr:rowOff>
    </xdr:to>
    <xdr:sp macro="" textlink="">
      <xdr:nvSpPr>
        <xdr:cNvPr id="241" name="フローチャート : 判断 240"/>
        <xdr:cNvSpPr/>
      </xdr:nvSpPr>
      <xdr:spPr>
        <a:xfrm>
          <a:off x="3746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110132</xdr:rowOff>
    </xdr:from>
    <xdr:ext cx="534377" cy="259045"/>
    <xdr:sp macro="" textlink="">
      <xdr:nvSpPr>
        <xdr:cNvPr id="242" name="テキスト ボックス 241"/>
        <xdr:cNvSpPr txBox="1"/>
      </xdr:nvSpPr>
      <xdr:spPr>
        <a:xfrm>
          <a:off x="3530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119354</xdr:rowOff>
    </xdr:from>
    <xdr:to>
      <xdr:col>4</xdr:col>
      <xdr:colOff>155575</xdr:colOff>
      <xdr:row>96</xdr:row>
      <xdr:rowOff>24143</xdr:rowOff>
    </xdr:to>
    <xdr:cxnSp macro="">
      <xdr:nvCxnSpPr>
        <xdr:cNvPr id="243" name="直線コネクタ 242"/>
        <xdr:cNvCxnSpPr/>
      </xdr:nvCxnSpPr>
      <xdr:spPr>
        <a:xfrm>
          <a:off x="2019300" y="16235654"/>
          <a:ext cx="889000" cy="24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170644</xdr:rowOff>
    </xdr:from>
    <xdr:to>
      <xdr:col>4</xdr:col>
      <xdr:colOff>206375</xdr:colOff>
      <xdr:row>97</xdr:row>
      <xdr:rowOff>100794</xdr:rowOff>
    </xdr:to>
    <xdr:sp macro="" textlink="">
      <xdr:nvSpPr>
        <xdr:cNvPr id="244" name="フローチャート : 判断 243"/>
        <xdr:cNvSpPr/>
      </xdr:nvSpPr>
      <xdr:spPr>
        <a:xfrm>
          <a:off x="2857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91921</xdr:rowOff>
    </xdr:from>
    <xdr:ext cx="534377" cy="259045"/>
    <xdr:sp macro="" textlink="">
      <xdr:nvSpPr>
        <xdr:cNvPr id="245" name="テキスト ボックス 244"/>
        <xdr:cNvSpPr txBox="1"/>
      </xdr:nvSpPr>
      <xdr:spPr>
        <a:xfrm>
          <a:off x="2641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7931</xdr:rowOff>
    </xdr:from>
    <xdr:to>
      <xdr:col>2</xdr:col>
      <xdr:colOff>638175</xdr:colOff>
      <xdr:row>94</xdr:row>
      <xdr:rowOff>119354</xdr:rowOff>
    </xdr:to>
    <xdr:cxnSp macro="">
      <xdr:nvCxnSpPr>
        <xdr:cNvPr id="246" name="直線コネクタ 245"/>
        <xdr:cNvCxnSpPr/>
      </xdr:nvCxnSpPr>
      <xdr:spPr>
        <a:xfrm>
          <a:off x="1130300" y="15609881"/>
          <a:ext cx="889000" cy="62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35294</xdr:rowOff>
    </xdr:from>
    <xdr:to>
      <xdr:col>3</xdr:col>
      <xdr:colOff>3175</xdr:colOff>
      <xdr:row>97</xdr:row>
      <xdr:rowOff>136894</xdr:rowOff>
    </xdr:to>
    <xdr:sp macro="" textlink="">
      <xdr:nvSpPr>
        <xdr:cNvPr id="247" name="フローチャート : 判断 246"/>
        <xdr:cNvSpPr/>
      </xdr:nvSpPr>
      <xdr:spPr>
        <a:xfrm>
          <a:off x="1968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128021</xdr:rowOff>
    </xdr:from>
    <xdr:ext cx="534377" cy="259045"/>
    <xdr:sp macro="" textlink="">
      <xdr:nvSpPr>
        <xdr:cNvPr id="248" name="テキスト ボックス 247"/>
        <xdr:cNvSpPr txBox="1"/>
      </xdr:nvSpPr>
      <xdr:spPr>
        <a:xfrm>
          <a:off x="1752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19883</xdr:rowOff>
    </xdr:from>
    <xdr:to>
      <xdr:col>1</xdr:col>
      <xdr:colOff>485775</xdr:colOff>
      <xdr:row>97</xdr:row>
      <xdr:rowOff>121483</xdr:rowOff>
    </xdr:to>
    <xdr:sp macro="" textlink="">
      <xdr:nvSpPr>
        <xdr:cNvPr id="249" name="フローチャート : 判断 248"/>
        <xdr:cNvSpPr/>
      </xdr:nvSpPr>
      <xdr:spPr>
        <a:xfrm>
          <a:off x="1079500" y="1665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112610</xdr:rowOff>
    </xdr:from>
    <xdr:ext cx="534377" cy="259045"/>
    <xdr:sp macro="" textlink="">
      <xdr:nvSpPr>
        <xdr:cNvPr id="250" name="テキスト ボックス 249"/>
        <xdr:cNvSpPr txBox="1"/>
      </xdr:nvSpPr>
      <xdr:spPr>
        <a:xfrm>
          <a:off x="863111" y="1674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123037</xdr:rowOff>
    </xdr:from>
    <xdr:to>
      <xdr:col>6</xdr:col>
      <xdr:colOff>561975</xdr:colOff>
      <xdr:row>95</xdr:row>
      <xdr:rowOff>53187</xdr:rowOff>
    </xdr:to>
    <xdr:sp macro="" textlink="">
      <xdr:nvSpPr>
        <xdr:cNvPr id="256" name="円/楕円 255"/>
        <xdr:cNvSpPr/>
      </xdr:nvSpPr>
      <xdr:spPr>
        <a:xfrm>
          <a:off x="4584700" y="1623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145914</xdr:rowOff>
    </xdr:from>
    <xdr:ext cx="534377" cy="259045"/>
    <xdr:sp macro="" textlink="">
      <xdr:nvSpPr>
        <xdr:cNvPr id="257" name="衛生費該当値テキスト"/>
        <xdr:cNvSpPr txBox="1"/>
      </xdr:nvSpPr>
      <xdr:spPr>
        <a:xfrm>
          <a:off x="4686300" y="1609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58,208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35179</xdr:rowOff>
    </xdr:from>
    <xdr:to>
      <xdr:col>5</xdr:col>
      <xdr:colOff>409575</xdr:colOff>
      <xdr:row>95</xdr:row>
      <xdr:rowOff>136779</xdr:rowOff>
    </xdr:to>
    <xdr:sp macro="" textlink="">
      <xdr:nvSpPr>
        <xdr:cNvPr id="258" name="円/楕円 257"/>
        <xdr:cNvSpPr/>
      </xdr:nvSpPr>
      <xdr:spPr>
        <a:xfrm>
          <a:off x="3746500" y="1632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153306</xdr:rowOff>
    </xdr:from>
    <xdr:ext cx="534377" cy="259045"/>
    <xdr:sp macro="" textlink="">
      <xdr:nvSpPr>
        <xdr:cNvPr id="259" name="テキスト ボックス 258"/>
        <xdr:cNvSpPr txBox="1"/>
      </xdr:nvSpPr>
      <xdr:spPr>
        <a:xfrm>
          <a:off x="3530111" y="1609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53,820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144793</xdr:rowOff>
    </xdr:from>
    <xdr:to>
      <xdr:col>4</xdr:col>
      <xdr:colOff>206375</xdr:colOff>
      <xdr:row>96</xdr:row>
      <xdr:rowOff>74943</xdr:rowOff>
    </xdr:to>
    <xdr:sp macro="" textlink="">
      <xdr:nvSpPr>
        <xdr:cNvPr id="260" name="円/楕円 259"/>
        <xdr:cNvSpPr/>
      </xdr:nvSpPr>
      <xdr:spPr>
        <a:xfrm>
          <a:off x="2857500" y="164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91470</xdr:rowOff>
    </xdr:from>
    <xdr:ext cx="534377" cy="259045"/>
    <xdr:sp macro="" textlink="">
      <xdr:nvSpPr>
        <xdr:cNvPr id="261" name="テキスト ボックス 260"/>
        <xdr:cNvSpPr txBox="1"/>
      </xdr:nvSpPr>
      <xdr:spPr>
        <a:xfrm>
          <a:off x="2641111" y="1620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48,066</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68554</xdr:rowOff>
    </xdr:from>
    <xdr:to>
      <xdr:col>3</xdr:col>
      <xdr:colOff>3175</xdr:colOff>
      <xdr:row>94</xdr:row>
      <xdr:rowOff>170154</xdr:rowOff>
    </xdr:to>
    <xdr:sp macro="" textlink="">
      <xdr:nvSpPr>
        <xdr:cNvPr id="262" name="円/楕円 261"/>
        <xdr:cNvSpPr/>
      </xdr:nvSpPr>
      <xdr:spPr>
        <a:xfrm>
          <a:off x="1968500" y="1618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15231</xdr:rowOff>
    </xdr:from>
    <xdr:ext cx="534377" cy="259045"/>
    <xdr:sp macro="" textlink="">
      <xdr:nvSpPr>
        <xdr:cNvPr id="263" name="テキスト ボックス 262"/>
        <xdr:cNvSpPr txBox="1"/>
      </xdr:nvSpPr>
      <xdr:spPr>
        <a:xfrm>
          <a:off x="1752111" y="1596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61,068</a:t>
          </a:r>
          <a:endParaRPr kumimoji="1" lang="ja-JP" altLang="en-US" sz="1000" b="1">
            <a:solidFill>
              <a:srgbClr val="FF0000"/>
            </a:solidFill>
            <a:latin typeface="ＭＳ Ｐゴシック"/>
          </a:endParaRPr>
        </a:p>
      </xdr:txBody>
    </xdr:sp>
    <xdr:clientData/>
  </xdr:oneCellAnchor>
  <xdr:twoCellAnchor>
    <xdr:from>
      <xdr:col>1</xdr:col>
      <xdr:colOff>384175</xdr:colOff>
      <xdr:row>90</xdr:row>
      <xdr:rowOff>128581</xdr:rowOff>
    </xdr:from>
    <xdr:to>
      <xdr:col>1</xdr:col>
      <xdr:colOff>485775</xdr:colOff>
      <xdr:row>91</xdr:row>
      <xdr:rowOff>58731</xdr:rowOff>
    </xdr:to>
    <xdr:sp macro="" textlink="">
      <xdr:nvSpPr>
        <xdr:cNvPr id="264" name="円/楕円 263"/>
        <xdr:cNvSpPr/>
      </xdr:nvSpPr>
      <xdr:spPr>
        <a:xfrm>
          <a:off x="1079500" y="1555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89</xdr:row>
      <xdr:rowOff>75258</xdr:rowOff>
    </xdr:from>
    <xdr:ext cx="534377" cy="259045"/>
    <xdr:sp macro="" textlink="">
      <xdr:nvSpPr>
        <xdr:cNvPr id="265" name="テキスト ボックス 264"/>
        <xdr:cNvSpPr txBox="1"/>
      </xdr:nvSpPr>
      <xdr:spPr>
        <a:xfrm>
          <a:off x="863111" y="15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93,917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9" name="テキスト ボックス 27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7" name="直線コネクタ 286"/>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90" name="労働費最大値テキスト"/>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91" name="直線コネクタ 290"/>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111171</xdr:rowOff>
    </xdr:from>
    <xdr:to>
      <xdr:col>15</xdr:col>
      <xdr:colOff>180975</xdr:colOff>
      <xdr:row>38</xdr:row>
      <xdr:rowOff>112177</xdr:rowOff>
    </xdr:to>
    <xdr:cxnSp macro="">
      <xdr:nvCxnSpPr>
        <xdr:cNvPr id="292" name="直線コネクタ 291"/>
        <xdr:cNvCxnSpPr/>
      </xdr:nvCxnSpPr>
      <xdr:spPr>
        <a:xfrm flipV="1">
          <a:off x="9639300" y="6626271"/>
          <a:ext cx="8382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38351</xdr:rowOff>
    </xdr:from>
    <xdr:ext cx="469744" cy="259045"/>
    <xdr:sp macro="" textlink="">
      <xdr:nvSpPr>
        <xdr:cNvPr id="293" name="労働費平均値テキスト"/>
        <xdr:cNvSpPr txBox="1"/>
      </xdr:nvSpPr>
      <xdr:spPr>
        <a:xfrm>
          <a:off x="10528300" y="6382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4" name="フローチャート : 判断 293"/>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94300</xdr:rowOff>
    </xdr:from>
    <xdr:to>
      <xdr:col>14</xdr:col>
      <xdr:colOff>28575</xdr:colOff>
      <xdr:row>38</xdr:row>
      <xdr:rowOff>112177</xdr:rowOff>
    </xdr:to>
    <xdr:cxnSp macro="">
      <xdr:nvCxnSpPr>
        <xdr:cNvPr id="295" name="直線コネクタ 294"/>
        <xdr:cNvCxnSpPr/>
      </xdr:nvCxnSpPr>
      <xdr:spPr>
        <a:xfrm>
          <a:off x="8750300" y="6609400"/>
          <a:ext cx="889000" cy="1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32299</xdr:rowOff>
    </xdr:from>
    <xdr:to>
      <xdr:col>14</xdr:col>
      <xdr:colOff>79375</xdr:colOff>
      <xdr:row>38</xdr:row>
      <xdr:rowOff>133899</xdr:rowOff>
    </xdr:to>
    <xdr:sp macro="" textlink="">
      <xdr:nvSpPr>
        <xdr:cNvPr id="296" name="フローチャート : 判断 295"/>
        <xdr:cNvSpPr/>
      </xdr:nvSpPr>
      <xdr:spPr>
        <a:xfrm>
          <a:off x="9588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150426</xdr:rowOff>
    </xdr:from>
    <xdr:ext cx="469744" cy="259045"/>
    <xdr:sp macro="" textlink="">
      <xdr:nvSpPr>
        <xdr:cNvPr id="297" name="テキスト ボックス 296"/>
        <xdr:cNvSpPr txBox="1"/>
      </xdr:nvSpPr>
      <xdr:spPr>
        <a:xfrm>
          <a:off x="9404427"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94300</xdr:rowOff>
    </xdr:from>
    <xdr:to>
      <xdr:col>12</xdr:col>
      <xdr:colOff>511175</xdr:colOff>
      <xdr:row>38</xdr:row>
      <xdr:rowOff>110256</xdr:rowOff>
    </xdr:to>
    <xdr:cxnSp macro="">
      <xdr:nvCxnSpPr>
        <xdr:cNvPr id="298" name="直線コネクタ 297"/>
        <xdr:cNvCxnSpPr/>
      </xdr:nvCxnSpPr>
      <xdr:spPr>
        <a:xfrm flipV="1">
          <a:off x="7861300" y="6609400"/>
          <a:ext cx="889000" cy="1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17897</xdr:rowOff>
    </xdr:from>
    <xdr:to>
      <xdr:col>12</xdr:col>
      <xdr:colOff>561975</xdr:colOff>
      <xdr:row>38</xdr:row>
      <xdr:rowOff>119497</xdr:rowOff>
    </xdr:to>
    <xdr:sp macro="" textlink="">
      <xdr:nvSpPr>
        <xdr:cNvPr id="299" name="フローチャート : 判断 298"/>
        <xdr:cNvSpPr/>
      </xdr:nvSpPr>
      <xdr:spPr>
        <a:xfrm>
          <a:off x="8699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136024</xdr:rowOff>
    </xdr:from>
    <xdr:ext cx="469744" cy="259045"/>
    <xdr:sp macro="" textlink="">
      <xdr:nvSpPr>
        <xdr:cNvPr id="300" name="テキスト ボックス 299"/>
        <xdr:cNvSpPr txBox="1"/>
      </xdr:nvSpPr>
      <xdr:spPr>
        <a:xfrm>
          <a:off x="8515427"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26132</xdr:rowOff>
    </xdr:from>
    <xdr:to>
      <xdr:col>11</xdr:col>
      <xdr:colOff>307975</xdr:colOff>
      <xdr:row>38</xdr:row>
      <xdr:rowOff>110256</xdr:rowOff>
    </xdr:to>
    <xdr:cxnSp macro="">
      <xdr:nvCxnSpPr>
        <xdr:cNvPr id="301" name="直線コネクタ 300"/>
        <xdr:cNvCxnSpPr/>
      </xdr:nvCxnSpPr>
      <xdr:spPr>
        <a:xfrm>
          <a:off x="6972300" y="6541232"/>
          <a:ext cx="889000" cy="8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2535</xdr:rowOff>
    </xdr:from>
    <xdr:to>
      <xdr:col>11</xdr:col>
      <xdr:colOff>358775</xdr:colOff>
      <xdr:row>38</xdr:row>
      <xdr:rowOff>104135</xdr:rowOff>
    </xdr:to>
    <xdr:sp macro="" textlink="">
      <xdr:nvSpPr>
        <xdr:cNvPr id="302" name="フローチャート : 判断 301"/>
        <xdr:cNvSpPr/>
      </xdr:nvSpPr>
      <xdr:spPr>
        <a:xfrm>
          <a:off x="7810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120662</xdr:rowOff>
    </xdr:from>
    <xdr:ext cx="469744" cy="259045"/>
    <xdr:sp macro="" textlink="">
      <xdr:nvSpPr>
        <xdr:cNvPr id="303" name="テキスト ボックス 302"/>
        <xdr:cNvSpPr txBox="1"/>
      </xdr:nvSpPr>
      <xdr:spPr>
        <a:xfrm>
          <a:off x="7626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129317</xdr:rowOff>
    </xdr:from>
    <xdr:to>
      <xdr:col>10</xdr:col>
      <xdr:colOff>155575</xdr:colOff>
      <xdr:row>38</xdr:row>
      <xdr:rowOff>59466</xdr:rowOff>
    </xdr:to>
    <xdr:sp macro="" textlink="">
      <xdr:nvSpPr>
        <xdr:cNvPr id="304" name="フローチャート : 判断 303"/>
        <xdr:cNvSpPr/>
      </xdr:nvSpPr>
      <xdr:spPr>
        <a:xfrm>
          <a:off x="6921500" y="64729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75994</xdr:rowOff>
    </xdr:from>
    <xdr:ext cx="469744" cy="259045"/>
    <xdr:sp macro="" textlink="">
      <xdr:nvSpPr>
        <xdr:cNvPr id="305" name="テキスト ボックス 304"/>
        <xdr:cNvSpPr txBox="1"/>
      </xdr:nvSpPr>
      <xdr:spPr>
        <a:xfrm>
          <a:off x="6737427" y="624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60371</xdr:rowOff>
    </xdr:from>
    <xdr:to>
      <xdr:col>15</xdr:col>
      <xdr:colOff>231775</xdr:colOff>
      <xdr:row>38</xdr:row>
      <xdr:rowOff>161971</xdr:rowOff>
    </xdr:to>
    <xdr:sp macro="" textlink="">
      <xdr:nvSpPr>
        <xdr:cNvPr id="311" name="円/楕円 310"/>
        <xdr:cNvSpPr/>
      </xdr:nvSpPr>
      <xdr:spPr>
        <a:xfrm>
          <a:off x="10426700" y="657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165351</xdr:rowOff>
    </xdr:from>
    <xdr:ext cx="378565" cy="259045"/>
    <xdr:sp macro="" textlink="">
      <xdr:nvSpPr>
        <xdr:cNvPr id="312" name="労働費該当値テキスト"/>
        <xdr:cNvSpPr txBox="1"/>
      </xdr:nvSpPr>
      <xdr:spPr>
        <a:xfrm>
          <a:off x="10528300" y="6509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61377</xdr:rowOff>
    </xdr:from>
    <xdr:to>
      <xdr:col>14</xdr:col>
      <xdr:colOff>79375</xdr:colOff>
      <xdr:row>38</xdr:row>
      <xdr:rowOff>162977</xdr:rowOff>
    </xdr:to>
    <xdr:sp macro="" textlink="">
      <xdr:nvSpPr>
        <xdr:cNvPr id="313" name="円/楕円 312"/>
        <xdr:cNvSpPr/>
      </xdr:nvSpPr>
      <xdr:spPr>
        <a:xfrm>
          <a:off x="9588500" y="657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154104</xdr:rowOff>
    </xdr:from>
    <xdr:ext cx="378565" cy="259045"/>
    <xdr:sp macro="" textlink="">
      <xdr:nvSpPr>
        <xdr:cNvPr id="314" name="テキスト ボックス 313"/>
        <xdr:cNvSpPr txBox="1"/>
      </xdr:nvSpPr>
      <xdr:spPr>
        <a:xfrm>
          <a:off x="9450017" y="6669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43500</xdr:rowOff>
    </xdr:from>
    <xdr:to>
      <xdr:col>12</xdr:col>
      <xdr:colOff>561975</xdr:colOff>
      <xdr:row>38</xdr:row>
      <xdr:rowOff>145100</xdr:rowOff>
    </xdr:to>
    <xdr:sp macro="" textlink="">
      <xdr:nvSpPr>
        <xdr:cNvPr id="315" name="円/楕円 314"/>
        <xdr:cNvSpPr/>
      </xdr:nvSpPr>
      <xdr:spPr>
        <a:xfrm>
          <a:off x="8699500" y="655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136227</xdr:rowOff>
    </xdr:from>
    <xdr:ext cx="378565" cy="259045"/>
    <xdr:sp macro="" textlink="">
      <xdr:nvSpPr>
        <xdr:cNvPr id="316" name="テキスト ボックス 315"/>
        <xdr:cNvSpPr txBox="1"/>
      </xdr:nvSpPr>
      <xdr:spPr>
        <a:xfrm>
          <a:off x="8561017" y="6651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59456</xdr:rowOff>
    </xdr:from>
    <xdr:to>
      <xdr:col>11</xdr:col>
      <xdr:colOff>358775</xdr:colOff>
      <xdr:row>38</xdr:row>
      <xdr:rowOff>161056</xdr:rowOff>
    </xdr:to>
    <xdr:sp macro="" textlink="">
      <xdr:nvSpPr>
        <xdr:cNvPr id="317" name="円/楕円 316"/>
        <xdr:cNvSpPr/>
      </xdr:nvSpPr>
      <xdr:spPr>
        <a:xfrm>
          <a:off x="7810500" y="657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152183</xdr:rowOff>
    </xdr:from>
    <xdr:ext cx="378565" cy="259045"/>
    <xdr:sp macro="" textlink="">
      <xdr:nvSpPr>
        <xdr:cNvPr id="318" name="テキスト ボックス 317"/>
        <xdr:cNvSpPr txBox="1"/>
      </xdr:nvSpPr>
      <xdr:spPr>
        <a:xfrm>
          <a:off x="7672017" y="6667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146781</xdr:rowOff>
    </xdr:from>
    <xdr:to>
      <xdr:col>10</xdr:col>
      <xdr:colOff>155575</xdr:colOff>
      <xdr:row>38</xdr:row>
      <xdr:rowOff>76932</xdr:rowOff>
    </xdr:to>
    <xdr:sp macro="" textlink="">
      <xdr:nvSpPr>
        <xdr:cNvPr id="319" name="円/楕円 318"/>
        <xdr:cNvSpPr/>
      </xdr:nvSpPr>
      <xdr:spPr>
        <a:xfrm>
          <a:off x="6921500" y="64904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68059</xdr:rowOff>
    </xdr:from>
    <xdr:ext cx="469744" cy="259045"/>
    <xdr:sp macro="" textlink="">
      <xdr:nvSpPr>
        <xdr:cNvPr id="320" name="テキスト ボックス 319"/>
        <xdr:cNvSpPr txBox="1"/>
      </xdr:nvSpPr>
      <xdr:spPr>
        <a:xfrm>
          <a:off x="6737427" y="658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168389</xdr:rowOff>
    </xdr:from>
    <xdr:to>
      <xdr:col>15</xdr:col>
      <xdr:colOff>180340</xdr:colOff>
      <xdr:row>59</xdr:row>
      <xdr:rowOff>9322</xdr:rowOff>
    </xdr:to>
    <xdr:cxnSp macro="">
      <xdr:nvCxnSpPr>
        <xdr:cNvPr id="344" name="直線コネクタ 343"/>
        <xdr:cNvCxnSpPr/>
      </xdr:nvCxnSpPr>
      <xdr:spPr>
        <a:xfrm flipV="1">
          <a:off x="10475595" y="8740889"/>
          <a:ext cx="127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13149</xdr:rowOff>
    </xdr:from>
    <xdr:ext cx="378565" cy="259045"/>
    <xdr:sp macro="" textlink="">
      <xdr:nvSpPr>
        <xdr:cNvPr id="345" name="農林水産業費最小値テキスト"/>
        <xdr:cNvSpPr txBox="1"/>
      </xdr:nvSpPr>
      <xdr:spPr>
        <a:xfrm>
          <a:off x="10528300" y="1012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9322</xdr:rowOff>
    </xdr:from>
    <xdr:to>
      <xdr:col>15</xdr:col>
      <xdr:colOff>269875</xdr:colOff>
      <xdr:row>59</xdr:row>
      <xdr:rowOff>9322</xdr:rowOff>
    </xdr:to>
    <xdr:cxnSp macro="">
      <xdr:nvCxnSpPr>
        <xdr:cNvPr id="346" name="直線コネクタ 345"/>
        <xdr:cNvCxnSpPr/>
      </xdr:nvCxnSpPr>
      <xdr:spPr>
        <a:xfrm>
          <a:off x="10388600" y="1012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115066</xdr:rowOff>
    </xdr:from>
    <xdr:ext cx="534377" cy="259045"/>
    <xdr:sp macro="" textlink="">
      <xdr:nvSpPr>
        <xdr:cNvPr id="347" name="農林水産業費最大値テキスト"/>
        <xdr:cNvSpPr txBox="1"/>
      </xdr:nvSpPr>
      <xdr:spPr>
        <a:xfrm>
          <a:off x="10528300" y="85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168389</xdr:rowOff>
    </xdr:from>
    <xdr:to>
      <xdr:col>15</xdr:col>
      <xdr:colOff>269875</xdr:colOff>
      <xdr:row>50</xdr:row>
      <xdr:rowOff>168389</xdr:rowOff>
    </xdr:to>
    <xdr:cxnSp macro="">
      <xdr:nvCxnSpPr>
        <xdr:cNvPr id="348" name="直線コネクタ 347"/>
        <xdr:cNvCxnSpPr/>
      </xdr:nvCxnSpPr>
      <xdr:spPr>
        <a:xfrm>
          <a:off x="10388600" y="8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109639</xdr:rowOff>
    </xdr:from>
    <xdr:to>
      <xdr:col>15</xdr:col>
      <xdr:colOff>180975</xdr:colOff>
      <xdr:row>53</xdr:row>
      <xdr:rowOff>156921</xdr:rowOff>
    </xdr:to>
    <xdr:cxnSp macro="">
      <xdr:nvCxnSpPr>
        <xdr:cNvPr id="349" name="直線コネクタ 348"/>
        <xdr:cNvCxnSpPr/>
      </xdr:nvCxnSpPr>
      <xdr:spPr>
        <a:xfrm flipV="1">
          <a:off x="9639300" y="9025039"/>
          <a:ext cx="838200" cy="21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39247</xdr:rowOff>
    </xdr:from>
    <xdr:ext cx="534377" cy="259045"/>
    <xdr:sp macro="" textlink="">
      <xdr:nvSpPr>
        <xdr:cNvPr id="350" name="農林水産業費平均値テキスト"/>
        <xdr:cNvSpPr txBox="1"/>
      </xdr:nvSpPr>
      <xdr:spPr>
        <a:xfrm>
          <a:off x="10528300" y="9640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60820</xdr:rowOff>
    </xdr:from>
    <xdr:to>
      <xdr:col>15</xdr:col>
      <xdr:colOff>231775</xdr:colOff>
      <xdr:row>56</xdr:row>
      <xdr:rowOff>162420</xdr:rowOff>
    </xdr:to>
    <xdr:sp macro="" textlink="">
      <xdr:nvSpPr>
        <xdr:cNvPr id="351" name="フローチャート : 判断 350"/>
        <xdr:cNvSpPr/>
      </xdr:nvSpPr>
      <xdr:spPr>
        <a:xfrm>
          <a:off x="104267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156921</xdr:rowOff>
    </xdr:from>
    <xdr:to>
      <xdr:col>14</xdr:col>
      <xdr:colOff>28575</xdr:colOff>
      <xdr:row>53</xdr:row>
      <xdr:rowOff>163246</xdr:rowOff>
    </xdr:to>
    <xdr:cxnSp macro="">
      <xdr:nvCxnSpPr>
        <xdr:cNvPr id="352" name="直線コネクタ 351"/>
        <xdr:cNvCxnSpPr/>
      </xdr:nvCxnSpPr>
      <xdr:spPr>
        <a:xfrm flipV="1">
          <a:off x="8750300" y="9243771"/>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134163</xdr:rowOff>
    </xdr:from>
    <xdr:to>
      <xdr:col>14</xdr:col>
      <xdr:colOff>79375</xdr:colOff>
      <xdr:row>56</xdr:row>
      <xdr:rowOff>64313</xdr:rowOff>
    </xdr:to>
    <xdr:sp macro="" textlink="">
      <xdr:nvSpPr>
        <xdr:cNvPr id="353" name="フローチャート : 判断 352"/>
        <xdr:cNvSpPr/>
      </xdr:nvSpPr>
      <xdr:spPr>
        <a:xfrm>
          <a:off x="9588500" y="956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55440</xdr:rowOff>
    </xdr:from>
    <xdr:ext cx="534377" cy="259045"/>
    <xdr:sp macro="" textlink="">
      <xdr:nvSpPr>
        <xdr:cNvPr id="354" name="テキスト ボックス 353"/>
        <xdr:cNvSpPr txBox="1"/>
      </xdr:nvSpPr>
      <xdr:spPr>
        <a:xfrm>
          <a:off x="9372111" y="965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163246</xdr:rowOff>
    </xdr:from>
    <xdr:to>
      <xdr:col>12</xdr:col>
      <xdr:colOff>511175</xdr:colOff>
      <xdr:row>54</xdr:row>
      <xdr:rowOff>22161</xdr:rowOff>
    </xdr:to>
    <xdr:cxnSp macro="">
      <xdr:nvCxnSpPr>
        <xdr:cNvPr id="355" name="直線コネクタ 354"/>
        <xdr:cNvCxnSpPr/>
      </xdr:nvCxnSpPr>
      <xdr:spPr>
        <a:xfrm flipV="1">
          <a:off x="7861300" y="9250096"/>
          <a:ext cx="889000" cy="3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149975</xdr:rowOff>
    </xdr:from>
    <xdr:to>
      <xdr:col>12</xdr:col>
      <xdr:colOff>561975</xdr:colOff>
      <xdr:row>56</xdr:row>
      <xdr:rowOff>80125</xdr:rowOff>
    </xdr:to>
    <xdr:sp macro="" textlink="">
      <xdr:nvSpPr>
        <xdr:cNvPr id="356" name="フローチャート : 判断 355"/>
        <xdr:cNvSpPr/>
      </xdr:nvSpPr>
      <xdr:spPr>
        <a:xfrm>
          <a:off x="8699500" y="957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71252</xdr:rowOff>
    </xdr:from>
    <xdr:ext cx="534377" cy="259045"/>
    <xdr:sp macro="" textlink="">
      <xdr:nvSpPr>
        <xdr:cNvPr id="357" name="テキスト ボックス 356"/>
        <xdr:cNvSpPr txBox="1"/>
      </xdr:nvSpPr>
      <xdr:spPr>
        <a:xfrm>
          <a:off x="8483111" y="96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22961</xdr:rowOff>
    </xdr:from>
    <xdr:to>
      <xdr:col>11</xdr:col>
      <xdr:colOff>307975</xdr:colOff>
      <xdr:row>54</xdr:row>
      <xdr:rowOff>22161</xdr:rowOff>
    </xdr:to>
    <xdr:cxnSp macro="">
      <xdr:nvCxnSpPr>
        <xdr:cNvPr id="358" name="直線コネクタ 357"/>
        <xdr:cNvCxnSpPr/>
      </xdr:nvCxnSpPr>
      <xdr:spPr>
        <a:xfrm>
          <a:off x="6972300" y="8938361"/>
          <a:ext cx="889000" cy="34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31979</xdr:rowOff>
    </xdr:from>
    <xdr:to>
      <xdr:col>11</xdr:col>
      <xdr:colOff>358775</xdr:colOff>
      <xdr:row>56</xdr:row>
      <xdr:rowOff>133579</xdr:rowOff>
    </xdr:to>
    <xdr:sp macro="" textlink="">
      <xdr:nvSpPr>
        <xdr:cNvPr id="359" name="フローチャート : 判断 358"/>
        <xdr:cNvSpPr/>
      </xdr:nvSpPr>
      <xdr:spPr>
        <a:xfrm>
          <a:off x="7810500" y="963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124706</xdr:rowOff>
    </xdr:from>
    <xdr:ext cx="534377" cy="259045"/>
    <xdr:sp macro="" textlink="">
      <xdr:nvSpPr>
        <xdr:cNvPr id="360" name="テキスト ボックス 359"/>
        <xdr:cNvSpPr txBox="1"/>
      </xdr:nvSpPr>
      <xdr:spPr>
        <a:xfrm>
          <a:off x="7594111" y="972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35560</xdr:rowOff>
    </xdr:from>
    <xdr:to>
      <xdr:col>10</xdr:col>
      <xdr:colOff>155575</xdr:colOff>
      <xdr:row>56</xdr:row>
      <xdr:rowOff>137160</xdr:rowOff>
    </xdr:to>
    <xdr:sp macro="" textlink="">
      <xdr:nvSpPr>
        <xdr:cNvPr id="361" name="フローチャート : 判断 360"/>
        <xdr:cNvSpPr/>
      </xdr:nvSpPr>
      <xdr:spPr>
        <a:xfrm>
          <a:off x="6921500" y="963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128287</xdr:rowOff>
    </xdr:from>
    <xdr:ext cx="534377" cy="259045"/>
    <xdr:sp macro="" textlink="">
      <xdr:nvSpPr>
        <xdr:cNvPr id="362" name="テキスト ボックス 361"/>
        <xdr:cNvSpPr txBox="1"/>
      </xdr:nvSpPr>
      <xdr:spPr>
        <a:xfrm>
          <a:off x="6705111" y="972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52</xdr:row>
      <xdr:rowOff>58839</xdr:rowOff>
    </xdr:from>
    <xdr:to>
      <xdr:col>15</xdr:col>
      <xdr:colOff>231775</xdr:colOff>
      <xdr:row>52</xdr:row>
      <xdr:rowOff>160439</xdr:rowOff>
    </xdr:to>
    <xdr:sp macro="" textlink="">
      <xdr:nvSpPr>
        <xdr:cNvPr id="368" name="円/楕円 367"/>
        <xdr:cNvSpPr/>
      </xdr:nvSpPr>
      <xdr:spPr>
        <a:xfrm>
          <a:off x="10426700" y="897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81716</xdr:rowOff>
    </xdr:from>
    <xdr:ext cx="534377" cy="259045"/>
    <xdr:sp macro="" textlink="">
      <xdr:nvSpPr>
        <xdr:cNvPr id="369" name="農林水産業費該当値テキスト"/>
        <xdr:cNvSpPr txBox="1"/>
      </xdr:nvSpPr>
      <xdr:spPr>
        <a:xfrm>
          <a:off x="10528300" y="882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29,789</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106121</xdr:rowOff>
    </xdr:from>
    <xdr:to>
      <xdr:col>14</xdr:col>
      <xdr:colOff>79375</xdr:colOff>
      <xdr:row>54</xdr:row>
      <xdr:rowOff>36271</xdr:rowOff>
    </xdr:to>
    <xdr:sp macro="" textlink="">
      <xdr:nvSpPr>
        <xdr:cNvPr id="370" name="円/楕円 369"/>
        <xdr:cNvSpPr/>
      </xdr:nvSpPr>
      <xdr:spPr>
        <a:xfrm>
          <a:off x="9588500" y="919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52798</xdr:rowOff>
    </xdr:from>
    <xdr:ext cx="534377" cy="259045"/>
    <xdr:sp macro="" textlink="">
      <xdr:nvSpPr>
        <xdr:cNvPr id="371" name="テキスト ボックス 370"/>
        <xdr:cNvSpPr txBox="1"/>
      </xdr:nvSpPr>
      <xdr:spPr>
        <a:xfrm>
          <a:off x="9372111" y="896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24,048</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112446</xdr:rowOff>
    </xdr:from>
    <xdr:to>
      <xdr:col>12</xdr:col>
      <xdr:colOff>561975</xdr:colOff>
      <xdr:row>54</xdr:row>
      <xdr:rowOff>42596</xdr:rowOff>
    </xdr:to>
    <xdr:sp macro="" textlink="">
      <xdr:nvSpPr>
        <xdr:cNvPr id="372" name="円/楕円 371"/>
        <xdr:cNvSpPr/>
      </xdr:nvSpPr>
      <xdr:spPr>
        <a:xfrm>
          <a:off x="8699500" y="919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59123</xdr:rowOff>
    </xdr:from>
    <xdr:ext cx="534377" cy="259045"/>
    <xdr:sp macro="" textlink="">
      <xdr:nvSpPr>
        <xdr:cNvPr id="373" name="テキスト ボックス 372"/>
        <xdr:cNvSpPr txBox="1"/>
      </xdr:nvSpPr>
      <xdr:spPr>
        <a:xfrm>
          <a:off x="8483111" y="897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23,882</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142811</xdr:rowOff>
    </xdr:from>
    <xdr:to>
      <xdr:col>11</xdr:col>
      <xdr:colOff>358775</xdr:colOff>
      <xdr:row>54</xdr:row>
      <xdr:rowOff>72961</xdr:rowOff>
    </xdr:to>
    <xdr:sp macro="" textlink="">
      <xdr:nvSpPr>
        <xdr:cNvPr id="374" name="円/楕円 373"/>
        <xdr:cNvSpPr/>
      </xdr:nvSpPr>
      <xdr:spPr>
        <a:xfrm>
          <a:off x="7810500" y="922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89488</xdr:rowOff>
    </xdr:from>
    <xdr:ext cx="534377" cy="259045"/>
    <xdr:sp macro="" textlink="">
      <xdr:nvSpPr>
        <xdr:cNvPr id="375" name="テキスト ボックス 374"/>
        <xdr:cNvSpPr txBox="1"/>
      </xdr:nvSpPr>
      <xdr:spPr>
        <a:xfrm>
          <a:off x="7594111" y="900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23,085</a:t>
          </a:r>
          <a:endParaRPr kumimoji="1" lang="ja-JP" altLang="en-US" sz="1000" b="1">
            <a:solidFill>
              <a:srgbClr val="FF0000"/>
            </a:solidFill>
            <a:latin typeface="ＭＳ Ｐゴシック"/>
          </a:endParaRPr>
        </a:p>
      </xdr:txBody>
    </xdr:sp>
    <xdr:clientData/>
  </xdr:oneCellAnchor>
  <xdr:twoCellAnchor>
    <xdr:from>
      <xdr:col>10</xdr:col>
      <xdr:colOff>53975</xdr:colOff>
      <xdr:row>51</xdr:row>
      <xdr:rowOff>143611</xdr:rowOff>
    </xdr:from>
    <xdr:to>
      <xdr:col>10</xdr:col>
      <xdr:colOff>155575</xdr:colOff>
      <xdr:row>52</xdr:row>
      <xdr:rowOff>73761</xdr:rowOff>
    </xdr:to>
    <xdr:sp macro="" textlink="">
      <xdr:nvSpPr>
        <xdr:cNvPr id="376" name="円/楕円 375"/>
        <xdr:cNvSpPr/>
      </xdr:nvSpPr>
      <xdr:spPr>
        <a:xfrm>
          <a:off x="6921500" y="888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50</xdr:row>
      <xdr:rowOff>90288</xdr:rowOff>
    </xdr:from>
    <xdr:ext cx="534377" cy="259045"/>
    <xdr:sp macro="" textlink="">
      <xdr:nvSpPr>
        <xdr:cNvPr id="377" name="テキスト ボックス 376"/>
        <xdr:cNvSpPr txBox="1"/>
      </xdr:nvSpPr>
      <xdr:spPr>
        <a:xfrm>
          <a:off x="6705111" y="866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32,064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72560</xdr:rowOff>
    </xdr:from>
    <xdr:to>
      <xdr:col>15</xdr:col>
      <xdr:colOff>180340</xdr:colOff>
      <xdr:row>78</xdr:row>
      <xdr:rowOff>91168</xdr:rowOff>
    </xdr:to>
    <xdr:cxnSp macro="">
      <xdr:nvCxnSpPr>
        <xdr:cNvPr id="399" name="直線コネクタ 398"/>
        <xdr:cNvCxnSpPr/>
      </xdr:nvCxnSpPr>
      <xdr:spPr>
        <a:xfrm flipV="1">
          <a:off x="10475595" y="12245510"/>
          <a:ext cx="1270" cy="121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94995</xdr:rowOff>
    </xdr:from>
    <xdr:ext cx="469744" cy="259045"/>
    <xdr:sp macro="" textlink="">
      <xdr:nvSpPr>
        <xdr:cNvPr id="400" name="商工費最小値テキスト"/>
        <xdr:cNvSpPr txBox="1"/>
      </xdr:nvSpPr>
      <xdr:spPr>
        <a:xfrm>
          <a:off x="10528300" y="134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91168</xdr:rowOff>
    </xdr:from>
    <xdr:to>
      <xdr:col>15</xdr:col>
      <xdr:colOff>269875</xdr:colOff>
      <xdr:row>78</xdr:row>
      <xdr:rowOff>91168</xdr:rowOff>
    </xdr:to>
    <xdr:cxnSp macro="">
      <xdr:nvCxnSpPr>
        <xdr:cNvPr id="401" name="直線コネクタ 400"/>
        <xdr:cNvCxnSpPr/>
      </xdr:nvCxnSpPr>
      <xdr:spPr>
        <a:xfrm>
          <a:off x="10388600" y="1346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19237</xdr:rowOff>
    </xdr:from>
    <xdr:ext cx="534377" cy="259045"/>
    <xdr:sp macro="" textlink="">
      <xdr:nvSpPr>
        <xdr:cNvPr id="402" name="商工費最大値テキスト"/>
        <xdr:cNvSpPr txBox="1"/>
      </xdr:nvSpPr>
      <xdr:spPr>
        <a:xfrm>
          <a:off x="10528300" y="12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72560</xdr:rowOff>
    </xdr:from>
    <xdr:to>
      <xdr:col>15</xdr:col>
      <xdr:colOff>269875</xdr:colOff>
      <xdr:row>71</xdr:row>
      <xdr:rowOff>72560</xdr:rowOff>
    </xdr:to>
    <xdr:cxnSp macro="">
      <xdr:nvCxnSpPr>
        <xdr:cNvPr id="403" name="直線コネクタ 402"/>
        <xdr:cNvCxnSpPr/>
      </xdr:nvCxnSpPr>
      <xdr:spPr>
        <a:xfrm>
          <a:off x="10388600" y="122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140477</xdr:rowOff>
    </xdr:from>
    <xdr:to>
      <xdr:col>15</xdr:col>
      <xdr:colOff>180975</xdr:colOff>
      <xdr:row>76</xdr:row>
      <xdr:rowOff>151930</xdr:rowOff>
    </xdr:to>
    <xdr:cxnSp macro="">
      <xdr:nvCxnSpPr>
        <xdr:cNvPr id="404" name="直線コネクタ 403"/>
        <xdr:cNvCxnSpPr/>
      </xdr:nvCxnSpPr>
      <xdr:spPr>
        <a:xfrm>
          <a:off x="9639300" y="13170677"/>
          <a:ext cx="838200" cy="1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107881</xdr:rowOff>
    </xdr:from>
    <xdr:ext cx="534377" cy="259045"/>
    <xdr:sp macro="" textlink="">
      <xdr:nvSpPr>
        <xdr:cNvPr id="405" name="商工費平均値テキスト"/>
        <xdr:cNvSpPr txBox="1"/>
      </xdr:nvSpPr>
      <xdr:spPr>
        <a:xfrm>
          <a:off x="10528300" y="13138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129454</xdr:rowOff>
    </xdr:from>
    <xdr:to>
      <xdr:col>15</xdr:col>
      <xdr:colOff>231775</xdr:colOff>
      <xdr:row>77</xdr:row>
      <xdr:rowOff>59604</xdr:rowOff>
    </xdr:to>
    <xdr:sp macro="" textlink="">
      <xdr:nvSpPr>
        <xdr:cNvPr id="406" name="フローチャート : 判断 405"/>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140477</xdr:rowOff>
    </xdr:from>
    <xdr:to>
      <xdr:col>14</xdr:col>
      <xdr:colOff>28575</xdr:colOff>
      <xdr:row>77</xdr:row>
      <xdr:rowOff>143244</xdr:rowOff>
    </xdr:to>
    <xdr:cxnSp macro="">
      <xdr:nvCxnSpPr>
        <xdr:cNvPr id="407" name="直線コネクタ 406"/>
        <xdr:cNvCxnSpPr/>
      </xdr:nvCxnSpPr>
      <xdr:spPr>
        <a:xfrm flipV="1">
          <a:off x="8750300" y="13170677"/>
          <a:ext cx="889000" cy="17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53856</xdr:rowOff>
    </xdr:from>
    <xdr:to>
      <xdr:col>14</xdr:col>
      <xdr:colOff>79375</xdr:colOff>
      <xdr:row>77</xdr:row>
      <xdr:rowOff>155456</xdr:rowOff>
    </xdr:to>
    <xdr:sp macro="" textlink="">
      <xdr:nvSpPr>
        <xdr:cNvPr id="408" name="フローチャート : 判断 407"/>
        <xdr:cNvSpPr/>
      </xdr:nvSpPr>
      <xdr:spPr>
        <a:xfrm>
          <a:off x="9588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146583</xdr:rowOff>
    </xdr:from>
    <xdr:ext cx="469744" cy="259045"/>
    <xdr:sp macro="" textlink="">
      <xdr:nvSpPr>
        <xdr:cNvPr id="409" name="テキスト ボックス 408"/>
        <xdr:cNvSpPr txBox="1"/>
      </xdr:nvSpPr>
      <xdr:spPr>
        <a:xfrm>
          <a:off x="9404427" y="1334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49471</xdr:rowOff>
    </xdr:from>
    <xdr:to>
      <xdr:col>12</xdr:col>
      <xdr:colOff>511175</xdr:colOff>
      <xdr:row>77</xdr:row>
      <xdr:rowOff>143244</xdr:rowOff>
    </xdr:to>
    <xdr:cxnSp macro="">
      <xdr:nvCxnSpPr>
        <xdr:cNvPr id="410" name="直線コネクタ 409"/>
        <xdr:cNvCxnSpPr/>
      </xdr:nvCxnSpPr>
      <xdr:spPr>
        <a:xfrm>
          <a:off x="7861300" y="13251121"/>
          <a:ext cx="889000" cy="9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63229</xdr:rowOff>
    </xdr:from>
    <xdr:to>
      <xdr:col>12</xdr:col>
      <xdr:colOff>561975</xdr:colOff>
      <xdr:row>77</xdr:row>
      <xdr:rowOff>164829</xdr:rowOff>
    </xdr:to>
    <xdr:sp macro="" textlink="">
      <xdr:nvSpPr>
        <xdr:cNvPr id="411" name="フローチャート : 判断 410"/>
        <xdr:cNvSpPr/>
      </xdr:nvSpPr>
      <xdr:spPr>
        <a:xfrm>
          <a:off x="8699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9906</xdr:rowOff>
    </xdr:from>
    <xdr:ext cx="469744" cy="259045"/>
    <xdr:sp macro="" textlink="">
      <xdr:nvSpPr>
        <xdr:cNvPr id="412" name="テキスト ボックス 411"/>
        <xdr:cNvSpPr txBox="1"/>
      </xdr:nvSpPr>
      <xdr:spPr>
        <a:xfrm>
          <a:off x="8515427"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36556</xdr:rowOff>
    </xdr:from>
    <xdr:to>
      <xdr:col>11</xdr:col>
      <xdr:colOff>307975</xdr:colOff>
      <xdr:row>77</xdr:row>
      <xdr:rowOff>49471</xdr:rowOff>
    </xdr:to>
    <xdr:cxnSp macro="">
      <xdr:nvCxnSpPr>
        <xdr:cNvPr id="413" name="直線コネクタ 412"/>
        <xdr:cNvCxnSpPr/>
      </xdr:nvCxnSpPr>
      <xdr:spPr>
        <a:xfrm>
          <a:off x="6972300" y="13238206"/>
          <a:ext cx="889000" cy="1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72670</xdr:rowOff>
    </xdr:from>
    <xdr:to>
      <xdr:col>11</xdr:col>
      <xdr:colOff>358775</xdr:colOff>
      <xdr:row>78</xdr:row>
      <xdr:rowOff>2820</xdr:rowOff>
    </xdr:to>
    <xdr:sp macro="" textlink="">
      <xdr:nvSpPr>
        <xdr:cNvPr id="414" name="フローチャート : 判断 413"/>
        <xdr:cNvSpPr/>
      </xdr:nvSpPr>
      <xdr:spPr>
        <a:xfrm>
          <a:off x="7810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165397</xdr:rowOff>
    </xdr:from>
    <xdr:ext cx="469744" cy="259045"/>
    <xdr:sp macro="" textlink="">
      <xdr:nvSpPr>
        <xdr:cNvPr id="415" name="テキスト ボックス 414"/>
        <xdr:cNvSpPr txBox="1"/>
      </xdr:nvSpPr>
      <xdr:spPr>
        <a:xfrm>
          <a:off x="7626427" y="1336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65880</xdr:rowOff>
    </xdr:from>
    <xdr:to>
      <xdr:col>10</xdr:col>
      <xdr:colOff>155575</xdr:colOff>
      <xdr:row>77</xdr:row>
      <xdr:rowOff>167480</xdr:rowOff>
    </xdr:to>
    <xdr:sp macro="" textlink="">
      <xdr:nvSpPr>
        <xdr:cNvPr id="416" name="フローチャート : 判断 415"/>
        <xdr:cNvSpPr/>
      </xdr:nvSpPr>
      <xdr:spPr>
        <a:xfrm>
          <a:off x="6921500" y="1326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158607</xdr:rowOff>
    </xdr:from>
    <xdr:ext cx="469744" cy="259045"/>
    <xdr:sp macro="" textlink="">
      <xdr:nvSpPr>
        <xdr:cNvPr id="417" name="テキスト ボックス 416"/>
        <xdr:cNvSpPr txBox="1"/>
      </xdr:nvSpPr>
      <xdr:spPr>
        <a:xfrm>
          <a:off x="6737427" y="1336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101130</xdr:rowOff>
    </xdr:from>
    <xdr:to>
      <xdr:col>15</xdr:col>
      <xdr:colOff>231775</xdr:colOff>
      <xdr:row>77</xdr:row>
      <xdr:rowOff>31280</xdr:rowOff>
    </xdr:to>
    <xdr:sp macro="" textlink="">
      <xdr:nvSpPr>
        <xdr:cNvPr id="423" name="円/楕円 422"/>
        <xdr:cNvSpPr/>
      </xdr:nvSpPr>
      <xdr:spPr>
        <a:xfrm>
          <a:off x="10426700" y="1313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124007</xdr:rowOff>
    </xdr:from>
    <xdr:ext cx="534377" cy="259045"/>
    <xdr:sp macro="" textlink="">
      <xdr:nvSpPr>
        <xdr:cNvPr id="424" name="商工費該当値テキスト"/>
        <xdr:cNvSpPr txBox="1"/>
      </xdr:nvSpPr>
      <xdr:spPr>
        <a:xfrm>
          <a:off x="10528300" y="1298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14,465</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89677</xdr:rowOff>
    </xdr:from>
    <xdr:to>
      <xdr:col>14</xdr:col>
      <xdr:colOff>79375</xdr:colOff>
      <xdr:row>77</xdr:row>
      <xdr:rowOff>19827</xdr:rowOff>
    </xdr:to>
    <xdr:sp macro="" textlink="">
      <xdr:nvSpPr>
        <xdr:cNvPr id="425" name="円/楕円 424"/>
        <xdr:cNvSpPr/>
      </xdr:nvSpPr>
      <xdr:spPr>
        <a:xfrm>
          <a:off x="9588500" y="1311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36354</xdr:rowOff>
    </xdr:from>
    <xdr:ext cx="534377" cy="259045"/>
    <xdr:sp macro="" textlink="">
      <xdr:nvSpPr>
        <xdr:cNvPr id="426" name="テキスト ボックス 425"/>
        <xdr:cNvSpPr txBox="1"/>
      </xdr:nvSpPr>
      <xdr:spPr>
        <a:xfrm>
          <a:off x="9372111" y="1289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92444</xdr:rowOff>
    </xdr:from>
    <xdr:to>
      <xdr:col>12</xdr:col>
      <xdr:colOff>561975</xdr:colOff>
      <xdr:row>78</xdr:row>
      <xdr:rowOff>22594</xdr:rowOff>
    </xdr:to>
    <xdr:sp macro="" textlink="">
      <xdr:nvSpPr>
        <xdr:cNvPr id="427" name="円/楕円 426"/>
        <xdr:cNvSpPr/>
      </xdr:nvSpPr>
      <xdr:spPr>
        <a:xfrm>
          <a:off x="8699500" y="1329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13721</xdr:rowOff>
    </xdr:from>
    <xdr:ext cx="469744" cy="259045"/>
    <xdr:sp macro="" textlink="">
      <xdr:nvSpPr>
        <xdr:cNvPr id="428" name="テキスト ボックス 427"/>
        <xdr:cNvSpPr txBox="1"/>
      </xdr:nvSpPr>
      <xdr:spPr>
        <a:xfrm>
          <a:off x="8515427" y="1338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7,345</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170121</xdr:rowOff>
    </xdr:from>
    <xdr:to>
      <xdr:col>11</xdr:col>
      <xdr:colOff>358775</xdr:colOff>
      <xdr:row>77</xdr:row>
      <xdr:rowOff>100271</xdr:rowOff>
    </xdr:to>
    <xdr:sp macro="" textlink="">
      <xdr:nvSpPr>
        <xdr:cNvPr id="429" name="円/楕円 428"/>
        <xdr:cNvSpPr/>
      </xdr:nvSpPr>
      <xdr:spPr>
        <a:xfrm>
          <a:off x="7810500" y="1320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116798</xdr:rowOff>
    </xdr:from>
    <xdr:ext cx="534377" cy="259045"/>
    <xdr:sp macro="" textlink="">
      <xdr:nvSpPr>
        <xdr:cNvPr id="430" name="テキスト ボックス 429"/>
        <xdr:cNvSpPr txBox="1"/>
      </xdr:nvSpPr>
      <xdr:spPr>
        <a:xfrm>
          <a:off x="7594111" y="1297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11,447</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157206</xdr:rowOff>
    </xdr:from>
    <xdr:to>
      <xdr:col>10</xdr:col>
      <xdr:colOff>155575</xdr:colOff>
      <xdr:row>77</xdr:row>
      <xdr:rowOff>87356</xdr:rowOff>
    </xdr:to>
    <xdr:sp macro="" textlink="">
      <xdr:nvSpPr>
        <xdr:cNvPr id="431" name="円/楕円 430"/>
        <xdr:cNvSpPr/>
      </xdr:nvSpPr>
      <xdr:spPr>
        <a:xfrm>
          <a:off x="6921500" y="1318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103883</xdr:rowOff>
    </xdr:from>
    <xdr:ext cx="534377" cy="259045"/>
    <xdr:sp macro="" textlink="">
      <xdr:nvSpPr>
        <xdr:cNvPr id="432" name="テキスト ボックス 431"/>
        <xdr:cNvSpPr txBox="1"/>
      </xdr:nvSpPr>
      <xdr:spPr>
        <a:xfrm>
          <a:off x="6705111" y="1296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12027</xdr:rowOff>
    </xdr:from>
    <xdr:to>
      <xdr:col>15</xdr:col>
      <xdr:colOff>180340</xdr:colOff>
      <xdr:row>99</xdr:row>
      <xdr:rowOff>100552</xdr:rowOff>
    </xdr:to>
    <xdr:cxnSp macro="">
      <xdr:nvCxnSpPr>
        <xdr:cNvPr id="457" name="直線コネクタ 456"/>
        <xdr:cNvCxnSpPr/>
      </xdr:nvCxnSpPr>
      <xdr:spPr>
        <a:xfrm flipV="1">
          <a:off x="10475595" y="15613977"/>
          <a:ext cx="1270" cy="146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104379</xdr:rowOff>
    </xdr:from>
    <xdr:ext cx="534377" cy="259045"/>
    <xdr:sp macro="" textlink="">
      <xdr:nvSpPr>
        <xdr:cNvPr id="458" name="土木費最小値テキスト"/>
        <xdr:cNvSpPr txBox="1"/>
      </xdr:nvSpPr>
      <xdr:spPr>
        <a:xfrm>
          <a:off x="10528300" y="170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99</xdr:row>
      <xdr:rowOff>100552</xdr:rowOff>
    </xdr:from>
    <xdr:to>
      <xdr:col>15</xdr:col>
      <xdr:colOff>269875</xdr:colOff>
      <xdr:row>99</xdr:row>
      <xdr:rowOff>100552</xdr:rowOff>
    </xdr:to>
    <xdr:cxnSp macro="">
      <xdr:nvCxnSpPr>
        <xdr:cNvPr id="459" name="直線コネクタ 458"/>
        <xdr:cNvCxnSpPr/>
      </xdr:nvCxnSpPr>
      <xdr:spPr>
        <a:xfrm>
          <a:off x="10388600" y="1707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130154</xdr:rowOff>
    </xdr:from>
    <xdr:ext cx="534377" cy="259045"/>
    <xdr:sp macro="" textlink="">
      <xdr:nvSpPr>
        <xdr:cNvPr id="460" name="土木費最大値テキスト"/>
        <xdr:cNvSpPr txBox="1"/>
      </xdr:nvSpPr>
      <xdr:spPr>
        <a:xfrm>
          <a:off x="10528300" y="1538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91</xdr:row>
      <xdr:rowOff>12027</xdr:rowOff>
    </xdr:from>
    <xdr:to>
      <xdr:col>15</xdr:col>
      <xdr:colOff>269875</xdr:colOff>
      <xdr:row>91</xdr:row>
      <xdr:rowOff>12027</xdr:rowOff>
    </xdr:to>
    <xdr:cxnSp macro="">
      <xdr:nvCxnSpPr>
        <xdr:cNvPr id="461" name="直線コネクタ 460"/>
        <xdr:cNvCxnSpPr/>
      </xdr:nvCxnSpPr>
      <xdr:spPr>
        <a:xfrm>
          <a:off x="10388600" y="1561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100971</xdr:rowOff>
    </xdr:from>
    <xdr:to>
      <xdr:col>15</xdr:col>
      <xdr:colOff>180975</xdr:colOff>
      <xdr:row>95</xdr:row>
      <xdr:rowOff>155284</xdr:rowOff>
    </xdr:to>
    <xdr:cxnSp macro="">
      <xdr:nvCxnSpPr>
        <xdr:cNvPr id="462" name="直線コネクタ 461"/>
        <xdr:cNvCxnSpPr/>
      </xdr:nvCxnSpPr>
      <xdr:spPr>
        <a:xfrm>
          <a:off x="9639300" y="16388721"/>
          <a:ext cx="838200" cy="5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47820</xdr:rowOff>
    </xdr:from>
    <xdr:ext cx="534377" cy="259045"/>
    <xdr:sp macro="" textlink="">
      <xdr:nvSpPr>
        <xdr:cNvPr id="463" name="土木費平均値テキスト"/>
        <xdr:cNvSpPr txBox="1"/>
      </xdr:nvSpPr>
      <xdr:spPr>
        <a:xfrm>
          <a:off x="10528300" y="16507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69393</xdr:rowOff>
    </xdr:from>
    <xdr:to>
      <xdr:col>15</xdr:col>
      <xdr:colOff>231775</xdr:colOff>
      <xdr:row>96</xdr:row>
      <xdr:rowOff>170993</xdr:rowOff>
    </xdr:to>
    <xdr:sp macro="" textlink="">
      <xdr:nvSpPr>
        <xdr:cNvPr id="464" name="フローチャート : 判断 463"/>
        <xdr:cNvSpPr/>
      </xdr:nvSpPr>
      <xdr:spPr>
        <a:xfrm>
          <a:off x="104267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100971</xdr:rowOff>
    </xdr:from>
    <xdr:to>
      <xdr:col>14</xdr:col>
      <xdr:colOff>28575</xdr:colOff>
      <xdr:row>95</xdr:row>
      <xdr:rowOff>168790</xdr:rowOff>
    </xdr:to>
    <xdr:cxnSp macro="">
      <xdr:nvCxnSpPr>
        <xdr:cNvPr id="465" name="直線コネクタ 464"/>
        <xdr:cNvCxnSpPr/>
      </xdr:nvCxnSpPr>
      <xdr:spPr>
        <a:xfrm flipV="1">
          <a:off x="8750300" y="16388721"/>
          <a:ext cx="889000" cy="6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165405</xdr:rowOff>
    </xdr:from>
    <xdr:to>
      <xdr:col>14</xdr:col>
      <xdr:colOff>79375</xdr:colOff>
      <xdr:row>96</xdr:row>
      <xdr:rowOff>95555</xdr:rowOff>
    </xdr:to>
    <xdr:sp macro="" textlink="">
      <xdr:nvSpPr>
        <xdr:cNvPr id="466" name="フローチャート : 判断 465"/>
        <xdr:cNvSpPr/>
      </xdr:nvSpPr>
      <xdr:spPr>
        <a:xfrm>
          <a:off x="9588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86682</xdr:rowOff>
    </xdr:from>
    <xdr:ext cx="534377" cy="259045"/>
    <xdr:sp macro="" textlink="">
      <xdr:nvSpPr>
        <xdr:cNvPr id="467" name="テキスト ボックス 466"/>
        <xdr:cNvSpPr txBox="1"/>
      </xdr:nvSpPr>
      <xdr:spPr>
        <a:xfrm>
          <a:off x="9372111" y="165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138176</xdr:rowOff>
    </xdr:from>
    <xdr:to>
      <xdr:col>12</xdr:col>
      <xdr:colOff>511175</xdr:colOff>
      <xdr:row>95</xdr:row>
      <xdr:rowOff>168790</xdr:rowOff>
    </xdr:to>
    <xdr:cxnSp macro="">
      <xdr:nvCxnSpPr>
        <xdr:cNvPr id="468" name="直線コネクタ 467"/>
        <xdr:cNvCxnSpPr/>
      </xdr:nvCxnSpPr>
      <xdr:spPr>
        <a:xfrm>
          <a:off x="7861300" y="16425926"/>
          <a:ext cx="889000" cy="3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135896</xdr:rowOff>
    </xdr:from>
    <xdr:to>
      <xdr:col>12</xdr:col>
      <xdr:colOff>561975</xdr:colOff>
      <xdr:row>96</xdr:row>
      <xdr:rowOff>66046</xdr:rowOff>
    </xdr:to>
    <xdr:sp macro="" textlink="">
      <xdr:nvSpPr>
        <xdr:cNvPr id="469" name="フローチャート : 判断 468"/>
        <xdr:cNvSpPr/>
      </xdr:nvSpPr>
      <xdr:spPr>
        <a:xfrm>
          <a:off x="8699500" y="1642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57173</xdr:rowOff>
    </xdr:from>
    <xdr:ext cx="534377" cy="259045"/>
    <xdr:sp macro="" textlink="">
      <xdr:nvSpPr>
        <xdr:cNvPr id="470" name="テキスト ボックス 469"/>
        <xdr:cNvSpPr txBox="1"/>
      </xdr:nvSpPr>
      <xdr:spPr>
        <a:xfrm>
          <a:off x="8483111" y="1651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138176</xdr:rowOff>
    </xdr:from>
    <xdr:to>
      <xdr:col>11</xdr:col>
      <xdr:colOff>307975</xdr:colOff>
      <xdr:row>95</xdr:row>
      <xdr:rowOff>157017</xdr:rowOff>
    </xdr:to>
    <xdr:cxnSp macro="">
      <xdr:nvCxnSpPr>
        <xdr:cNvPr id="471" name="直線コネクタ 470"/>
        <xdr:cNvCxnSpPr/>
      </xdr:nvCxnSpPr>
      <xdr:spPr>
        <a:xfrm flipV="1">
          <a:off x="6972300" y="16425926"/>
          <a:ext cx="889000" cy="1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93187</xdr:rowOff>
    </xdr:from>
    <xdr:to>
      <xdr:col>11</xdr:col>
      <xdr:colOff>358775</xdr:colOff>
      <xdr:row>97</xdr:row>
      <xdr:rowOff>23337</xdr:rowOff>
    </xdr:to>
    <xdr:sp macro="" textlink="">
      <xdr:nvSpPr>
        <xdr:cNvPr id="472" name="フローチャート : 判断 471"/>
        <xdr:cNvSpPr/>
      </xdr:nvSpPr>
      <xdr:spPr>
        <a:xfrm>
          <a:off x="7810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14464</xdr:rowOff>
    </xdr:from>
    <xdr:ext cx="534377" cy="259045"/>
    <xdr:sp macro="" textlink="">
      <xdr:nvSpPr>
        <xdr:cNvPr id="473" name="テキスト ボックス 472"/>
        <xdr:cNvSpPr txBox="1"/>
      </xdr:nvSpPr>
      <xdr:spPr>
        <a:xfrm>
          <a:off x="7594111" y="1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71526</xdr:rowOff>
    </xdr:from>
    <xdr:to>
      <xdr:col>10</xdr:col>
      <xdr:colOff>155575</xdr:colOff>
      <xdr:row>97</xdr:row>
      <xdr:rowOff>1676</xdr:rowOff>
    </xdr:to>
    <xdr:sp macro="" textlink="">
      <xdr:nvSpPr>
        <xdr:cNvPr id="474" name="フローチャート : 判断 473"/>
        <xdr:cNvSpPr/>
      </xdr:nvSpPr>
      <xdr:spPr>
        <a:xfrm>
          <a:off x="6921500" y="1653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164253</xdr:rowOff>
    </xdr:from>
    <xdr:ext cx="534377" cy="259045"/>
    <xdr:sp macro="" textlink="">
      <xdr:nvSpPr>
        <xdr:cNvPr id="475" name="テキスト ボックス 474"/>
        <xdr:cNvSpPr txBox="1"/>
      </xdr:nvSpPr>
      <xdr:spPr>
        <a:xfrm>
          <a:off x="6705111" y="1662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104484</xdr:rowOff>
    </xdr:from>
    <xdr:to>
      <xdr:col>15</xdr:col>
      <xdr:colOff>231775</xdr:colOff>
      <xdr:row>96</xdr:row>
      <xdr:rowOff>34634</xdr:rowOff>
    </xdr:to>
    <xdr:sp macro="" textlink="">
      <xdr:nvSpPr>
        <xdr:cNvPr id="481" name="円/楕円 480"/>
        <xdr:cNvSpPr/>
      </xdr:nvSpPr>
      <xdr:spPr>
        <a:xfrm>
          <a:off x="10426700" y="1639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127361</xdr:rowOff>
    </xdr:from>
    <xdr:ext cx="534377" cy="259045"/>
    <xdr:sp macro="" textlink="">
      <xdr:nvSpPr>
        <xdr:cNvPr id="482" name="土木費該当値テキスト"/>
        <xdr:cNvSpPr txBox="1"/>
      </xdr:nvSpPr>
      <xdr:spPr>
        <a:xfrm>
          <a:off x="10528300" y="1624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50,182</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50171</xdr:rowOff>
    </xdr:from>
    <xdr:to>
      <xdr:col>14</xdr:col>
      <xdr:colOff>79375</xdr:colOff>
      <xdr:row>95</xdr:row>
      <xdr:rowOff>151771</xdr:rowOff>
    </xdr:to>
    <xdr:sp macro="" textlink="">
      <xdr:nvSpPr>
        <xdr:cNvPr id="483" name="円/楕円 482"/>
        <xdr:cNvSpPr/>
      </xdr:nvSpPr>
      <xdr:spPr>
        <a:xfrm>
          <a:off x="9588500" y="1633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168298</xdr:rowOff>
    </xdr:from>
    <xdr:ext cx="534377" cy="259045"/>
    <xdr:sp macro="" textlink="">
      <xdr:nvSpPr>
        <xdr:cNvPr id="484" name="テキスト ボックス 483"/>
        <xdr:cNvSpPr txBox="1"/>
      </xdr:nvSpPr>
      <xdr:spPr>
        <a:xfrm>
          <a:off x="9372111" y="1611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53,033</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117990</xdr:rowOff>
    </xdr:from>
    <xdr:to>
      <xdr:col>12</xdr:col>
      <xdr:colOff>561975</xdr:colOff>
      <xdr:row>96</xdr:row>
      <xdr:rowOff>48140</xdr:rowOff>
    </xdr:to>
    <xdr:sp macro="" textlink="">
      <xdr:nvSpPr>
        <xdr:cNvPr id="485" name="円/楕円 484"/>
        <xdr:cNvSpPr/>
      </xdr:nvSpPr>
      <xdr:spPr>
        <a:xfrm>
          <a:off x="8699500" y="1640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64667</xdr:rowOff>
    </xdr:from>
    <xdr:ext cx="534377" cy="259045"/>
    <xdr:sp macro="" textlink="">
      <xdr:nvSpPr>
        <xdr:cNvPr id="486" name="テキスト ボックス 485"/>
        <xdr:cNvSpPr txBox="1"/>
      </xdr:nvSpPr>
      <xdr:spPr>
        <a:xfrm>
          <a:off x="8483111" y="161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49,473</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87376</xdr:rowOff>
    </xdr:from>
    <xdr:to>
      <xdr:col>11</xdr:col>
      <xdr:colOff>358775</xdr:colOff>
      <xdr:row>96</xdr:row>
      <xdr:rowOff>17526</xdr:rowOff>
    </xdr:to>
    <xdr:sp macro="" textlink="">
      <xdr:nvSpPr>
        <xdr:cNvPr id="487" name="円/楕円 486"/>
        <xdr:cNvSpPr/>
      </xdr:nvSpPr>
      <xdr:spPr>
        <a:xfrm>
          <a:off x="7810500" y="1637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34053</xdr:rowOff>
    </xdr:from>
    <xdr:ext cx="534377" cy="259045"/>
    <xdr:sp macro="" textlink="">
      <xdr:nvSpPr>
        <xdr:cNvPr id="488" name="テキスト ボックス 487"/>
        <xdr:cNvSpPr txBox="1"/>
      </xdr:nvSpPr>
      <xdr:spPr>
        <a:xfrm>
          <a:off x="7594111" y="1615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51,080</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106217</xdr:rowOff>
    </xdr:from>
    <xdr:to>
      <xdr:col>10</xdr:col>
      <xdr:colOff>155575</xdr:colOff>
      <xdr:row>96</xdr:row>
      <xdr:rowOff>36367</xdr:rowOff>
    </xdr:to>
    <xdr:sp macro="" textlink="">
      <xdr:nvSpPr>
        <xdr:cNvPr id="489" name="円/楕円 488"/>
        <xdr:cNvSpPr/>
      </xdr:nvSpPr>
      <xdr:spPr>
        <a:xfrm>
          <a:off x="6921500" y="1639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52894</xdr:rowOff>
    </xdr:from>
    <xdr:ext cx="534377" cy="259045"/>
    <xdr:sp macro="" textlink="">
      <xdr:nvSpPr>
        <xdr:cNvPr id="490" name="テキスト ボックス 489"/>
        <xdr:cNvSpPr txBox="1"/>
      </xdr:nvSpPr>
      <xdr:spPr>
        <a:xfrm>
          <a:off x="6705111" y="1616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50,091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13,473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5" name="直線コネクタ 514"/>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16" name="消防費最小値テキスト"/>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17" name="直線コネクタ 516"/>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18" name="消防費最大値テキスト"/>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19" name="直線コネクタ 518"/>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4140</xdr:rowOff>
    </xdr:from>
    <xdr:to>
      <xdr:col>23</xdr:col>
      <xdr:colOff>517525</xdr:colOff>
      <xdr:row>37</xdr:row>
      <xdr:rowOff>80912</xdr:rowOff>
    </xdr:to>
    <xdr:cxnSp macro="">
      <xdr:nvCxnSpPr>
        <xdr:cNvPr id="520" name="直線コネクタ 519"/>
        <xdr:cNvCxnSpPr/>
      </xdr:nvCxnSpPr>
      <xdr:spPr>
        <a:xfrm>
          <a:off x="15481300" y="6176340"/>
          <a:ext cx="838200" cy="24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79748</xdr:rowOff>
    </xdr:from>
    <xdr:ext cx="534377" cy="259045"/>
    <xdr:sp macro="" textlink="">
      <xdr:nvSpPr>
        <xdr:cNvPr id="521" name="消防費平均値テキスト"/>
        <xdr:cNvSpPr txBox="1"/>
      </xdr:nvSpPr>
      <xdr:spPr>
        <a:xfrm>
          <a:off x="16370300" y="642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2" name="フローチャート : 判断 521"/>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171209</xdr:rowOff>
    </xdr:from>
    <xdr:to>
      <xdr:col>22</xdr:col>
      <xdr:colOff>365125</xdr:colOff>
      <xdr:row>36</xdr:row>
      <xdr:rowOff>4140</xdr:rowOff>
    </xdr:to>
    <xdr:cxnSp macro="">
      <xdr:nvCxnSpPr>
        <xdr:cNvPr id="523" name="直線コネクタ 522"/>
        <xdr:cNvCxnSpPr/>
      </xdr:nvCxnSpPr>
      <xdr:spPr>
        <a:xfrm>
          <a:off x="14592300" y="6000509"/>
          <a:ext cx="889000" cy="17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60020</xdr:rowOff>
    </xdr:from>
    <xdr:to>
      <xdr:col>22</xdr:col>
      <xdr:colOff>415925</xdr:colOff>
      <xdr:row>37</xdr:row>
      <xdr:rowOff>161620</xdr:rowOff>
    </xdr:to>
    <xdr:sp macro="" textlink="">
      <xdr:nvSpPr>
        <xdr:cNvPr id="524" name="フローチャート : 判断 523"/>
        <xdr:cNvSpPr/>
      </xdr:nvSpPr>
      <xdr:spPr>
        <a:xfrm>
          <a:off x="15430500" y="64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152747</xdr:rowOff>
    </xdr:from>
    <xdr:ext cx="534377" cy="259045"/>
    <xdr:sp macro="" textlink="">
      <xdr:nvSpPr>
        <xdr:cNvPr id="525" name="テキスト ボックス 524"/>
        <xdr:cNvSpPr txBox="1"/>
      </xdr:nvSpPr>
      <xdr:spPr>
        <a:xfrm>
          <a:off x="15214111" y="64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171209</xdr:rowOff>
    </xdr:from>
    <xdr:to>
      <xdr:col>21</xdr:col>
      <xdr:colOff>161925</xdr:colOff>
      <xdr:row>36</xdr:row>
      <xdr:rowOff>63157</xdr:rowOff>
    </xdr:to>
    <xdr:cxnSp macro="">
      <xdr:nvCxnSpPr>
        <xdr:cNvPr id="526" name="直線コネクタ 525"/>
        <xdr:cNvCxnSpPr/>
      </xdr:nvCxnSpPr>
      <xdr:spPr>
        <a:xfrm flipV="1">
          <a:off x="13703300" y="6000509"/>
          <a:ext cx="889000" cy="23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83680</xdr:rowOff>
    </xdr:from>
    <xdr:to>
      <xdr:col>21</xdr:col>
      <xdr:colOff>212725</xdr:colOff>
      <xdr:row>38</xdr:row>
      <xdr:rowOff>13830</xdr:rowOff>
    </xdr:to>
    <xdr:sp macro="" textlink="">
      <xdr:nvSpPr>
        <xdr:cNvPr id="527" name="フローチャート : 判断 526"/>
        <xdr:cNvSpPr/>
      </xdr:nvSpPr>
      <xdr:spPr>
        <a:xfrm>
          <a:off x="14541500" y="64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4957</xdr:rowOff>
    </xdr:from>
    <xdr:ext cx="534377" cy="259045"/>
    <xdr:sp macro="" textlink="">
      <xdr:nvSpPr>
        <xdr:cNvPr id="528" name="テキスト ボックス 527"/>
        <xdr:cNvSpPr txBox="1"/>
      </xdr:nvSpPr>
      <xdr:spPr>
        <a:xfrm>
          <a:off x="14325111" y="65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68567</xdr:rowOff>
    </xdr:from>
    <xdr:to>
      <xdr:col>19</xdr:col>
      <xdr:colOff>644525</xdr:colOff>
      <xdr:row>36</xdr:row>
      <xdr:rowOff>63157</xdr:rowOff>
    </xdr:to>
    <xdr:cxnSp macro="">
      <xdr:nvCxnSpPr>
        <xdr:cNvPr id="529" name="直線コネクタ 528"/>
        <xdr:cNvCxnSpPr/>
      </xdr:nvCxnSpPr>
      <xdr:spPr>
        <a:xfrm>
          <a:off x="12814300" y="6069317"/>
          <a:ext cx="889000" cy="1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114236</xdr:rowOff>
    </xdr:from>
    <xdr:to>
      <xdr:col>20</xdr:col>
      <xdr:colOff>9525</xdr:colOff>
      <xdr:row>38</xdr:row>
      <xdr:rowOff>44386</xdr:rowOff>
    </xdr:to>
    <xdr:sp macro="" textlink="">
      <xdr:nvSpPr>
        <xdr:cNvPr id="530" name="フローチャート : 判断 529"/>
        <xdr:cNvSpPr/>
      </xdr:nvSpPr>
      <xdr:spPr>
        <a:xfrm>
          <a:off x="13652500" y="64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35513</xdr:rowOff>
    </xdr:from>
    <xdr:ext cx="534377" cy="259045"/>
    <xdr:sp macro="" textlink="">
      <xdr:nvSpPr>
        <xdr:cNvPr id="531" name="テキスト ボックス 530"/>
        <xdr:cNvSpPr txBox="1"/>
      </xdr:nvSpPr>
      <xdr:spPr>
        <a:xfrm>
          <a:off x="13436111" y="655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125438</xdr:rowOff>
    </xdr:from>
    <xdr:to>
      <xdr:col>18</xdr:col>
      <xdr:colOff>492125</xdr:colOff>
      <xdr:row>38</xdr:row>
      <xdr:rowOff>55588</xdr:rowOff>
    </xdr:to>
    <xdr:sp macro="" textlink="">
      <xdr:nvSpPr>
        <xdr:cNvPr id="532" name="フローチャート : 判断 531"/>
        <xdr:cNvSpPr/>
      </xdr:nvSpPr>
      <xdr:spPr>
        <a:xfrm>
          <a:off x="12763500" y="64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46715</xdr:rowOff>
    </xdr:from>
    <xdr:ext cx="534377" cy="259045"/>
    <xdr:sp macro="" textlink="">
      <xdr:nvSpPr>
        <xdr:cNvPr id="533" name="テキスト ボックス 532"/>
        <xdr:cNvSpPr txBox="1"/>
      </xdr:nvSpPr>
      <xdr:spPr>
        <a:xfrm>
          <a:off x="12547111" y="656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30112</xdr:rowOff>
    </xdr:from>
    <xdr:to>
      <xdr:col>23</xdr:col>
      <xdr:colOff>568325</xdr:colOff>
      <xdr:row>37</xdr:row>
      <xdr:rowOff>131712</xdr:rowOff>
    </xdr:to>
    <xdr:sp macro="" textlink="">
      <xdr:nvSpPr>
        <xdr:cNvPr id="539" name="円/楕円 538"/>
        <xdr:cNvSpPr/>
      </xdr:nvSpPr>
      <xdr:spPr>
        <a:xfrm>
          <a:off x="16268700" y="637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52989</xdr:rowOff>
    </xdr:from>
    <xdr:ext cx="534377" cy="259045"/>
    <xdr:sp macro="" textlink="">
      <xdr:nvSpPr>
        <xdr:cNvPr id="540" name="消防費該当値テキスト"/>
        <xdr:cNvSpPr txBox="1"/>
      </xdr:nvSpPr>
      <xdr:spPr>
        <a:xfrm>
          <a:off x="16370300" y="622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18,043</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124790</xdr:rowOff>
    </xdr:from>
    <xdr:to>
      <xdr:col>22</xdr:col>
      <xdr:colOff>415925</xdr:colOff>
      <xdr:row>36</xdr:row>
      <xdr:rowOff>54940</xdr:rowOff>
    </xdr:to>
    <xdr:sp macro="" textlink="">
      <xdr:nvSpPr>
        <xdr:cNvPr id="541" name="円/楕円 540"/>
        <xdr:cNvSpPr/>
      </xdr:nvSpPr>
      <xdr:spPr>
        <a:xfrm>
          <a:off x="15430500" y="61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71467</xdr:rowOff>
    </xdr:from>
    <xdr:ext cx="534377" cy="259045"/>
    <xdr:sp macro="" textlink="">
      <xdr:nvSpPr>
        <xdr:cNvPr id="542" name="テキスト ボックス 541"/>
        <xdr:cNvSpPr txBox="1"/>
      </xdr:nvSpPr>
      <xdr:spPr>
        <a:xfrm>
          <a:off x="15214111" y="590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24,558</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120409</xdr:rowOff>
    </xdr:from>
    <xdr:to>
      <xdr:col>21</xdr:col>
      <xdr:colOff>212725</xdr:colOff>
      <xdr:row>35</xdr:row>
      <xdr:rowOff>50559</xdr:rowOff>
    </xdr:to>
    <xdr:sp macro="" textlink="">
      <xdr:nvSpPr>
        <xdr:cNvPr id="543" name="円/楕円 542"/>
        <xdr:cNvSpPr/>
      </xdr:nvSpPr>
      <xdr:spPr>
        <a:xfrm>
          <a:off x="14541500" y="59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67086</xdr:rowOff>
    </xdr:from>
    <xdr:ext cx="534377" cy="259045"/>
    <xdr:sp macro="" textlink="">
      <xdr:nvSpPr>
        <xdr:cNvPr id="544" name="テキスト ボックス 543"/>
        <xdr:cNvSpPr txBox="1"/>
      </xdr:nvSpPr>
      <xdr:spPr>
        <a:xfrm>
          <a:off x="14325111" y="572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29,173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12357</xdr:rowOff>
    </xdr:from>
    <xdr:to>
      <xdr:col>20</xdr:col>
      <xdr:colOff>9525</xdr:colOff>
      <xdr:row>36</xdr:row>
      <xdr:rowOff>113957</xdr:rowOff>
    </xdr:to>
    <xdr:sp macro="" textlink="">
      <xdr:nvSpPr>
        <xdr:cNvPr id="545" name="円/楕円 544"/>
        <xdr:cNvSpPr/>
      </xdr:nvSpPr>
      <xdr:spPr>
        <a:xfrm>
          <a:off x="13652500" y="618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130484</xdr:rowOff>
    </xdr:from>
    <xdr:ext cx="534377" cy="259045"/>
    <xdr:sp macro="" textlink="">
      <xdr:nvSpPr>
        <xdr:cNvPr id="546" name="テキスト ボックス 545"/>
        <xdr:cNvSpPr txBox="1"/>
      </xdr:nvSpPr>
      <xdr:spPr>
        <a:xfrm>
          <a:off x="13436111" y="595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23,009</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17767</xdr:rowOff>
    </xdr:from>
    <xdr:to>
      <xdr:col>18</xdr:col>
      <xdr:colOff>492125</xdr:colOff>
      <xdr:row>35</xdr:row>
      <xdr:rowOff>119367</xdr:rowOff>
    </xdr:to>
    <xdr:sp macro="" textlink="">
      <xdr:nvSpPr>
        <xdr:cNvPr id="547" name="円/楕円 546"/>
        <xdr:cNvSpPr/>
      </xdr:nvSpPr>
      <xdr:spPr>
        <a:xfrm>
          <a:off x="12763500" y="601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135894</xdr:rowOff>
    </xdr:from>
    <xdr:ext cx="534377" cy="259045"/>
    <xdr:sp macro="" textlink="">
      <xdr:nvSpPr>
        <xdr:cNvPr id="548" name="テキスト ボックス 547"/>
        <xdr:cNvSpPr txBox="1"/>
      </xdr:nvSpPr>
      <xdr:spPr>
        <a:xfrm>
          <a:off x="12547111" y="579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27,367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53,313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3" name="直線コネクタ 572"/>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4" name="教育費最小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5" name="直線コネクタ 574"/>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76" name="教育費最大値テキスト"/>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77" name="直線コネクタ 576"/>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141643</xdr:rowOff>
    </xdr:from>
    <xdr:to>
      <xdr:col>23</xdr:col>
      <xdr:colOff>517525</xdr:colOff>
      <xdr:row>55</xdr:row>
      <xdr:rowOff>147301</xdr:rowOff>
    </xdr:to>
    <xdr:cxnSp macro="">
      <xdr:nvCxnSpPr>
        <xdr:cNvPr id="578" name="直線コネクタ 577"/>
        <xdr:cNvCxnSpPr/>
      </xdr:nvCxnSpPr>
      <xdr:spPr>
        <a:xfrm>
          <a:off x="15481300" y="9399943"/>
          <a:ext cx="838200" cy="17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142594</xdr:rowOff>
    </xdr:from>
    <xdr:ext cx="534377" cy="259045"/>
    <xdr:sp macro="" textlink="">
      <xdr:nvSpPr>
        <xdr:cNvPr id="579" name="教育費平均値テキスト"/>
        <xdr:cNvSpPr txBox="1"/>
      </xdr:nvSpPr>
      <xdr:spPr>
        <a:xfrm>
          <a:off x="16370300" y="957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80" name="フローチャート : 判断 579"/>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141643</xdr:rowOff>
    </xdr:from>
    <xdr:to>
      <xdr:col>22</xdr:col>
      <xdr:colOff>365125</xdr:colOff>
      <xdr:row>55</xdr:row>
      <xdr:rowOff>34220</xdr:rowOff>
    </xdr:to>
    <xdr:cxnSp macro="">
      <xdr:nvCxnSpPr>
        <xdr:cNvPr id="581" name="直線コネクタ 580"/>
        <xdr:cNvCxnSpPr/>
      </xdr:nvCxnSpPr>
      <xdr:spPr>
        <a:xfrm flipV="1">
          <a:off x="14592300" y="9399943"/>
          <a:ext cx="889000" cy="6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2" name="フローチャート : 判断 581"/>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96417</xdr:rowOff>
    </xdr:from>
    <xdr:ext cx="534377" cy="259045"/>
    <xdr:sp macro="" textlink="">
      <xdr:nvSpPr>
        <xdr:cNvPr id="583" name="テキスト ボックス 582"/>
        <xdr:cNvSpPr txBox="1"/>
      </xdr:nvSpPr>
      <xdr:spPr>
        <a:xfrm>
          <a:off x="15214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34220</xdr:rowOff>
    </xdr:from>
    <xdr:to>
      <xdr:col>21</xdr:col>
      <xdr:colOff>161925</xdr:colOff>
      <xdr:row>55</xdr:row>
      <xdr:rowOff>36925</xdr:rowOff>
    </xdr:to>
    <xdr:cxnSp macro="">
      <xdr:nvCxnSpPr>
        <xdr:cNvPr id="584" name="直線コネクタ 583"/>
        <xdr:cNvCxnSpPr/>
      </xdr:nvCxnSpPr>
      <xdr:spPr>
        <a:xfrm flipV="1">
          <a:off x="13703300" y="9463970"/>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85" name="フローチャート : 判断 584"/>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104741</xdr:rowOff>
    </xdr:from>
    <xdr:ext cx="534377" cy="259045"/>
    <xdr:sp macro="" textlink="">
      <xdr:nvSpPr>
        <xdr:cNvPr id="586" name="テキスト ボックス 585"/>
        <xdr:cNvSpPr txBox="1"/>
      </xdr:nvSpPr>
      <xdr:spPr>
        <a:xfrm>
          <a:off x="14325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36925</xdr:rowOff>
    </xdr:from>
    <xdr:to>
      <xdr:col>19</xdr:col>
      <xdr:colOff>644525</xdr:colOff>
      <xdr:row>55</xdr:row>
      <xdr:rowOff>121203</xdr:rowOff>
    </xdr:to>
    <xdr:cxnSp macro="">
      <xdr:nvCxnSpPr>
        <xdr:cNvPr id="587" name="直線コネクタ 586"/>
        <xdr:cNvCxnSpPr/>
      </xdr:nvCxnSpPr>
      <xdr:spPr>
        <a:xfrm flipV="1">
          <a:off x="12814300" y="9466675"/>
          <a:ext cx="889000" cy="8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88" name="フローチャート : 判断 587"/>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129259</xdr:rowOff>
    </xdr:from>
    <xdr:ext cx="534377" cy="259045"/>
    <xdr:sp macro="" textlink="">
      <xdr:nvSpPr>
        <xdr:cNvPr id="589" name="テキスト ボックス 588"/>
        <xdr:cNvSpPr txBox="1"/>
      </xdr:nvSpPr>
      <xdr:spPr>
        <a:xfrm>
          <a:off x="13436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0" name="フローチャート : 判断 589"/>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168787</xdr:rowOff>
    </xdr:from>
    <xdr:ext cx="534377" cy="259045"/>
    <xdr:sp macro="" textlink="">
      <xdr:nvSpPr>
        <xdr:cNvPr id="591" name="テキスト ボックス 590"/>
        <xdr:cNvSpPr txBox="1"/>
      </xdr:nvSpPr>
      <xdr:spPr>
        <a:xfrm>
          <a:off x="12547111" y="97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96501</xdr:rowOff>
    </xdr:from>
    <xdr:to>
      <xdr:col>23</xdr:col>
      <xdr:colOff>568325</xdr:colOff>
      <xdr:row>56</xdr:row>
      <xdr:rowOff>26651</xdr:rowOff>
    </xdr:to>
    <xdr:sp macro="" textlink="">
      <xdr:nvSpPr>
        <xdr:cNvPr id="597" name="円/楕円 596"/>
        <xdr:cNvSpPr/>
      </xdr:nvSpPr>
      <xdr:spPr>
        <a:xfrm>
          <a:off x="16268700" y="952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119378</xdr:rowOff>
    </xdr:from>
    <xdr:ext cx="534377" cy="259045"/>
    <xdr:sp macro="" textlink="">
      <xdr:nvSpPr>
        <xdr:cNvPr id="598" name="教育費該当値テキスト"/>
        <xdr:cNvSpPr txBox="1"/>
      </xdr:nvSpPr>
      <xdr:spPr>
        <a:xfrm>
          <a:off x="16370300" y="937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50,601</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90843</xdr:rowOff>
    </xdr:from>
    <xdr:to>
      <xdr:col>22</xdr:col>
      <xdr:colOff>415925</xdr:colOff>
      <xdr:row>55</xdr:row>
      <xdr:rowOff>20993</xdr:rowOff>
    </xdr:to>
    <xdr:sp macro="" textlink="">
      <xdr:nvSpPr>
        <xdr:cNvPr id="599" name="円/楕円 598"/>
        <xdr:cNvSpPr/>
      </xdr:nvSpPr>
      <xdr:spPr>
        <a:xfrm>
          <a:off x="15430500" y="934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37520</xdr:rowOff>
    </xdr:from>
    <xdr:ext cx="534377" cy="259045"/>
    <xdr:sp macro="" textlink="">
      <xdr:nvSpPr>
        <xdr:cNvPr id="600" name="テキスト ボックス 599"/>
        <xdr:cNvSpPr txBox="1"/>
      </xdr:nvSpPr>
      <xdr:spPr>
        <a:xfrm>
          <a:off x="15214111" y="912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59,898</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154870</xdr:rowOff>
    </xdr:from>
    <xdr:to>
      <xdr:col>21</xdr:col>
      <xdr:colOff>212725</xdr:colOff>
      <xdr:row>55</xdr:row>
      <xdr:rowOff>85020</xdr:rowOff>
    </xdr:to>
    <xdr:sp macro="" textlink="">
      <xdr:nvSpPr>
        <xdr:cNvPr id="601" name="円/楕円 600"/>
        <xdr:cNvSpPr/>
      </xdr:nvSpPr>
      <xdr:spPr>
        <a:xfrm>
          <a:off x="14541500" y="94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101547</xdr:rowOff>
    </xdr:from>
    <xdr:ext cx="534377" cy="259045"/>
    <xdr:sp macro="" textlink="">
      <xdr:nvSpPr>
        <xdr:cNvPr id="602" name="テキスト ボックス 601"/>
        <xdr:cNvSpPr txBox="1"/>
      </xdr:nvSpPr>
      <xdr:spPr>
        <a:xfrm>
          <a:off x="14325111" y="918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56,537</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157575</xdr:rowOff>
    </xdr:from>
    <xdr:to>
      <xdr:col>20</xdr:col>
      <xdr:colOff>9525</xdr:colOff>
      <xdr:row>55</xdr:row>
      <xdr:rowOff>87725</xdr:rowOff>
    </xdr:to>
    <xdr:sp macro="" textlink="">
      <xdr:nvSpPr>
        <xdr:cNvPr id="603" name="円/楕円 602"/>
        <xdr:cNvSpPr/>
      </xdr:nvSpPr>
      <xdr:spPr>
        <a:xfrm>
          <a:off x="13652500" y="941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104252</xdr:rowOff>
    </xdr:from>
    <xdr:ext cx="534377" cy="259045"/>
    <xdr:sp macro="" textlink="">
      <xdr:nvSpPr>
        <xdr:cNvPr id="604" name="テキスト ボックス 603"/>
        <xdr:cNvSpPr txBox="1"/>
      </xdr:nvSpPr>
      <xdr:spPr>
        <a:xfrm>
          <a:off x="13436111" y="919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56,395</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70403</xdr:rowOff>
    </xdr:from>
    <xdr:to>
      <xdr:col>18</xdr:col>
      <xdr:colOff>492125</xdr:colOff>
      <xdr:row>56</xdr:row>
      <xdr:rowOff>553</xdr:rowOff>
    </xdr:to>
    <xdr:sp macro="" textlink="">
      <xdr:nvSpPr>
        <xdr:cNvPr id="605" name="円/楕円 604"/>
        <xdr:cNvSpPr/>
      </xdr:nvSpPr>
      <xdr:spPr>
        <a:xfrm>
          <a:off x="12763500" y="950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17080</xdr:rowOff>
    </xdr:from>
    <xdr:ext cx="534377" cy="259045"/>
    <xdr:sp macro="" textlink="">
      <xdr:nvSpPr>
        <xdr:cNvPr id="606" name="テキスト ボックス 605"/>
        <xdr:cNvSpPr txBox="1"/>
      </xdr:nvSpPr>
      <xdr:spPr>
        <a:xfrm>
          <a:off x="12547111" y="927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51,971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30" name="直線コネクタ 629"/>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3" name="災害復旧費最大値テキスト"/>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4" name="直線コネクタ 633"/>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102933</xdr:rowOff>
    </xdr:from>
    <xdr:to>
      <xdr:col>23</xdr:col>
      <xdr:colOff>517525</xdr:colOff>
      <xdr:row>78</xdr:row>
      <xdr:rowOff>131280</xdr:rowOff>
    </xdr:to>
    <xdr:cxnSp macro="">
      <xdr:nvCxnSpPr>
        <xdr:cNvPr id="635" name="直線コネクタ 634"/>
        <xdr:cNvCxnSpPr/>
      </xdr:nvCxnSpPr>
      <xdr:spPr>
        <a:xfrm>
          <a:off x="15481300" y="12790233"/>
          <a:ext cx="838200" cy="71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88549</xdr:rowOff>
    </xdr:from>
    <xdr:ext cx="469744" cy="259045"/>
    <xdr:sp macro="" textlink="">
      <xdr:nvSpPr>
        <xdr:cNvPr id="636" name="災害復旧費平均値テキスト"/>
        <xdr:cNvSpPr txBox="1"/>
      </xdr:nvSpPr>
      <xdr:spPr>
        <a:xfrm>
          <a:off x="16370300" y="13461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37" name="フローチャート : 判断 636"/>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102933</xdr:rowOff>
    </xdr:from>
    <xdr:to>
      <xdr:col>22</xdr:col>
      <xdr:colOff>365125</xdr:colOff>
      <xdr:row>78</xdr:row>
      <xdr:rowOff>96228</xdr:rowOff>
    </xdr:to>
    <xdr:cxnSp macro="">
      <xdr:nvCxnSpPr>
        <xdr:cNvPr id="638" name="直線コネクタ 637"/>
        <xdr:cNvCxnSpPr/>
      </xdr:nvCxnSpPr>
      <xdr:spPr>
        <a:xfrm flipV="1">
          <a:off x="14592300" y="12790233"/>
          <a:ext cx="889000" cy="67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16700</xdr:rowOff>
    </xdr:from>
    <xdr:to>
      <xdr:col>22</xdr:col>
      <xdr:colOff>415925</xdr:colOff>
      <xdr:row>78</xdr:row>
      <xdr:rowOff>118300</xdr:rowOff>
    </xdr:to>
    <xdr:sp macro="" textlink="">
      <xdr:nvSpPr>
        <xdr:cNvPr id="639" name="フローチャート : 判断 638"/>
        <xdr:cNvSpPr/>
      </xdr:nvSpPr>
      <xdr:spPr>
        <a:xfrm>
          <a:off x="15430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109427</xdr:rowOff>
    </xdr:from>
    <xdr:ext cx="469744" cy="259045"/>
    <xdr:sp macro="" textlink="">
      <xdr:nvSpPr>
        <xdr:cNvPr id="640" name="テキスト ボックス 639"/>
        <xdr:cNvSpPr txBox="1"/>
      </xdr:nvSpPr>
      <xdr:spPr>
        <a:xfrm>
          <a:off x="15246427" y="1348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96228</xdr:rowOff>
    </xdr:from>
    <xdr:to>
      <xdr:col>21</xdr:col>
      <xdr:colOff>161925</xdr:colOff>
      <xdr:row>79</xdr:row>
      <xdr:rowOff>17132</xdr:rowOff>
    </xdr:to>
    <xdr:cxnSp macro="">
      <xdr:nvCxnSpPr>
        <xdr:cNvPr id="641" name="直線コネクタ 640"/>
        <xdr:cNvCxnSpPr/>
      </xdr:nvCxnSpPr>
      <xdr:spPr>
        <a:xfrm flipV="1">
          <a:off x="13703300" y="13469328"/>
          <a:ext cx="889000" cy="9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5766</xdr:rowOff>
    </xdr:from>
    <xdr:to>
      <xdr:col>21</xdr:col>
      <xdr:colOff>212725</xdr:colOff>
      <xdr:row>78</xdr:row>
      <xdr:rowOff>107366</xdr:rowOff>
    </xdr:to>
    <xdr:sp macro="" textlink="">
      <xdr:nvSpPr>
        <xdr:cNvPr id="642" name="フローチャート : 判断 641"/>
        <xdr:cNvSpPr/>
      </xdr:nvSpPr>
      <xdr:spPr>
        <a:xfrm>
          <a:off x="14541500" y="1337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123893</xdr:rowOff>
    </xdr:from>
    <xdr:ext cx="469744" cy="259045"/>
    <xdr:sp macro="" textlink="">
      <xdr:nvSpPr>
        <xdr:cNvPr id="643" name="テキスト ボックス 642"/>
        <xdr:cNvSpPr txBox="1"/>
      </xdr:nvSpPr>
      <xdr:spPr>
        <a:xfrm>
          <a:off x="14357427" y="1315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17132</xdr:rowOff>
    </xdr:from>
    <xdr:to>
      <xdr:col>19</xdr:col>
      <xdr:colOff>644525</xdr:colOff>
      <xdr:row>79</xdr:row>
      <xdr:rowOff>30735</xdr:rowOff>
    </xdr:to>
    <xdr:cxnSp macro="">
      <xdr:nvCxnSpPr>
        <xdr:cNvPr id="644" name="直線コネクタ 643"/>
        <xdr:cNvCxnSpPr/>
      </xdr:nvCxnSpPr>
      <xdr:spPr>
        <a:xfrm flipV="1">
          <a:off x="12814300" y="13561682"/>
          <a:ext cx="889000" cy="1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153136</xdr:rowOff>
    </xdr:from>
    <xdr:to>
      <xdr:col>20</xdr:col>
      <xdr:colOff>9525</xdr:colOff>
      <xdr:row>78</xdr:row>
      <xdr:rowOff>83286</xdr:rowOff>
    </xdr:to>
    <xdr:sp macro="" textlink="">
      <xdr:nvSpPr>
        <xdr:cNvPr id="645" name="フローチャート : 判断 644"/>
        <xdr:cNvSpPr/>
      </xdr:nvSpPr>
      <xdr:spPr>
        <a:xfrm>
          <a:off x="13652500" y="133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99813</xdr:rowOff>
    </xdr:from>
    <xdr:ext cx="469744" cy="259045"/>
    <xdr:sp macro="" textlink="">
      <xdr:nvSpPr>
        <xdr:cNvPr id="646" name="テキスト ボックス 645"/>
        <xdr:cNvSpPr txBox="1"/>
      </xdr:nvSpPr>
      <xdr:spPr>
        <a:xfrm>
          <a:off x="13468427" y="1313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23673</xdr:rowOff>
    </xdr:from>
    <xdr:to>
      <xdr:col>18</xdr:col>
      <xdr:colOff>492125</xdr:colOff>
      <xdr:row>78</xdr:row>
      <xdr:rowOff>125273</xdr:rowOff>
    </xdr:to>
    <xdr:sp macro="" textlink="">
      <xdr:nvSpPr>
        <xdr:cNvPr id="647" name="フローチャート : 判断 646"/>
        <xdr:cNvSpPr/>
      </xdr:nvSpPr>
      <xdr:spPr>
        <a:xfrm>
          <a:off x="12763500" y="13396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141800</xdr:rowOff>
    </xdr:from>
    <xdr:ext cx="469744" cy="259045"/>
    <xdr:sp macro="" textlink="">
      <xdr:nvSpPr>
        <xdr:cNvPr id="648" name="テキスト ボックス 647"/>
        <xdr:cNvSpPr txBox="1"/>
      </xdr:nvSpPr>
      <xdr:spPr>
        <a:xfrm>
          <a:off x="12579427" y="1317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80480</xdr:rowOff>
    </xdr:from>
    <xdr:to>
      <xdr:col>23</xdr:col>
      <xdr:colOff>568325</xdr:colOff>
      <xdr:row>79</xdr:row>
      <xdr:rowOff>10630</xdr:rowOff>
    </xdr:to>
    <xdr:sp macro="" textlink="">
      <xdr:nvSpPr>
        <xdr:cNvPr id="654" name="円/楕円 653"/>
        <xdr:cNvSpPr/>
      </xdr:nvSpPr>
      <xdr:spPr>
        <a:xfrm>
          <a:off x="16268700" y="1345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39857</xdr:rowOff>
    </xdr:from>
    <xdr:ext cx="469744" cy="259045"/>
    <xdr:sp macro="" textlink="">
      <xdr:nvSpPr>
        <xdr:cNvPr id="655" name="災害復旧費該当値テキスト"/>
        <xdr:cNvSpPr txBox="1"/>
      </xdr:nvSpPr>
      <xdr:spPr>
        <a:xfrm>
          <a:off x="16370300" y="1324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2,221</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52133</xdr:rowOff>
    </xdr:from>
    <xdr:to>
      <xdr:col>22</xdr:col>
      <xdr:colOff>415925</xdr:colOff>
      <xdr:row>74</xdr:row>
      <xdr:rowOff>153733</xdr:rowOff>
    </xdr:to>
    <xdr:sp macro="" textlink="">
      <xdr:nvSpPr>
        <xdr:cNvPr id="656" name="円/楕円 655"/>
        <xdr:cNvSpPr/>
      </xdr:nvSpPr>
      <xdr:spPr>
        <a:xfrm>
          <a:off x="15430500" y="1273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170260</xdr:rowOff>
    </xdr:from>
    <xdr:ext cx="534377" cy="259045"/>
    <xdr:sp macro="" textlink="">
      <xdr:nvSpPr>
        <xdr:cNvPr id="657" name="テキスト ボックス 656"/>
        <xdr:cNvSpPr txBox="1"/>
      </xdr:nvSpPr>
      <xdr:spPr>
        <a:xfrm>
          <a:off x="15214111" y="1251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20,965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45428</xdr:rowOff>
    </xdr:from>
    <xdr:to>
      <xdr:col>21</xdr:col>
      <xdr:colOff>212725</xdr:colOff>
      <xdr:row>78</xdr:row>
      <xdr:rowOff>147028</xdr:rowOff>
    </xdr:to>
    <xdr:sp macro="" textlink="">
      <xdr:nvSpPr>
        <xdr:cNvPr id="658" name="円/楕円 657"/>
        <xdr:cNvSpPr/>
      </xdr:nvSpPr>
      <xdr:spPr>
        <a:xfrm>
          <a:off x="14541500" y="1341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138155</xdr:rowOff>
    </xdr:from>
    <xdr:ext cx="469744" cy="259045"/>
    <xdr:sp macro="" textlink="">
      <xdr:nvSpPr>
        <xdr:cNvPr id="659" name="テキスト ボックス 658"/>
        <xdr:cNvSpPr txBox="1"/>
      </xdr:nvSpPr>
      <xdr:spPr>
        <a:xfrm>
          <a:off x="14357427" y="1351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137782</xdr:rowOff>
    </xdr:from>
    <xdr:to>
      <xdr:col>20</xdr:col>
      <xdr:colOff>9525</xdr:colOff>
      <xdr:row>79</xdr:row>
      <xdr:rowOff>67932</xdr:rowOff>
    </xdr:to>
    <xdr:sp macro="" textlink="">
      <xdr:nvSpPr>
        <xdr:cNvPr id="660" name="円/楕円 659"/>
        <xdr:cNvSpPr/>
      </xdr:nvSpPr>
      <xdr:spPr>
        <a:xfrm>
          <a:off x="13652500" y="1351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59059</xdr:rowOff>
    </xdr:from>
    <xdr:ext cx="378565" cy="259045"/>
    <xdr:sp macro="" textlink="">
      <xdr:nvSpPr>
        <xdr:cNvPr id="661" name="テキスト ボックス 660"/>
        <xdr:cNvSpPr txBox="1"/>
      </xdr:nvSpPr>
      <xdr:spPr>
        <a:xfrm>
          <a:off x="13514017" y="13603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151385</xdr:rowOff>
    </xdr:from>
    <xdr:to>
      <xdr:col>18</xdr:col>
      <xdr:colOff>492125</xdr:colOff>
      <xdr:row>79</xdr:row>
      <xdr:rowOff>81535</xdr:rowOff>
    </xdr:to>
    <xdr:sp macro="" textlink="">
      <xdr:nvSpPr>
        <xdr:cNvPr id="662" name="円/楕円 661"/>
        <xdr:cNvSpPr/>
      </xdr:nvSpPr>
      <xdr:spPr>
        <a:xfrm>
          <a:off x="12763500" y="1352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72662</xdr:rowOff>
    </xdr:from>
    <xdr:ext cx="378565" cy="259045"/>
    <xdr:sp macro="" textlink="">
      <xdr:nvSpPr>
        <xdr:cNvPr id="663" name="テキスト ボックス 662"/>
        <xdr:cNvSpPr txBox="1"/>
      </xdr:nvSpPr>
      <xdr:spPr>
        <a:xfrm>
          <a:off x="12625017" y="13617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151978</xdr:rowOff>
    </xdr:from>
    <xdr:to>
      <xdr:col>23</xdr:col>
      <xdr:colOff>516889</xdr:colOff>
      <xdr:row>98</xdr:row>
      <xdr:rowOff>85244</xdr:rowOff>
    </xdr:to>
    <xdr:cxnSp macro="">
      <xdr:nvCxnSpPr>
        <xdr:cNvPr id="689" name="直線コネクタ 688"/>
        <xdr:cNvCxnSpPr/>
      </xdr:nvCxnSpPr>
      <xdr:spPr>
        <a:xfrm flipV="1">
          <a:off x="16317595" y="15411028"/>
          <a:ext cx="1269" cy="14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89071</xdr:rowOff>
    </xdr:from>
    <xdr:ext cx="534377" cy="259045"/>
    <xdr:sp macro="" textlink="">
      <xdr:nvSpPr>
        <xdr:cNvPr id="690" name="公債費最小値テキスト"/>
        <xdr:cNvSpPr txBox="1"/>
      </xdr:nvSpPr>
      <xdr:spPr>
        <a:xfrm>
          <a:off x="16370300" y="16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85244</xdr:rowOff>
    </xdr:from>
    <xdr:to>
      <xdr:col>23</xdr:col>
      <xdr:colOff>606425</xdr:colOff>
      <xdr:row>98</xdr:row>
      <xdr:rowOff>85244</xdr:rowOff>
    </xdr:to>
    <xdr:cxnSp macro="">
      <xdr:nvCxnSpPr>
        <xdr:cNvPr id="691" name="直線コネクタ 690"/>
        <xdr:cNvCxnSpPr/>
      </xdr:nvCxnSpPr>
      <xdr:spPr>
        <a:xfrm>
          <a:off x="16230600" y="168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98655</xdr:rowOff>
    </xdr:from>
    <xdr:ext cx="599010" cy="259045"/>
    <xdr:sp macro="" textlink="">
      <xdr:nvSpPr>
        <xdr:cNvPr id="692" name="公債費最大値テキスト"/>
        <xdr:cNvSpPr txBox="1"/>
      </xdr:nvSpPr>
      <xdr:spPr>
        <a:xfrm>
          <a:off x="16370300" y="151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151978</xdr:rowOff>
    </xdr:from>
    <xdr:to>
      <xdr:col>23</xdr:col>
      <xdr:colOff>606425</xdr:colOff>
      <xdr:row>89</xdr:row>
      <xdr:rowOff>151978</xdr:rowOff>
    </xdr:to>
    <xdr:cxnSp macro="">
      <xdr:nvCxnSpPr>
        <xdr:cNvPr id="693" name="直線コネクタ 692"/>
        <xdr:cNvCxnSpPr/>
      </xdr:nvCxnSpPr>
      <xdr:spPr>
        <a:xfrm>
          <a:off x="16230600" y="154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158707</xdr:rowOff>
    </xdr:from>
    <xdr:to>
      <xdr:col>23</xdr:col>
      <xdr:colOff>517525</xdr:colOff>
      <xdr:row>92</xdr:row>
      <xdr:rowOff>161548</xdr:rowOff>
    </xdr:to>
    <xdr:cxnSp macro="">
      <xdr:nvCxnSpPr>
        <xdr:cNvPr id="694" name="直線コネクタ 693"/>
        <xdr:cNvCxnSpPr/>
      </xdr:nvCxnSpPr>
      <xdr:spPr>
        <a:xfrm flipV="1">
          <a:off x="15481300" y="15932107"/>
          <a:ext cx="8382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40629</xdr:rowOff>
    </xdr:from>
    <xdr:ext cx="534377" cy="259045"/>
    <xdr:sp macro="" textlink="">
      <xdr:nvSpPr>
        <xdr:cNvPr id="695" name="公債費平均値テキスト"/>
        <xdr:cNvSpPr txBox="1"/>
      </xdr:nvSpPr>
      <xdr:spPr>
        <a:xfrm>
          <a:off x="16370300" y="16328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62202</xdr:rowOff>
    </xdr:from>
    <xdr:to>
      <xdr:col>23</xdr:col>
      <xdr:colOff>568325</xdr:colOff>
      <xdr:row>95</xdr:row>
      <xdr:rowOff>163802</xdr:rowOff>
    </xdr:to>
    <xdr:sp macro="" textlink="">
      <xdr:nvSpPr>
        <xdr:cNvPr id="696" name="フローチャート : 判断 695"/>
        <xdr:cNvSpPr/>
      </xdr:nvSpPr>
      <xdr:spPr>
        <a:xfrm>
          <a:off x="162687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51623</xdr:rowOff>
    </xdr:from>
    <xdr:to>
      <xdr:col>22</xdr:col>
      <xdr:colOff>365125</xdr:colOff>
      <xdr:row>92</xdr:row>
      <xdr:rowOff>161548</xdr:rowOff>
    </xdr:to>
    <xdr:cxnSp macro="">
      <xdr:nvCxnSpPr>
        <xdr:cNvPr id="697" name="直線コネクタ 696"/>
        <xdr:cNvCxnSpPr/>
      </xdr:nvCxnSpPr>
      <xdr:spPr>
        <a:xfrm>
          <a:off x="14592300" y="15653573"/>
          <a:ext cx="889000" cy="28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98" name="フローチャート : 判断 697"/>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91640</xdr:rowOff>
    </xdr:from>
    <xdr:ext cx="534377" cy="259045"/>
    <xdr:sp macro="" textlink="">
      <xdr:nvSpPr>
        <xdr:cNvPr id="699" name="テキスト ボックス 698"/>
        <xdr:cNvSpPr txBox="1"/>
      </xdr:nvSpPr>
      <xdr:spPr>
        <a:xfrm>
          <a:off x="15214111" y="163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51623</xdr:rowOff>
    </xdr:from>
    <xdr:to>
      <xdr:col>21</xdr:col>
      <xdr:colOff>161925</xdr:colOff>
      <xdr:row>93</xdr:row>
      <xdr:rowOff>33891</xdr:rowOff>
    </xdr:to>
    <xdr:cxnSp macro="">
      <xdr:nvCxnSpPr>
        <xdr:cNvPr id="700" name="直線コネクタ 699"/>
        <xdr:cNvCxnSpPr/>
      </xdr:nvCxnSpPr>
      <xdr:spPr>
        <a:xfrm flipV="1">
          <a:off x="13703300" y="15653573"/>
          <a:ext cx="889000" cy="32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701" name="フローチャート : 判断 700"/>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94449</xdr:rowOff>
    </xdr:from>
    <xdr:ext cx="534377" cy="259045"/>
    <xdr:sp macro="" textlink="">
      <xdr:nvSpPr>
        <xdr:cNvPr id="702" name="テキスト ボックス 701"/>
        <xdr:cNvSpPr txBox="1"/>
      </xdr:nvSpPr>
      <xdr:spPr>
        <a:xfrm>
          <a:off x="14325111" y="163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9920</xdr:rowOff>
    </xdr:from>
    <xdr:to>
      <xdr:col>19</xdr:col>
      <xdr:colOff>644525</xdr:colOff>
      <xdr:row>93</xdr:row>
      <xdr:rowOff>33891</xdr:rowOff>
    </xdr:to>
    <xdr:cxnSp macro="">
      <xdr:nvCxnSpPr>
        <xdr:cNvPr id="703" name="直線コネクタ 702"/>
        <xdr:cNvCxnSpPr/>
      </xdr:nvCxnSpPr>
      <xdr:spPr>
        <a:xfrm>
          <a:off x="12814300" y="15954770"/>
          <a:ext cx="889000" cy="2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704" name="フローチャート : 判断 703"/>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92260</xdr:rowOff>
    </xdr:from>
    <xdr:ext cx="534377" cy="259045"/>
    <xdr:sp macro="" textlink="">
      <xdr:nvSpPr>
        <xdr:cNvPr id="705" name="テキスト ボックス 704"/>
        <xdr:cNvSpPr txBox="1"/>
      </xdr:nvSpPr>
      <xdr:spPr>
        <a:xfrm>
          <a:off x="13436111" y="1638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706" name="フローチャート : 判断 705"/>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73499</xdr:rowOff>
    </xdr:from>
    <xdr:ext cx="534377" cy="259045"/>
    <xdr:sp macro="" textlink="">
      <xdr:nvSpPr>
        <xdr:cNvPr id="707" name="テキスト ボックス 706"/>
        <xdr:cNvSpPr txBox="1"/>
      </xdr:nvSpPr>
      <xdr:spPr>
        <a:xfrm>
          <a:off x="12547111" y="163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107907</xdr:rowOff>
    </xdr:from>
    <xdr:to>
      <xdr:col>23</xdr:col>
      <xdr:colOff>568325</xdr:colOff>
      <xdr:row>93</xdr:row>
      <xdr:rowOff>38057</xdr:rowOff>
    </xdr:to>
    <xdr:sp macro="" textlink="">
      <xdr:nvSpPr>
        <xdr:cNvPr id="713" name="円/楕円 712"/>
        <xdr:cNvSpPr/>
      </xdr:nvSpPr>
      <xdr:spPr>
        <a:xfrm>
          <a:off x="16268700" y="1588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130784</xdr:rowOff>
    </xdr:from>
    <xdr:ext cx="534377" cy="259045"/>
    <xdr:sp macro="" textlink="">
      <xdr:nvSpPr>
        <xdr:cNvPr id="714" name="公債費該当値テキスト"/>
        <xdr:cNvSpPr txBox="1"/>
      </xdr:nvSpPr>
      <xdr:spPr>
        <a:xfrm>
          <a:off x="16370300" y="157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69,836</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110748</xdr:rowOff>
    </xdr:from>
    <xdr:to>
      <xdr:col>22</xdr:col>
      <xdr:colOff>415925</xdr:colOff>
      <xdr:row>93</xdr:row>
      <xdr:rowOff>40898</xdr:rowOff>
    </xdr:to>
    <xdr:sp macro="" textlink="">
      <xdr:nvSpPr>
        <xdr:cNvPr id="715" name="円/楕円 714"/>
        <xdr:cNvSpPr/>
      </xdr:nvSpPr>
      <xdr:spPr>
        <a:xfrm>
          <a:off x="15430500" y="1588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57425</xdr:rowOff>
    </xdr:from>
    <xdr:ext cx="534377" cy="259045"/>
    <xdr:sp macro="" textlink="">
      <xdr:nvSpPr>
        <xdr:cNvPr id="716" name="テキスト ボックス 715"/>
        <xdr:cNvSpPr txBox="1"/>
      </xdr:nvSpPr>
      <xdr:spPr>
        <a:xfrm>
          <a:off x="15214111" y="1565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69,662</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823</xdr:rowOff>
    </xdr:from>
    <xdr:to>
      <xdr:col>21</xdr:col>
      <xdr:colOff>212725</xdr:colOff>
      <xdr:row>91</xdr:row>
      <xdr:rowOff>102423</xdr:rowOff>
    </xdr:to>
    <xdr:sp macro="" textlink="">
      <xdr:nvSpPr>
        <xdr:cNvPr id="717" name="円/楕円 716"/>
        <xdr:cNvSpPr/>
      </xdr:nvSpPr>
      <xdr:spPr>
        <a:xfrm>
          <a:off x="14541500" y="1560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89</xdr:row>
      <xdr:rowOff>118950</xdr:rowOff>
    </xdr:from>
    <xdr:ext cx="534377" cy="259045"/>
    <xdr:sp macro="" textlink="">
      <xdr:nvSpPr>
        <xdr:cNvPr id="718" name="テキスト ボックス 717"/>
        <xdr:cNvSpPr txBox="1"/>
      </xdr:nvSpPr>
      <xdr:spPr>
        <a:xfrm>
          <a:off x="14325111" y="1537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86,894</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154541</xdr:rowOff>
    </xdr:from>
    <xdr:to>
      <xdr:col>20</xdr:col>
      <xdr:colOff>9525</xdr:colOff>
      <xdr:row>93</xdr:row>
      <xdr:rowOff>84691</xdr:rowOff>
    </xdr:to>
    <xdr:sp macro="" textlink="">
      <xdr:nvSpPr>
        <xdr:cNvPr id="719" name="円/楕円 718"/>
        <xdr:cNvSpPr/>
      </xdr:nvSpPr>
      <xdr:spPr>
        <a:xfrm>
          <a:off x="13652500" y="1592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101218</xdr:rowOff>
    </xdr:from>
    <xdr:ext cx="534377" cy="259045"/>
    <xdr:sp macro="" textlink="">
      <xdr:nvSpPr>
        <xdr:cNvPr id="720" name="テキスト ボックス 719"/>
        <xdr:cNvSpPr txBox="1"/>
      </xdr:nvSpPr>
      <xdr:spPr>
        <a:xfrm>
          <a:off x="13436111" y="1570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66,980</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130570</xdr:rowOff>
    </xdr:from>
    <xdr:to>
      <xdr:col>18</xdr:col>
      <xdr:colOff>492125</xdr:colOff>
      <xdr:row>93</xdr:row>
      <xdr:rowOff>60720</xdr:rowOff>
    </xdr:to>
    <xdr:sp macro="" textlink="">
      <xdr:nvSpPr>
        <xdr:cNvPr id="721" name="円/楕円 720"/>
        <xdr:cNvSpPr/>
      </xdr:nvSpPr>
      <xdr:spPr>
        <a:xfrm>
          <a:off x="12763500" y="1590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77247</xdr:rowOff>
    </xdr:from>
    <xdr:ext cx="534377" cy="259045"/>
    <xdr:sp macro="" textlink="">
      <xdr:nvSpPr>
        <xdr:cNvPr id="722" name="テキスト ボックス 721"/>
        <xdr:cNvSpPr txBox="1"/>
      </xdr:nvSpPr>
      <xdr:spPr>
        <a:xfrm>
          <a:off x="12547111" y="156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68,448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7112</xdr:rowOff>
    </xdr:from>
    <xdr:to>
      <xdr:col>32</xdr:col>
      <xdr:colOff>186689</xdr:colOff>
      <xdr:row>39</xdr:row>
      <xdr:rowOff>44450</xdr:rowOff>
    </xdr:to>
    <xdr:cxnSp macro="">
      <xdr:nvCxnSpPr>
        <xdr:cNvPr id="746" name="直線コネクタ 745"/>
        <xdr:cNvCxnSpPr/>
      </xdr:nvCxnSpPr>
      <xdr:spPr>
        <a:xfrm flipV="1">
          <a:off x="22159595" y="5150612"/>
          <a:ext cx="1269" cy="15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55834</xdr:rowOff>
    </xdr:from>
    <xdr:ext cx="249299" cy="259045"/>
    <xdr:sp macro="" textlink="">
      <xdr:nvSpPr>
        <xdr:cNvPr id="747" name="諸支出金最小値テキスト"/>
        <xdr:cNvSpPr txBox="1"/>
      </xdr:nvSpPr>
      <xdr:spPr>
        <a:xfrm>
          <a:off x="22212300" y="674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125239</xdr:rowOff>
    </xdr:from>
    <xdr:ext cx="469744" cy="259045"/>
    <xdr:sp macro="" textlink="">
      <xdr:nvSpPr>
        <xdr:cNvPr id="749" name="諸支出金最大値テキスト"/>
        <xdr:cNvSpPr txBox="1"/>
      </xdr:nvSpPr>
      <xdr:spPr>
        <a:xfrm>
          <a:off x="22212300" y="4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7112</xdr:rowOff>
    </xdr:from>
    <xdr:to>
      <xdr:col>32</xdr:col>
      <xdr:colOff>276225</xdr:colOff>
      <xdr:row>30</xdr:row>
      <xdr:rowOff>7112</xdr:rowOff>
    </xdr:to>
    <xdr:cxnSp macro="">
      <xdr:nvCxnSpPr>
        <xdr:cNvPr id="750" name="直線コネクタ 749"/>
        <xdr:cNvCxnSpPr/>
      </xdr:nvCxnSpPr>
      <xdr:spPr>
        <a:xfrm>
          <a:off x="22072600" y="515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144733</xdr:rowOff>
    </xdr:from>
    <xdr:ext cx="378565" cy="259045"/>
    <xdr:sp macro="" textlink="">
      <xdr:nvSpPr>
        <xdr:cNvPr id="752" name="諸支出金平均値テキスト"/>
        <xdr:cNvSpPr txBox="1"/>
      </xdr:nvSpPr>
      <xdr:spPr>
        <a:xfrm>
          <a:off x="22212300" y="6488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121856</xdr:rowOff>
    </xdr:from>
    <xdr:to>
      <xdr:col>32</xdr:col>
      <xdr:colOff>238125</xdr:colOff>
      <xdr:row>39</xdr:row>
      <xdr:rowOff>52006</xdr:rowOff>
    </xdr:to>
    <xdr:sp macro="" textlink="">
      <xdr:nvSpPr>
        <xdr:cNvPr id="753" name="フローチャート : 判断 752"/>
        <xdr:cNvSpPr/>
      </xdr:nvSpPr>
      <xdr:spPr>
        <a:xfrm>
          <a:off x="221107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137668</xdr:rowOff>
    </xdr:from>
    <xdr:to>
      <xdr:col>31</xdr:col>
      <xdr:colOff>85725</xdr:colOff>
      <xdr:row>39</xdr:row>
      <xdr:rowOff>67818</xdr:rowOff>
    </xdr:to>
    <xdr:sp macro="" textlink="">
      <xdr:nvSpPr>
        <xdr:cNvPr id="755" name="フローチャート : 判断 754"/>
        <xdr:cNvSpPr/>
      </xdr:nvSpPr>
      <xdr:spPr>
        <a:xfrm>
          <a:off x="21272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84345</xdr:rowOff>
    </xdr:from>
    <xdr:ext cx="378565" cy="259045"/>
    <xdr:sp macro="" textlink="">
      <xdr:nvSpPr>
        <xdr:cNvPr id="756" name="テキスト ボックス 755"/>
        <xdr:cNvSpPr txBox="1"/>
      </xdr:nvSpPr>
      <xdr:spPr>
        <a:xfrm>
          <a:off x="21134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140144</xdr:rowOff>
    </xdr:from>
    <xdr:to>
      <xdr:col>29</xdr:col>
      <xdr:colOff>568325</xdr:colOff>
      <xdr:row>39</xdr:row>
      <xdr:rowOff>70294</xdr:rowOff>
    </xdr:to>
    <xdr:sp macro="" textlink="">
      <xdr:nvSpPr>
        <xdr:cNvPr id="758" name="フローチャート : 判断 757"/>
        <xdr:cNvSpPr/>
      </xdr:nvSpPr>
      <xdr:spPr>
        <a:xfrm>
          <a:off x="20383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86822</xdr:rowOff>
    </xdr:from>
    <xdr:ext cx="378565" cy="259045"/>
    <xdr:sp macro="" textlink="">
      <xdr:nvSpPr>
        <xdr:cNvPr id="759" name="テキスト ボックス 758"/>
        <xdr:cNvSpPr txBox="1"/>
      </xdr:nvSpPr>
      <xdr:spPr>
        <a:xfrm>
          <a:off x="20245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68453</xdr:rowOff>
    </xdr:from>
    <xdr:to>
      <xdr:col>28</xdr:col>
      <xdr:colOff>314325</xdr:colOff>
      <xdr:row>39</xdr:row>
      <xdr:rowOff>44450</xdr:rowOff>
    </xdr:to>
    <xdr:cxnSp macro="">
      <xdr:nvCxnSpPr>
        <xdr:cNvPr id="760" name="直線コネクタ 759"/>
        <xdr:cNvCxnSpPr/>
      </xdr:nvCxnSpPr>
      <xdr:spPr>
        <a:xfrm>
          <a:off x="18656300" y="6412103"/>
          <a:ext cx="889000" cy="3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120142</xdr:rowOff>
    </xdr:from>
    <xdr:to>
      <xdr:col>28</xdr:col>
      <xdr:colOff>365125</xdr:colOff>
      <xdr:row>39</xdr:row>
      <xdr:rowOff>50292</xdr:rowOff>
    </xdr:to>
    <xdr:sp macro="" textlink="">
      <xdr:nvSpPr>
        <xdr:cNvPr id="761" name="フローチャート : 判断 760"/>
        <xdr:cNvSpPr/>
      </xdr:nvSpPr>
      <xdr:spPr>
        <a:xfrm>
          <a:off x="19494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66819</xdr:rowOff>
    </xdr:from>
    <xdr:ext cx="378565" cy="259045"/>
    <xdr:sp macro="" textlink="">
      <xdr:nvSpPr>
        <xdr:cNvPr id="762" name="テキスト ボックス 761"/>
        <xdr:cNvSpPr txBox="1"/>
      </xdr:nvSpPr>
      <xdr:spPr>
        <a:xfrm>
          <a:off x="19356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112903</xdr:rowOff>
    </xdr:from>
    <xdr:to>
      <xdr:col>27</xdr:col>
      <xdr:colOff>161925</xdr:colOff>
      <xdr:row>39</xdr:row>
      <xdr:rowOff>43053</xdr:rowOff>
    </xdr:to>
    <xdr:sp macro="" textlink="">
      <xdr:nvSpPr>
        <xdr:cNvPr id="763" name="フローチャート : 判断 762"/>
        <xdr:cNvSpPr/>
      </xdr:nvSpPr>
      <xdr:spPr>
        <a:xfrm>
          <a:off x="186055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34180</xdr:rowOff>
    </xdr:from>
    <xdr:ext cx="378565" cy="259045"/>
    <xdr:sp macro="" textlink="">
      <xdr:nvSpPr>
        <xdr:cNvPr id="764" name="テキスト ボックス 763"/>
        <xdr:cNvSpPr txBox="1"/>
      </xdr:nvSpPr>
      <xdr:spPr>
        <a:xfrm>
          <a:off x="18467017" y="6720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0" name="円/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100284</xdr:rowOff>
    </xdr:from>
    <xdr:ext cx="249299" cy="259045"/>
    <xdr:sp macro="" textlink="">
      <xdr:nvSpPr>
        <xdr:cNvPr id="771" name="諸支出金該当値テキスト"/>
        <xdr:cNvSpPr txBox="1"/>
      </xdr:nvSpPr>
      <xdr:spPr>
        <a:xfrm>
          <a:off x="22212300" y="6615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2" name="円/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3" name="テキスト ボックス 77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4" name="円/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5" name="テキスト ボックス 77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6" name="円/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7" name="テキスト ボックス 77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17653</xdr:rowOff>
    </xdr:from>
    <xdr:to>
      <xdr:col>27</xdr:col>
      <xdr:colOff>161925</xdr:colOff>
      <xdr:row>37</xdr:row>
      <xdr:rowOff>119253</xdr:rowOff>
    </xdr:to>
    <xdr:sp macro="" textlink="">
      <xdr:nvSpPr>
        <xdr:cNvPr id="778" name="円/楕円 777"/>
        <xdr:cNvSpPr/>
      </xdr:nvSpPr>
      <xdr:spPr>
        <a:xfrm>
          <a:off x="18605500" y="636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135780</xdr:rowOff>
    </xdr:from>
    <xdr:ext cx="469744" cy="259045"/>
    <xdr:sp macro="" textlink="">
      <xdr:nvSpPr>
        <xdr:cNvPr id="779" name="テキスト ボックス 778"/>
        <xdr:cNvSpPr txBox="1"/>
      </xdr:nvSpPr>
      <xdr:spPr>
        <a:xfrm>
          <a:off x="18421427" y="6136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90" name="直線コネクタ 78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1" name="テキスト ボックス 79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2" name="直線コネクタ 79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3" name="テキスト ボックス 792"/>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4" name="直線コネクタ 79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5" name="テキスト ボックス 794"/>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6" name="直線コネクタ 79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7" name="テキスト ボックス 796"/>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8" name="直線コネクタ 79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9" name="テキスト ボックス 798"/>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800" name="直線コネクタ 79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1" name="テキスト ボックス 800"/>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3" name="テキスト ボックス 80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5" name="直線コネクタ 804"/>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6"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7" name="直線コネクタ 80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8"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9" name="直線コネクタ 80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10" name="直線コネクタ 809"/>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1"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2" name="フローチャート : 判断 811"/>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3" name="直線コネクタ 812"/>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4" name="フローチャート : 判断 813"/>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5" name="テキスト ボックス 814"/>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6" name="直線コネクタ 815"/>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7" name="フローチャート : 判断 816"/>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8" name="テキスト ボックス 817"/>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9" name="直線コネクタ 818"/>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20" name="フローチャート : 判断 819"/>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1" name="テキスト ボックス 820"/>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2" name="フローチャート : 判断 821"/>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3" name="テキスト ボックス 822"/>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9" name="円/楕円 828"/>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30"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1" name="円/楕円 830"/>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2" name="テキスト ボックス 831"/>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3" name="円/楕円 832"/>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4" name="テキスト ボックス 833"/>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5" name="円/楕円 834"/>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6" name="テキスト ボックス 835"/>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7" name="円/楕円 836"/>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8" name="テキスト ボックス 837"/>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総務費については土地開発基金からの用地買戻しを行ったことから前年度と比較し増加となり、</a:t>
          </a:r>
          <a:r>
            <a:rPr kumimoji="1" lang="ja-JP" altLang="ja-JP" sz="1300">
              <a:solidFill>
                <a:schemeClr val="dk1"/>
              </a:solidFill>
              <a:effectLst/>
              <a:latin typeface="+mn-lt"/>
              <a:ea typeface="+mn-ea"/>
              <a:cs typeface="+mn-cs"/>
            </a:rPr>
            <a:t>住民一人当たり</a:t>
          </a:r>
          <a:r>
            <a:rPr kumimoji="1" lang="ja-JP" altLang="en-US" sz="1300">
              <a:solidFill>
                <a:schemeClr val="dk1"/>
              </a:solidFill>
              <a:effectLst/>
              <a:latin typeface="+mn-lt"/>
              <a:ea typeface="+mn-ea"/>
              <a:cs typeface="+mn-cs"/>
            </a:rPr>
            <a:t>では９８，１６３</a:t>
          </a:r>
          <a:r>
            <a:rPr kumimoji="1" lang="ja-JP" altLang="ja-JP" sz="1300">
              <a:solidFill>
                <a:schemeClr val="dk1"/>
              </a:solidFill>
              <a:effectLst/>
              <a:latin typeface="+mn-lt"/>
              <a:ea typeface="+mn-ea"/>
              <a:cs typeface="+mn-cs"/>
            </a:rPr>
            <a:t>円とな</a:t>
          </a:r>
          <a:r>
            <a:rPr kumimoji="1" lang="ja-JP" altLang="en-US" sz="1300">
              <a:solidFill>
                <a:schemeClr val="dk1"/>
              </a:solidFill>
              <a:effectLst/>
              <a:latin typeface="+mn-lt"/>
              <a:ea typeface="+mn-ea"/>
              <a:cs typeface="+mn-cs"/>
            </a:rPr>
            <a:t>っている</a:t>
          </a:r>
          <a:r>
            <a:rPr kumimoji="1" lang="ja-JP" altLang="en-US" sz="1300">
              <a:latin typeface="ＭＳ Ｐゴシック"/>
            </a:rPr>
            <a:t>。　民生費は臨時福祉給付金・子育て世帯臨時特例給付金等が減少したこと等により減少し、住民一人当たりでは１４６，１９９円となっている。　衛生費は</a:t>
          </a:r>
          <a:r>
            <a:rPr kumimoji="1" lang="en-US" altLang="ja-JP" sz="1300">
              <a:latin typeface="ＭＳ Ｐゴシック"/>
            </a:rPr>
            <a:t>H25</a:t>
          </a:r>
          <a:r>
            <a:rPr kumimoji="1" lang="ja-JP" altLang="en-US" sz="1300">
              <a:latin typeface="ＭＳ Ｐゴシック"/>
            </a:rPr>
            <a:t>以降、環境センターの施設整備事業が増加していることにより年々上昇し、住民一人当たりでは５８，２０８円となっている。農林水産業費は国庫補助事業の増加により大幅な増となり、住民一人当たりでは２９，７８９円となっている。　商工費は住民一人当たり１４，４６５円・土木費について住民一人当たり５０，１８２円でそれぞれ個々の事業の増減はあるもののほぼ横ばいとなっています。消防費は通信指令システム機器整備が終了したことにより大幅な減となり、住民一人当たりでは１８，０４３円となっています。</a:t>
          </a:r>
        </a:p>
        <a:p>
          <a:r>
            <a:rPr kumimoji="1" lang="ja-JP" altLang="en-US" sz="1300">
              <a:latin typeface="ＭＳ Ｐゴシック"/>
            </a:rPr>
            <a:t>教育費についても、小中学校の大規模改修事業等が終了したことにより減となり、住民一人当たりでは５０，６０１円となっています。</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滋賀県高島市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年度も昨年に引き続き、行財政改革や財政健全化の取り組みにより、財政調整基金を積み立てることができたものの、その積立額は昨年度比約１０億円の減となり実質単年度収支は昨年度よ</a:t>
          </a:r>
          <a:r>
            <a:rPr kumimoji="1" lang="en-US" altLang="ja-JP" sz="1400">
              <a:latin typeface="ＭＳ ゴシック" pitchFamily="49" charset="-128"/>
              <a:ea typeface="ＭＳ ゴシック" pitchFamily="49" charset="-128"/>
            </a:rPr>
            <a:t>3.28</a:t>
          </a:r>
          <a:r>
            <a:rPr kumimoji="1" lang="ja-JP" altLang="en-US" sz="1400">
              <a:latin typeface="ＭＳ ゴシック" pitchFamily="49" charset="-128"/>
              <a:ea typeface="ＭＳ ゴシック" pitchFamily="49" charset="-128"/>
            </a:rPr>
            <a:t>ポイント減少している。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また、実質収支額は、適正な予算執行を継続することにより、</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％で推移していたが、平成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6.89</a:t>
          </a:r>
          <a:r>
            <a:rPr kumimoji="1" lang="ja-JP" altLang="en-US" sz="1400">
              <a:latin typeface="ＭＳ ゴシック" pitchFamily="49" charset="-128"/>
              <a:ea typeface="ＭＳ ゴシック" pitchFamily="49" charset="-128"/>
            </a:rPr>
            <a:t>と若干増加している。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滋賀県高島市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国民健康保険特別会計は慢性的な赤字体質解消のため、平成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保険料の見直しを実施している。また、病院事業では高額な医療機器の更新が今後必要になると見込まれる。水道事業、下水道事業についても今後は老朽施設の更新などが見込まれるため、引き続き経営改善に努める必要がある。</a:t>
          </a: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滋賀県高島市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市債の発行額抑制により、元利償還金は減少している。市債発行については、今後も引き続き事業内容を十分に精査するとともに</a:t>
          </a:r>
          <a:r>
            <a:rPr kumimoji="1" lang="ja-JP" altLang="ja-JP" sz="1400">
              <a:solidFill>
                <a:schemeClr val="dk1"/>
              </a:solidFill>
              <a:effectLst/>
              <a:latin typeface="+mn-lt"/>
              <a:ea typeface="+mn-ea"/>
              <a:cs typeface="+mn-cs"/>
            </a:rPr>
            <a:t>、</a:t>
          </a:r>
          <a:r>
            <a:rPr kumimoji="1" lang="ja-JP" altLang="en-US" sz="1400">
              <a:latin typeface="ＭＳ ゴシック" pitchFamily="49" charset="-128"/>
              <a:ea typeface="ＭＳ ゴシック" pitchFamily="49" charset="-128"/>
            </a:rPr>
            <a:t>交付税算入率の高いものを借入することとし、公債費の縮減に努める。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滋賀県高島市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市債の発行額抑制により、地方債残高は順調に減少している。公営企業債の残高が減少したことにより繰出金が約</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億円減となり、将来負担額は削減の傾向となった。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滋賀県高島市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51,007
50,607
693.05
29,015,503
27,649,088
1,249,724
18,134,608
24,215,383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71.9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滋賀県高島市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51,007
50,607
693.05
29,015,503
27,649,088
1,249,724
18,134,608
24,215,383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71.9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滋賀県高島市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51,007
50,607
693.05
29,015,503
27,649,088
1,249,724
18,134,608
24,215,383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71.9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29015503</v>
      </c>
      <c r="BO4" s="409"/>
      <c r="BP4" s="409"/>
      <c r="BQ4" s="409"/>
      <c r="BR4" s="409"/>
      <c r="BS4" s="409"/>
      <c r="BT4" s="409"/>
      <c r="BU4" s="410"/>
      <c r="BV4" s="408">
        <v>29907520</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6.9</v>
      </c>
      <c r="CU4" s="586"/>
      <c r="CV4" s="586"/>
      <c r="CW4" s="586"/>
      <c r="CX4" s="586"/>
      <c r="CY4" s="586"/>
      <c r="CZ4" s="586"/>
      <c r="DA4" s="587"/>
      <c r="DB4" s="585">
        <v>5</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27649088</v>
      </c>
      <c r="BO5" s="414"/>
      <c r="BP5" s="414"/>
      <c r="BQ5" s="414"/>
      <c r="BR5" s="414"/>
      <c r="BS5" s="414"/>
      <c r="BT5" s="414"/>
      <c r="BU5" s="415"/>
      <c r="BV5" s="413">
        <v>28934644</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89.6</v>
      </c>
      <c r="CU5" s="384"/>
      <c r="CV5" s="384"/>
      <c r="CW5" s="384"/>
      <c r="CX5" s="384"/>
      <c r="CY5" s="384"/>
      <c r="CZ5" s="384"/>
      <c r="DA5" s="385"/>
      <c r="DB5" s="383">
        <v>88.4</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1366415</v>
      </c>
      <c r="BO6" s="414"/>
      <c r="BP6" s="414"/>
      <c r="BQ6" s="414"/>
      <c r="BR6" s="414"/>
      <c r="BS6" s="414"/>
      <c r="BT6" s="414"/>
      <c r="BU6" s="415"/>
      <c r="BV6" s="413">
        <v>972876</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94.9</v>
      </c>
      <c r="CU6" s="560"/>
      <c r="CV6" s="560"/>
      <c r="CW6" s="560"/>
      <c r="CX6" s="560"/>
      <c r="CY6" s="560"/>
      <c r="CZ6" s="560"/>
      <c r="DA6" s="561"/>
      <c r="DB6" s="559">
        <v>94.1</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116691</v>
      </c>
      <c r="BO7" s="414"/>
      <c r="BP7" s="414"/>
      <c r="BQ7" s="414"/>
      <c r="BR7" s="414"/>
      <c r="BS7" s="414"/>
      <c r="BT7" s="414"/>
      <c r="BU7" s="415"/>
      <c r="BV7" s="413">
        <v>54198</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18134608</v>
      </c>
      <c r="CU7" s="414"/>
      <c r="CV7" s="414"/>
      <c r="CW7" s="414"/>
      <c r="CX7" s="414"/>
      <c r="CY7" s="414"/>
      <c r="CZ7" s="414"/>
      <c r="DA7" s="415"/>
      <c r="DB7" s="413">
        <v>18282951</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92</v>
      </c>
      <c r="AV8" s="471"/>
      <c r="AW8" s="471"/>
      <c r="AX8" s="471"/>
      <c r="AY8" s="393" t="s">
        <v>93</v>
      </c>
      <c r="AZ8" s="394"/>
      <c r="BA8" s="394"/>
      <c r="BB8" s="394"/>
      <c r="BC8" s="394"/>
      <c r="BD8" s="394"/>
      <c r="BE8" s="394"/>
      <c r="BF8" s="394"/>
      <c r="BG8" s="394"/>
      <c r="BH8" s="394"/>
      <c r="BI8" s="394"/>
      <c r="BJ8" s="394"/>
      <c r="BK8" s="394"/>
      <c r="BL8" s="394"/>
      <c r="BM8" s="395"/>
      <c r="BN8" s="413">
        <v>1249724</v>
      </c>
      <c r="BO8" s="414"/>
      <c r="BP8" s="414"/>
      <c r="BQ8" s="414"/>
      <c r="BR8" s="414"/>
      <c r="BS8" s="414"/>
      <c r="BT8" s="414"/>
      <c r="BU8" s="415"/>
      <c r="BV8" s="413">
        <v>918678</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0.4</v>
      </c>
      <c r="CU8" s="523"/>
      <c r="CV8" s="523"/>
      <c r="CW8" s="523"/>
      <c r="CX8" s="523"/>
      <c r="CY8" s="523"/>
      <c r="CZ8" s="523"/>
      <c r="DA8" s="524"/>
      <c r="DB8" s="522">
        <v>0.41</v>
      </c>
      <c r="DC8" s="523"/>
      <c r="DD8" s="523"/>
      <c r="DE8" s="523"/>
      <c r="DF8" s="523"/>
      <c r="DG8" s="523"/>
      <c r="DH8" s="523"/>
      <c r="DI8" s="524"/>
      <c r="DJ8" s="137"/>
      <c r="DK8" s="137"/>
      <c r="DL8" s="137"/>
      <c r="DM8" s="137"/>
      <c r="DN8" s="137"/>
      <c r="DO8" s="137"/>
    </row>
    <row r="9" spans="1:119" ht="18.75" customHeight="1" thickBot="1" x14ac:dyDescent="0.2">
      <c r="A9" s="138"/>
      <c r="B9" s="548" t="s">
        <v>95</v>
      </c>
      <c r="C9" s="549"/>
      <c r="D9" s="549"/>
      <c r="E9" s="549"/>
      <c r="F9" s="549"/>
      <c r="G9" s="549"/>
      <c r="H9" s="549"/>
      <c r="I9" s="549"/>
      <c r="J9" s="549"/>
      <c r="K9" s="476"/>
      <c r="L9" s="550" t="s">
        <v>96</v>
      </c>
      <c r="M9" s="551"/>
      <c r="N9" s="551"/>
      <c r="O9" s="551"/>
      <c r="P9" s="551"/>
      <c r="Q9" s="552"/>
      <c r="R9" s="553">
        <v>50025</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78</v>
      </c>
      <c r="AV9" s="471"/>
      <c r="AW9" s="471"/>
      <c r="AX9" s="471"/>
      <c r="AY9" s="393" t="s">
        <v>99</v>
      </c>
      <c r="AZ9" s="394"/>
      <c r="BA9" s="394"/>
      <c r="BB9" s="394"/>
      <c r="BC9" s="394"/>
      <c r="BD9" s="394"/>
      <c r="BE9" s="394"/>
      <c r="BF9" s="394"/>
      <c r="BG9" s="394"/>
      <c r="BH9" s="394"/>
      <c r="BI9" s="394"/>
      <c r="BJ9" s="394"/>
      <c r="BK9" s="394"/>
      <c r="BL9" s="394"/>
      <c r="BM9" s="395"/>
      <c r="BN9" s="413">
        <v>331046</v>
      </c>
      <c r="BO9" s="414"/>
      <c r="BP9" s="414"/>
      <c r="BQ9" s="414"/>
      <c r="BR9" s="414"/>
      <c r="BS9" s="414"/>
      <c r="BT9" s="414"/>
      <c r="BU9" s="415"/>
      <c r="BV9" s="413">
        <v>-3140</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15.8</v>
      </c>
      <c r="CU9" s="384"/>
      <c r="CV9" s="384"/>
      <c r="CW9" s="384"/>
      <c r="CX9" s="384"/>
      <c r="CY9" s="384"/>
      <c r="CZ9" s="384"/>
      <c r="DA9" s="385"/>
      <c r="DB9" s="383">
        <v>16</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101</v>
      </c>
      <c r="M10" s="387"/>
      <c r="N10" s="387"/>
      <c r="O10" s="387"/>
      <c r="P10" s="387"/>
      <c r="Q10" s="388"/>
      <c r="R10" s="389">
        <v>52486</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92</v>
      </c>
      <c r="AV10" s="471"/>
      <c r="AW10" s="471"/>
      <c r="AX10" s="471"/>
      <c r="AY10" s="393" t="s">
        <v>103</v>
      </c>
      <c r="AZ10" s="394"/>
      <c r="BA10" s="394"/>
      <c r="BB10" s="394"/>
      <c r="BC10" s="394"/>
      <c r="BD10" s="394"/>
      <c r="BE10" s="394"/>
      <c r="BF10" s="394"/>
      <c r="BG10" s="394"/>
      <c r="BH10" s="394"/>
      <c r="BI10" s="394"/>
      <c r="BJ10" s="394"/>
      <c r="BK10" s="394"/>
      <c r="BL10" s="394"/>
      <c r="BM10" s="395"/>
      <c r="BN10" s="413">
        <v>220649</v>
      </c>
      <c r="BO10" s="414"/>
      <c r="BP10" s="414"/>
      <c r="BQ10" s="414"/>
      <c r="BR10" s="414"/>
      <c r="BS10" s="414"/>
      <c r="BT10" s="414"/>
      <c r="BU10" s="415"/>
      <c r="BV10" s="413">
        <v>1217780</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92</v>
      </c>
      <c r="AV11" s="471"/>
      <c r="AW11" s="471"/>
      <c r="AX11" s="471"/>
      <c r="AY11" s="393" t="s">
        <v>108</v>
      </c>
      <c r="AZ11" s="394"/>
      <c r="BA11" s="394"/>
      <c r="BB11" s="394"/>
      <c r="BC11" s="394"/>
      <c r="BD11" s="394"/>
      <c r="BE11" s="394"/>
      <c r="BF11" s="394"/>
      <c r="BG11" s="394"/>
      <c r="BH11" s="394"/>
      <c r="BI11" s="394"/>
      <c r="BJ11" s="394"/>
      <c r="BK11" s="394"/>
      <c r="BL11" s="394"/>
      <c r="BM11" s="395"/>
      <c r="BN11" s="413">
        <v>200172</v>
      </c>
      <c r="BO11" s="414"/>
      <c r="BP11" s="414"/>
      <c r="BQ11" s="414"/>
      <c r="BR11" s="414"/>
      <c r="BS11" s="414"/>
      <c r="BT11" s="414"/>
      <c r="BU11" s="415"/>
      <c r="BV11" s="413">
        <v>144362</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110</v>
      </c>
      <c r="CU11" s="523"/>
      <c r="CV11" s="523"/>
      <c r="CW11" s="523"/>
      <c r="CX11" s="523"/>
      <c r="CY11" s="523"/>
      <c r="CZ11" s="523"/>
      <c r="DA11" s="524"/>
      <c r="DB11" s="522" t="s">
        <v>110</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51007</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t="s">
        <v>118</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120</v>
      </c>
      <c r="N13" s="512"/>
      <c r="O13" s="512"/>
      <c r="P13" s="512"/>
      <c r="Q13" s="513"/>
      <c r="R13" s="514">
        <v>50607</v>
      </c>
      <c r="S13" s="515"/>
      <c r="T13" s="515"/>
      <c r="U13" s="515"/>
      <c r="V13" s="516"/>
      <c r="W13" s="502" t="s">
        <v>121</v>
      </c>
      <c r="X13" s="426"/>
      <c r="Y13" s="426"/>
      <c r="Z13" s="426"/>
      <c r="AA13" s="426"/>
      <c r="AB13" s="427"/>
      <c r="AC13" s="389">
        <v>1608</v>
      </c>
      <c r="AD13" s="390"/>
      <c r="AE13" s="390"/>
      <c r="AF13" s="390"/>
      <c r="AG13" s="391"/>
      <c r="AH13" s="389">
        <v>2050</v>
      </c>
      <c r="AI13" s="390"/>
      <c r="AJ13" s="390"/>
      <c r="AK13" s="390"/>
      <c r="AL13" s="392"/>
      <c r="AM13" s="482" t="s">
        <v>122</v>
      </c>
      <c r="AN13" s="387"/>
      <c r="AO13" s="387"/>
      <c r="AP13" s="387"/>
      <c r="AQ13" s="387"/>
      <c r="AR13" s="387"/>
      <c r="AS13" s="387"/>
      <c r="AT13" s="388"/>
      <c r="AU13" s="470" t="s">
        <v>116</v>
      </c>
      <c r="AV13" s="471"/>
      <c r="AW13" s="471"/>
      <c r="AX13" s="471"/>
      <c r="AY13" s="393" t="s">
        <v>123</v>
      </c>
      <c r="AZ13" s="394"/>
      <c r="BA13" s="394"/>
      <c r="BB13" s="394"/>
      <c r="BC13" s="394"/>
      <c r="BD13" s="394"/>
      <c r="BE13" s="394"/>
      <c r="BF13" s="394"/>
      <c r="BG13" s="394"/>
      <c r="BH13" s="394"/>
      <c r="BI13" s="394"/>
      <c r="BJ13" s="394"/>
      <c r="BK13" s="394"/>
      <c r="BL13" s="394"/>
      <c r="BM13" s="395"/>
      <c r="BN13" s="413">
        <v>751867</v>
      </c>
      <c r="BO13" s="414"/>
      <c r="BP13" s="414"/>
      <c r="BQ13" s="414"/>
      <c r="BR13" s="414"/>
      <c r="BS13" s="414"/>
      <c r="BT13" s="414"/>
      <c r="BU13" s="415"/>
      <c r="BV13" s="413">
        <v>1359002</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11.3</v>
      </c>
      <c r="CU13" s="384"/>
      <c r="CV13" s="384"/>
      <c r="CW13" s="384"/>
      <c r="CX13" s="384"/>
      <c r="CY13" s="384"/>
      <c r="CZ13" s="384"/>
      <c r="DA13" s="385"/>
      <c r="DB13" s="383">
        <v>12.1</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51598</v>
      </c>
      <c r="S14" s="515"/>
      <c r="T14" s="515"/>
      <c r="U14" s="515"/>
      <c r="V14" s="516"/>
      <c r="W14" s="517"/>
      <c r="X14" s="429"/>
      <c r="Y14" s="429"/>
      <c r="Z14" s="429"/>
      <c r="AA14" s="429"/>
      <c r="AB14" s="430"/>
      <c r="AC14" s="507">
        <v>6.5</v>
      </c>
      <c r="AD14" s="508"/>
      <c r="AE14" s="508"/>
      <c r="AF14" s="508"/>
      <c r="AG14" s="509"/>
      <c r="AH14" s="507">
        <v>7.7</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71.900000000000006</v>
      </c>
      <c r="CU14" s="486"/>
      <c r="CV14" s="486"/>
      <c r="CW14" s="486"/>
      <c r="CX14" s="486"/>
      <c r="CY14" s="486"/>
      <c r="CZ14" s="486"/>
      <c r="DA14" s="487"/>
      <c r="DB14" s="518">
        <v>90.7</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120</v>
      </c>
      <c r="N15" s="512"/>
      <c r="O15" s="512"/>
      <c r="P15" s="512"/>
      <c r="Q15" s="513"/>
      <c r="R15" s="514">
        <v>51180</v>
      </c>
      <c r="S15" s="515"/>
      <c r="T15" s="515"/>
      <c r="U15" s="515"/>
      <c r="V15" s="516"/>
      <c r="W15" s="502" t="s">
        <v>127</v>
      </c>
      <c r="X15" s="426"/>
      <c r="Y15" s="426"/>
      <c r="Z15" s="426"/>
      <c r="AA15" s="426"/>
      <c r="AB15" s="427"/>
      <c r="AC15" s="389">
        <v>7800</v>
      </c>
      <c r="AD15" s="390"/>
      <c r="AE15" s="390"/>
      <c r="AF15" s="390"/>
      <c r="AG15" s="391"/>
      <c r="AH15" s="389">
        <v>8897</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5370757</v>
      </c>
      <c r="BO15" s="409"/>
      <c r="BP15" s="409"/>
      <c r="BQ15" s="409"/>
      <c r="BR15" s="409"/>
      <c r="BS15" s="409"/>
      <c r="BT15" s="409"/>
      <c r="BU15" s="410"/>
      <c r="BV15" s="408">
        <v>5207024</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31.4</v>
      </c>
      <c r="AD16" s="508"/>
      <c r="AE16" s="508"/>
      <c r="AF16" s="508"/>
      <c r="AG16" s="509"/>
      <c r="AH16" s="507">
        <v>33.4</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13650335</v>
      </c>
      <c r="BO16" s="414"/>
      <c r="BP16" s="414"/>
      <c r="BQ16" s="414"/>
      <c r="BR16" s="414"/>
      <c r="BS16" s="414"/>
      <c r="BT16" s="414"/>
      <c r="BU16" s="415"/>
      <c r="BV16" s="413">
        <v>12876770</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15466</v>
      </c>
      <c r="AD17" s="390"/>
      <c r="AE17" s="390"/>
      <c r="AF17" s="390"/>
      <c r="AG17" s="391"/>
      <c r="AH17" s="389">
        <v>15574</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6779555</v>
      </c>
      <c r="BO17" s="414"/>
      <c r="BP17" s="414"/>
      <c r="BQ17" s="414"/>
      <c r="BR17" s="414"/>
      <c r="BS17" s="414"/>
      <c r="BT17" s="414"/>
      <c r="BU17" s="415"/>
      <c r="BV17" s="413">
        <v>6650317</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136</v>
      </c>
      <c r="C18" s="476"/>
      <c r="D18" s="476"/>
      <c r="E18" s="477"/>
      <c r="F18" s="477"/>
      <c r="G18" s="477"/>
      <c r="H18" s="477"/>
      <c r="I18" s="477"/>
      <c r="J18" s="477"/>
      <c r="K18" s="477"/>
      <c r="L18" s="478">
        <v>693.05</v>
      </c>
      <c r="M18" s="478"/>
      <c r="N18" s="478"/>
      <c r="O18" s="478"/>
      <c r="P18" s="478"/>
      <c r="Q18" s="478"/>
      <c r="R18" s="479"/>
      <c r="S18" s="479"/>
      <c r="T18" s="479"/>
      <c r="U18" s="479"/>
      <c r="V18" s="480"/>
      <c r="W18" s="494"/>
      <c r="X18" s="495"/>
      <c r="Y18" s="495"/>
      <c r="Z18" s="495"/>
      <c r="AA18" s="495"/>
      <c r="AB18" s="503"/>
      <c r="AC18" s="377">
        <v>62.2</v>
      </c>
      <c r="AD18" s="378"/>
      <c r="AE18" s="378"/>
      <c r="AF18" s="378"/>
      <c r="AG18" s="481"/>
      <c r="AH18" s="377">
        <v>58.5</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16832811</v>
      </c>
      <c r="BO18" s="414"/>
      <c r="BP18" s="414"/>
      <c r="BQ18" s="414"/>
      <c r="BR18" s="414"/>
      <c r="BS18" s="414"/>
      <c r="BT18" s="414"/>
      <c r="BU18" s="415"/>
      <c r="BV18" s="413">
        <v>16547022</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138</v>
      </c>
      <c r="C19" s="476"/>
      <c r="D19" s="476"/>
      <c r="E19" s="477"/>
      <c r="F19" s="477"/>
      <c r="G19" s="477"/>
      <c r="H19" s="477"/>
      <c r="I19" s="477"/>
      <c r="J19" s="477"/>
      <c r="K19" s="477"/>
      <c r="L19" s="483">
        <v>72</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21638041</v>
      </c>
      <c r="BO19" s="414"/>
      <c r="BP19" s="414"/>
      <c r="BQ19" s="414"/>
      <c r="BR19" s="414"/>
      <c r="BS19" s="414"/>
      <c r="BT19" s="414"/>
      <c r="BU19" s="415"/>
      <c r="BV19" s="413">
        <v>21594282</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140</v>
      </c>
      <c r="C20" s="476"/>
      <c r="D20" s="476"/>
      <c r="E20" s="477"/>
      <c r="F20" s="477"/>
      <c r="G20" s="477"/>
      <c r="H20" s="477"/>
      <c r="I20" s="477"/>
      <c r="J20" s="477"/>
      <c r="K20" s="477"/>
      <c r="L20" s="483">
        <v>18149</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24215383</v>
      </c>
      <c r="BO23" s="414"/>
      <c r="BP23" s="414"/>
      <c r="BQ23" s="414"/>
      <c r="BR23" s="414"/>
      <c r="BS23" s="414"/>
      <c r="BT23" s="414"/>
      <c r="BU23" s="415"/>
      <c r="BV23" s="413">
        <v>25136726</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149</v>
      </c>
      <c r="F24" s="387"/>
      <c r="G24" s="387"/>
      <c r="H24" s="387"/>
      <c r="I24" s="387"/>
      <c r="J24" s="387"/>
      <c r="K24" s="388"/>
      <c r="L24" s="389">
        <v>1</v>
      </c>
      <c r="M24" s="390"/>
      <c r="N24" s="390"/>
      <c r="O24" s="390"/>
      <c r="P24" s="391"/>
      <c r="Q24" s="389">
        <v>7500</v>
      </c>
      <c r="R24" s="390"/>
      <c r="S24" s="390"/>
      <c r="T24" s="390"/>
      <c r="U24" s="390"/>
      <c r="V24" s="391"/>
      <c r="W24" s="455"/>
      <c r="X24" s="446"/>
      <c r="Y24" s="447"/>
      <c r="Z24" s="386" t="s">
        <v>150</v>
      </c>
      <c r="AA24" s="387"/>
      <c r="AB24" s="387"/>
      <c r="AC24" s="387"/>
      <c r="AD24" s="387"/>
      <c r="AE24" s="387"/>
      <c r="AF24" s="387"/>
      <c r="AG24" s="388"/>
      <c r="AH24" s="389">
        <v>578</v>
      </c>
      <c r="AI24" s="390"/>
      <c r="AJ24" s="390"/>
      <c r="AK24" s="390"/>
      <c r="AL24" s="391"/>
      <c r="AM24" s="389">
        <v>1724174</v>
      </c>
      <c r="AN24" s="390"/>
      <c r="AO24" s="390"/>
      <c r="AP24" s="390"/>
      <c r="AQ24" s="390"/>
      <c r="AR24" s="391"/>
      <c r="AS24" s="389">
        <v>2983</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18735641</v>
      </c>
      <c r="BO24" s="414"/>
      <c r="BP24" s="414"/>
      <c r="BQ24" s="414"/>
      <c r="BR24" s="414"/>
      <c r="BS24" s="414"/>
      <c r="BT24" s="414"/>
      <c r="BU24" s="415"/>
      <c r="BV24" s="413">
        <v>19287430</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152</v>
      </c>
      <c r="F25" s="387"/>
      <c r="G25" s="387"/>
      <c r="H25" s="387"/>
      <c r="I25" s="387"/>
      <c r="J25" s="387"/>
      <c r="K25" s="388"/>
      <c r="L25" s="389">
        <v>1</v>
      </c>
      <c r="M25" s="390"/>
      <c r="N25" s="390"/>
      <c r="O25" s="390"/>
      <c r="P25" s="391"/>
      <c r="Q25" s="389">
        <v>5850</v>
      </c>
      <c r="R25" s="390"/>
      <c r="S25" s="390"/>
      <c r="T25" s="390"/>
      <c r="U25" s="390"/>
      <c r="V25" s="391"/>
      <c r="W25" s="455"/>
      <c r="X25" s="446"/>
      <c r="Y25" s="447"/>
      <c r="Z25" s="386" t="s">
        <v>153</v>
      </c>
      <c r="AA25" s="387"/>
      <c r="AB25" s="387"/>
      <c r="AC25" s="387"/>
      <c r="AD25" s="387"/>
      <c r="AE25" s="387"/>
      <c r="AF25" s="387"/>
      <c r="AG25" s="388"/>
      <c r="AH25" s="389">
        <v>106</v>
      </c>
      <c r="AI25" s="390"/>
      <c r="AJ25" s="390"/>
      <c r="AK25" s="390"/>
      <c r="AL25" s="391"/>
      <c r="AM25" s="389">
        <v>282702</v>
      </c>
      <c r="AN25" s="390"/>
      <c r="AO25" s="390"/>
      <c r="AP25" s="390"/>
      <c r="AQ25" s="390"/>
      <c r="AR25" s="391"/>
      <c r="AS25" s="389">
        <v>2667</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2122796</v>
      </c>
      <c r="BO25" s="409"/>
      <c r="BP25" s="409"/>
      <c r="BQ25" s="409"/>
      <c r="BR25" s="409"/>
      <c r="BS25" s="409"/>
      <c r="BT25" s="409"/>
      <c r="BU25" s="410"/>
      <c r="BV25" s="408">
        <v>1792887</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155</v>
      </c>
      <c r="F26" s="387"/>
      <c r="G26" s="387"/>
      <c r="H26" s="387"/>
      <c r="I26" s="387"/>
      <c r="J26" s="387"/>
      <c r="K26" s="388"/>
      <c r="L26" s="389">
        <v>1</v>
      </c>
      <c r="M26" s="390"/>
      <c r="N26" s="390"/>
      <c r="O26" s="390"/>
      <c r="P26" s="391"/>
      <c r="Q26" s="389">
        <v>5200</v>
      </c>
      <c r="R26" s="390"/>
      <c r="S26" s="390"/>
      <c r="T26" s="390"/>
      <c r="U26" s="390"/>
      <c r="V26" s="391"/>
      <c r="W26" s="455"/>
      <c r="X26" s="446"/>
      <c r="Y26" s="447"/>
      <c r="Z26" s="386" t="s">
        <v>156</v>
      </c>
      <c r="AA26" s="468"/>
      <c r="AB26" s="468"/>
      <c r="AC26" s="468"/>
      <c r="AD26" s="468"/>
      <c r="AE26" s="468"/>
      <c r="AF26" s="468"/>
      <c r="AG26" s="469"/>
      <c r="AH26" s="389">
        <v>39</v>
      </c>
      <c r="AI26" s="390"/>
      <c r="AJ26" s="390"/>
      <c r="AK26" s="390"/>
      <c r="AL26" s="391"/>
      <c r="AM26" s="389">
        <v>106665</v>
      </c>
      <c r="AN26" s="390"/>
      <c r="AO26" s="390"/>
      <c r="AP26" s="390"/>
      <c r="AQ26" s="390"/>
      <c r="AR26" s="391"/>
      <c r="AS26" s="389">
        <v>2735</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158</v>
      </c>
      <c r="F27" s="387"/>
      <c r="G27" s="387"/>
      <c r="H27" s="387"/>
      <c r="I27" s="387"/>
      <c r="J27" s="387"/>
      <c r="K27" s="388"/>
      <c r="L27" s="389">
        <v>1</v>
      </c>
      <c r="M27" s="390"/>
      <c r="N27" s="390"/>
      <c r="O27" s="390"/>
      <c r="P27" s="391"/>
      <c r="Q27" s="389">
        <v>4000</v>
      </c>
      <c r="R27" s="390"/>
      <c r="S27" s="390"/>
      <c r="T27" s="390"/>
      <c r="U27" s="390"/>
      <c r="V27" s="391"/>
      <c r="W27" s="455"/>
      <c r="X27" s="446"/>
      <c r="Y27" s="447"/>
      <c r="Z27" s="386" t="s">
        <v>159</v>
      </c>
      <c r="AA27" s="387"/>
      <c r="AB27" s="387"/>
      <c r="AC27" s="387"/>
      <c r="AD27" s="387"/>
      <c r="AE27" s="387"/>
      <c r="AF27" s="387"/>
      <c r="AG27" s="388"/>
      <c r="AH27" s="389">
        <v>18</v>
      </c>
      <c r="AI27" s="390"/>
      <c r="AJ27" s="390"/>
      <c r="AK27" s="390"/>
      <c r="AL27" s="391"/>
      <c r="AM27" s="389">
        <v>59211</v>
      </c>
      <c r="AN27" s="390"/>
      <c r="AO27" s="390"/>
      <c r="AP27" s="390"/>
      <c r="AQ27" s="390"/>
      <c r="AR27" s="391"/>
      <c r="AS27" s="389">
        <v>3290</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684093</v>
      </c>
      <c r="BO27" s="417"/>
      <c r="BP27" s="417"/>
      <c r="BQ27" s="417"/>
      <c r="BR27" s="417"/>
      <c r="BS27" s="417"/>
      <c r="BT27" s="417"/>
      <c r="BU27" s="418"/>
      <c r="BV27" s="416">
        <v>683791</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161</v>
      </c>
      <c r="F28" s="387"/>
      <c r="G28" s="387"/>
      <c r="H28" s="387"/>
      <c r="I28" s="387"/>
      <c r="J28" s="387"/>
      <c r="K28" s="388"/>
      <c r="L28" s="389">
        <v>1</v>
      </c>
      <c r="M28" s="390"/>
      <c r="N28" s="390"/>
      <c r="O28" s="390"/>
      <c r="P28" s="391"/>
      <c r="Q28" s="389">
        <v>3400</v>
      </c>
      <c r="R28" s="390"/>
      <c r="S28" s="390"/>
      <c r="T28" s="390"/>
      <c r="U28" s="390"/>
      <c r="V28" s="391"/>
      <c r="W28" s="455"/>
      <c r="X28" s="446"/>
      <c r="Y28" s="447"/>
      <c r="Z28" s="386" t="s">
        <v>162</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5928923</v>
      </c>
      <c r="BO28" s="409"/>
      <c r="BP28" s="409"/>
      <c r="BQ28" s="409"/>
      <c r="BR28" s="409"/>
      <c r="BS28" s="409"/>
      <c r="BT28" s="409"/>
      <c r="BU28" s="410"/>
      <c r="BV28" s="408">
        <v>5708274</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165</v>
      </c>
      <c r="F29" s="387"/>
      <c r="G29" s="387"/>
      <c r="H29" s="387"/>
      <c r="I29" s="387"/>
      <c r="J29" s="387"/>
      <c r="K29" s="388"/>
      <c r="L29" s="389">
        <v>18</v>
      </c>
      <c r="M29" s="390"/>
      <c r="N29" s="390"/>
      <c r="O29" s="390"/>
      <c r="P29" s="391"/>
      <c r="Q29" s="389">
        <v>3100</v>
      </c>
      <c r="R29" s="390"/>
      <c r="S29" s="390"/>
      <c r="T29" s="390"/>
      <c r="U29" s="390"/>
      <c r="V29" s="391"/>
      <c r="W29" s="456"/>
      <c r="X29" s="457"/>
      <c r="Y29" s="458"/>
      <c r="Z29" s="386" t="s">
        <v>166</v>
      </c>
      <c r="AA29" s="387"/>
      <c r="AB29" s="387"/>
      <c r="AC29" s="387"/>
      <c r="AD29" s="387"/>
      <c r="AE29" s="387"/>
      <c r="AF29" s="387"/>
      <c r="AG29" s="388"/>
      <c r="AH29" s="389">
        <v>596</v>
      </c>
      <c r="AI29" s="390"/>
      <c r="AJ29" s="390"/>
      <c r="AK29" s="390"/>
      <c r="AL29" s="391"/>
      <c r="AM29" s="389">
        <v>1783385</v>
      </c>
      <c r="AN29" s="390"/>
      <c r="AO29" s="390"/>
      <c r="AP29" s="390"/>
      <c r="AQ29" s="390"/>
      <c r="AR29" s="391"/>
      <c r="AS29" s="389">
        <v>2992</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1051672</v>
      </c>
      <c r="BO29" s="414"/>
      <c r="BP29" s="414"/>
      <c r="BQ29" s="414"/>
      <c r="BR29" s="414"/>
      <c r="BS29" s="414"/>
      <c r="BT29" s="414"/>
      <c r="BU29" s="415"/>
      <c r="BV29" s="413">
        <v>543562</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97.9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3523324</v>
      </c>
      <c r="BO30" s="417"/>
      <c r="BP30" s="417"/>
      <c r="BQ30" s="417"/>
      <c r="BR30" s="417"/>
      <c r="BS30" s="417"/>
      <c r="BT30" s="417"/>
      <c r="BU30" s="418"/>
      <c r="BV30" s="416">
        <v>3013800</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10</v>
      </c>
      <c r="BF34" s="373"/>
      <c r="BG34" s="372" t="str">
        <f>IF('各会計、関係団体の財政状況及び健全化判断比率'!B35="","",'各会計、関係団体の財政状況及び健全化判断比率'!B35)</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12</v>
      </c>
      <c r="BX34" s="373"/>
      <c r="BY34" s="372" t="str">
        <f>IF('各会計、関係団体の財政状況及び健全化判断比率'!B68="","",'各会計、関係団体の財政状況及び健全化判断比率'!B68)</f>
        <v>滋賀県市町村職員退職手当組合</v>
      </c>
      <c r="BZ34" s="372"/>
      <c r="CA34" s="372"/>
      <c r="CB34" s="372"/>
      <c r="CC34" s="372"/>
      <c r="CD34" s="372"/>
      <c r="CE34" s="372"/>
      <c r="CF34" s="372"/>
      <c r="CG34" s="372"/>
      <c r="CH34" s="372"/>
      <c r="CI34" s="372"/>
      <c r="CJ34" s="372"/>
      <c r="CK34" s="372"/>
      <c r="CL34" s="372"/>
      <c r="CM34" s="372"/>
      <c r="CN34" s="165"/>
      <c r="CO34" s="373">
        <f>IF(CQ34="","",MAX(C34:D43,U34:V43,AM34:AN43,BE34:BF43,BW34:BX43)+1)</f>
        <v>18</v>
      </c>
      <c r="CP34" s="373"/>
      <c r="CQ34" s="372" t="str">
        <f>IF('各会計、関係団体の財政状況及び健全化判断比率'!BS7="","",'各会計、関係団体の財政状況及び健全化判断比率'!BS7)</f>
        <v>財団法人ひばり</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熱供給事業特別会計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後期高齢者医療事業特別会計</v>
      </c>
      <c r="X35" s="372"/>
      <c r="Y35" s="372"/>
      <c r="Z35" s="372"/>
      <c r="AA35" s="372"/>
      <c r="AB35" s="372"/>
      <c r="AC35" s="372"/>
      <c r="AD35" s="372"/>
      <c r="AE35" s="372"/>
      <c r="AF35" s="372"/>
      <c r="AG35" s="372"/>
      <c r="AH35" s="372"/>
      <c r="AI35" s="372"/>
      <c r="AJ35" s="372"/>
      <c r="AK35" s="372"/>
      <c r="AL35" s="165"/>
      <c r="AM35" s="373">
        <f t="shared" ref="AM35:AM43" si="0">IF(AO35="","",AM34+1)</f>
        <v>8</v>
      </c>
      <c r="AN35" s="373"/>
      <c r="AO35" s="372" t="str">
        <f>IF('各会計、関係団体の財政状況及び健全化判断比率'!B33="","",'各会計、関係団体の財政状況及び健全化判断比率'!B33)</f>
        <v>病院事業会計</v>
      </c>
      <c r="AP35" s="372"/>
      <c r="AQ35" s="372"/>
      <c r="AR35" s="372"/>
      <c r="AS35" s="372"/>
      <c r="AT35" s="372"/>
      <c r="AU35" s="372"/>
      <c r="AV35" s="372"/>
      <c r="AW35" s="372"/>
      <c r="AX35" s="372"/>
      <c r="AY35" s="372"/>
      <c r="AZ35" s="372"/>
      <c r="BA35" s="372"/>
      <c r="BB35" s="372"/>
      <c r="BC35" s="372"/>
      <c r="BD35" s="165"/>
      <c r="BE35" s="373">
        <f t="shared" ref="BE35:BE43" si="1">IF(BG35="","",BE34+1)</f>
        <v>11</v>
      </c>
      <c r="BF35" s="373"/>
      <c r="BG35" s="372" t="str">
        <f>IF('各会計、関係団体の財政状況及び健全化判断比率'!B36="","",'各会計、関係団体の財政状況及び健全化判断比率'!B36)</f>
        <v>農林業集落排水事業特別会計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13</v>
      </c>
      <c r="BX35" s="373"/>
      <c r="BY35" s="372" t="str">
        <f>IF('各会計、関係団体の財政状況及び健全化判断比率'!B69="","",'各会計、関係団体の財政状況及び健全化判断比率'!B69)</f>
        <v>滋賀県市町村議会議員公務災害補償等組合</v>
      </c>
      <c r="BZ35" s="372"/>
      <c r="CA35" s="372"/>
      <c r="CB35" s="372"/>
      <c r="CC35" s="372"/>
      <c r="CD35" s="372"/>
      <c r="CE35" s="372"/>
      <c r="CF35" s="372"/>
      <c r="CG35" s="372"/>
      <c r="CH35" s="372"/>
      <c r="CI35" s="372"/>
      <c r="CJ35" s="372"/>
      <c r="CK35" s="372"/>
      <c r="CL35" s="372"/>
      <c r="CM35" s="372"/>
      <c r="CN35" s="165"/>
      <c r="CO35" s="373">
        <f t="shared" ref="CO35:CO43" si="3">IF(CQ35="","",CO34+1)</f>
        <v>19</v>
      </c>
      <c r="CP35" s="373"/>
      <c r="CQ35" s="372" t="str">
        <f>IF('各会計、関係団体の財政状況及び健全化判断比率'!BS8="","",'各会計、関係団体の財政状況及び健全化判断比率'!BS8)</f>
        <v>財団法人朽木むらおこし公社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介護保険事業特別会計</v>
      </c>
      <c r="X36" s="372"/>
      <c r="Y36" s="372"/>
      <c r="Z36" s="372"/>
      <c r="AA36" s="372"/>
      <c r="AB36" s="372"/>
      <c r="AC36" s="372"/>
      <c r="AD36" s="372"/>
      <c r="AE36" s="372"/>
      <c r="AF36" s="372"/>
      <c r="AG36" s="372"/>
      <c r="AH36" s="372"/>
      <c r="AI36" s="372"/>
      <c r="AJ36" s="372"/>
      <c r="AK36" s="372"/>
      <c r="AL36" s="165"/>
      <c r="AM36" s="373">
        <f t="shared" si="0"/>
        <v>9</v>
      </c>
      <c r="AN36" s="373"/>
      <c r="AO36" s="372" t="str">
        <f>IF('各会計、関係団体の財政状況及び健全化判断比率'!B34="","",'各会計、関係団体の財政状況及び健全化判断比率'!B34)</f>
        <v>介護老人保健施設事業会計</v>
      </c>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14</v>
      </c>
      <c r="BX36" s="373"/>
      <c r="BY36" s="372" t="str">
        <f>IF('各会計、関係団体の財政状況及び健全化判断比率'!B70="","",'各会計、関係団体の財政状況及び健全化判断比率'!B70)</f>
        <v>滋賀県市町村職員研修センター</v>
      </c>
      <c r="BZ36" s="372"/>
      <c r="CA36" s="372"/>
      <c r="CB36" s="372"/>
      <c r="CC36" s="372"/>
      <c r="CD36" s="372"/>
      <c r="CE36" s="372"/>
      <c r="CF36" s="372"/>
      <c r="CG36" s="372"/>
      <c r="CH36" s="372"/>
      <c r="CI36" s="372"/>
      <c r="CJ36" s="372"/>
      <c r="CK36" s="372"/>
      <c r="CL36" s="372"/>
      <c r="CM36" s="372"/>
      <c r="CN36" s="165"/>
      <c r="CO36" s="373">
        <f t="shared" si="3"/>
        <v>20</v>
      </c>
      <c r="CP36" s="373"/>
      <c r="CQ36" s="372" t="str">
        <f>IF('各会計、関係団体の財政状況及び健全化判断比率'!BS9="","",'各会計、関係団体の財政状況及び健全化判断比率'!BS9)</f>
        <v>社団法人びわ湖高島観光協会</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6</v>
      </c>
      <c r="V37" s="373"/>
      <c r="W37" s="372" t="str">
        <f>IF('各会計、関係団体の財政状況及び健全化判断比率'!B31="","",'各会計、関係団体の財政状況及び健全化判断比率'!B31)</f>
        <v>訪問看護ステーション事業特別会計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15</v>
      </c>
      <c r="BX37" s="373"/>
      <c r="BY37" s="372" t="str">
        <f>IF('各会計、関係団体の財政状況及び健全化判断比率'!B71="","",'各会計、関係団体の財政状況及び健全化判断比率'!B71)</f>
        <v>滋賀県交通災害共済組合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16</v>
      </c>
      <c r="BX38" s="373"/>
      <c r="BY38" s="372" t="str">
        <f>IF('各会計、関係団体の財政状況及び健全化判断比率'!B72="","",'各会計、関係団体の財政状況及び健全化判断比率'!B72)</f>
        <v>滋賀県後期高齢者医療広域連合（一般）</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17</v>
      </c>
      <c r="BX39" s="373"/>
      <c r="BY39" s="372" t="str">
        <f>IF('各会計、関係団体の財政状況及び健全化判断比率'!B73="","",'各会計、関係団体の財政状況及び健全化判断比率'!B73)</f>
        <v>滋賀県後期高齢者医療広域連合（後期）</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204</v>
      </c>
      <c r="C5" s="706"/>
      <c r="D5" s="706"/>
      <c r="E5" s="706"/>
      <c r="F5" s="706"/>
      <c r="G5" s="706"/>
      <c r="H5" s="706"/>
      <c r="I5" s="706"/>
      <c r="J5" s="706"/>
      <c r="K5" s="706"/>
      <c r="L5" s="706"/>
      <c r="M5" s="706"/>
      <c r="N5" s="706"/>
      <c r="O5" s="706"/>
      <c r="P5" s="706"/>
      <c r="Q5" s="707"/>
      <c r="R5" s="668">
        <v>5701069</v>
      </c>
      <c r="S5" s="669"/>
      <c r="T5" s="669"/>
      <c r="U5" s="669"/>
      <c r="V5" s="669"/>
      <c r="W5" s="669"/>
      <c r="X5" s="669"/>
      <c r="Y5" s="716"/>
      <c r="Z5" s="729">
        <v>19.600000000000001</v>
      </c>
      <c r="AA5" s="729"/>
      <c r="AB5" s="729"/>
      <c r="AC5" s="729"/>
      <c r="AD5" s="730">
        <v>5701069</v>
      </c>
      <c r="AE5" s="730"/>
      <c r="AF5" s="730"/>
      <c r="AG5" s="730"/>
      <c r="AH5" s="730"/>
      <c r="AI5" s="730"/>
      <c r="AJ5" s="730"/>
      <c r="AK5" s="730"/>
      <c r="AL5" s="717">
        <v>32.1</v>
      </c>
      <c r="AM5" s="686"/>
      <c r="AN5" s="686"/>
      <c r="AO5" s="718"/>
      <c r="AP5" s="705" t="s">
        <v>205</v>
      </c>
      <c r="AQ5" s="706"/>
      <c r="AR5" s="706"/>
      <c r="AS5" s="706"/>
      <c r="AT5" s="706"/>
      <c r="AU5" s="706"/>
      <c r="AV5" s="706"/>
      <c r="AW5" s="706"/>
      <c r="AX5" s="706"/>
      <c r="AY5" s="706"/>
      <c r="AZ5" s="706"/>
      <c r="BA5" s="706"/>
      <c r="BB5" s="706"/>
      <c r="BC5" s="706"/>
      <c r="BD5" s="706"/>
      <c r="BE5" s="706"/>
      <c r="BF5" s="707"/>
      <c r="BG5" s="618">
        <v>5686722</v>
      </c>
      <c r="BH5" s="619"/>
      <c r="BI5" s="619"/>
      <c r="BJ5" s="619"/>
      <c r="BK5" s="619"/>
      <c r="BL5" s="619"/>
      <c r="BM5" s="619"/>
      <c r="BN5" s="620"/>
      <c r="BO5" s="671">
        <v>99.7</v>
      </c>
      <c r="BP5" s="671"/>
      <c r="BQ5" s="671"/>
      <c r="BR5" s="671"/>
      <c r="BS5" s="672">
        <v>27766</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x14ac:dyDescent="0.15">
      <c r="B6" s="615" t="s">
        <v>209</v>
      </c>
      <c r="C6" s="616"/>
      <c r="D6" s="616"/>
      <c r="E6" s="616"/>
      <c r="F6" s="616"/>
      <c r="G6" s="616"/>
      <c r="H6" s="616"/>
      <c r="I6" s="616"/>
      <c r="J6" s="616"/>
      <c r="K6" s="616"/>
      <c r="L6" s="616"/>
      <c r="M6" s="616"/>
      <c r="N6" s="616"/>
      <c r="O6" s="616"/>
      <c r="P6" s="616"/>
      <c r="Q6" s="617"/>
      <c r="R6" s="618">
        <v>252496</v>
      </c>
      <c r="S6" s="619"/>
      <c r="T6" s="619"/>
      <c r="U6" s="619"/>
      <c r="V6" s="619"/>
      <c r="W6" s="619"/>
      <c r="X6" s="619"/>
      <c r="Y6" s="620"/>
      <c r="Z6" s="671">
        <v>0.9</v>
      </c>
      <c r="AA6" s="671"/>
      <c r="AB6" s="671"/>
      <c r="AC6" s="671"/>
      <c r="AD6" s="672">
        <v>252496</v>
      </c>
      <c r="AE6" s="672"/>
      <c r="AF6" s="672"/>
      <c r="AG6" s="672"/>
      <c r="AH6" s="672"/>
      <c r="AI6" s="672"/>
      <c r="AJ6" s="672"/>
      <c r="AK6" s="672"/>
      <c r="AL6" s="641">
        <v>1.4</v>
      </c>
      <c r="AM6" s="673"/>
      <c r="AN6" s="673"/>
      <c r="AO6" s="674"/>
      <c r="AP6" s="615" t="s">
        <v>210</v>
      </c>
      <c r="AQ6" s="616"/>
      <c r="AR6" s="616"/>
      <c r="AS6" s="616"/>
      <c r="AT6" s="616"/>
      <c r="AU6" s="616"/>
      <c r="AV6" s="616"/>
      <c r="AW6" s="616"/>
      <c r="AX6" s="616"/>
      <c r="AY6" s="616"/>
      <c r="AZ6" s="616"/>
      <c r="BA6" s="616"/>
      <c r="BB6" s="616"/>
      <c r="BC6" s="616"/>
      <c r="BD6" s="616"/>
      <c r="BE6" s="616"/>
      <c r="BF6" s="617"/>
      <c r="BG6" s="618">
        <v>5686722</v>
      </c>
      <c r="BH6" s="619"/>
      <c r="BI6" s="619"/>
      <c r="BJ6" s="619"/>
      <c r="BK6" s="619"/>
      <c r="BL6" s="619"/>
      <c r="BM6" s="619"/>
      <c r="BN6" s="620"/>
      <c r="BO6" s="671">
        <v>99.7</v>
      </c>
      <c r="BP6" s="671"/>
      <c r="BQ6" s="671"/>
      <c r="BR6" s="671"/>
      <c r="BS6" s="672">
        <v>27766</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190393</v>
      </c>
      <c r="CS6" s="619"/>
      <c r="CT6" s="619"/>
      <c r="CU6" s="619"/>
      <c r="CV6" s="619"/>
      <c r="CW6" s="619"/>
      <c r="CX6" s="619"/>
      <c r="CY6" s="620"/>
      <c r="CZ6" s="671">
        <v>0.7</v>
      </c>
      <c r="DA6" s="671"/>
      <c r="DB6" s="671"/>
      <c r="DC6" s="671"/>
      <c r="DD6" s="624" t="s">
        <v>212</v>
      </c>
      <c r="DE6" s="619"/>
      <c r="DF6" s="619"/>
      <c r="DG6" s="619"/>
      <c r="DH6" s="619"/>
      <c r="DI6" s="619"/>
      <c r="DJ6" s="619"/>
      <c r="DK6" s="619"/>
      <c r="DL6" s="619"/>
      <c r="DM6" s="619"/>
      <c r="DN6" s="619"/>
      <c r="DO6" s="619"/>
      <c r="DP6" s="620"/>
      <c r="DQ6" s="624">
        <v>190393</v>
      </c>
      <c r="DR6" s="619"/>
      <c r="DS6" s="619"/>
      <c r="DT6" s="619"/>
      <c r="DU6" s="619"/>
      <c r="DV6" s="619"/>
      <c r="DW6" s="619"/>
      <c r="DX6" s="619"/>
      <c r="DY6" s="619"/>
      <c r="DZ6" s="619"/>
      <c r="EA6" s="619"/>
      <c r="EB6" s="619"/>
      <c r="EC6" s="654"/>
    </row>
    <row r="7" spans="2:143" ht="11.25" customHeight="1" x14ac:dyDescent="0.15">
      <c r="B7" s="615" t="s">
        <v>213</v>
      </c>
      <c r="C7" s="616"/>
      <c r="D7" s="616"/>
      <c r="E7" s="616"/>
      <c r="F7" s="616"/>
      <c r="G7" s="616"/>
      <c r="H7" s="616"/>
      <c r="I7" s="616"/>
      <c r="J7" s="616"/>
      <c r="K7" s="616"/>
      <c r="L7" s="616"/>
      <c r="M7" s="616"/>
      <c r="N7" s="616"/>
      <c r="O7" s="616"/>
      <c r="P7" s="616"/>
      <c r="Q7" s="617"/>
      <c r="R7" s="618">
        <v>9346</v>
      </c>
      <c r="S7" s="619"/>
      <c r="T7" s="619"/>
      <c r="U7" s="619"/>
      <c r="V7" s="619"/>
      <c r="W7" s="619"/>
      <c r="X7" s="619"/>
      <c r="Y7" s="620"/>
      <c r="Z7" s="671">
        <v>0</v>
      </c>
      <c r="AA7" s="671"/>
      <c r="AB7" s="671"/>
      <c r="AC7" s="671"/>
      <c r="AD7" s="672">
        <v>9346</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2319719</v>
      </c>
      <c r="BH7" s="619"/>
      <c r="BI7" s="619"/>
      <c r="BJ7" s="619"/>
      <c r="BK7" s="619"/>
      <c r="BL7" s="619"/>
      <c r="BM7" s="619"/>
      <c r="BN7" s="620"/>
      <c r="BO7" s="671">
        <v>40.700000000000003</v>
      </c>
      <c r="BP7" s="671"/>
      <c r="BQ7" s="671"/>
      <c r="BR7" s="671"/>
      <c r="BS7" s="672">
        <v>27766</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5006999</v>
      </c>
      <c r="CS7" s="619"/>
      <c r="CT7" s="619"/>
      <c r="CU7" s="619"/>
      <c r="CV7" s="619"/>
      <c r="CW7" s="619"/>
      <c r="CX7" s="619"/>
      <c r="CY7" s="620"/>
      <c r="CZ7" s="671">
        <v>18.100000000000001</v>
      </c>
      <c r="DA7" s="671"/>
      <c r="DB7" s="671"/>
      <c r="DC7" s="671"/>
      <c r="DD7" s="624">
        <v>520520</v>
      </c>
      <c r="DE7" s="619"/>
      <c r="DF7" s="619"/>
      <c r="DG7" s="619"/>
      <c r="DH7" s="619"/>
      <c r="DI7" s="619"/>
      <c r="DJ7" s="619"/>
      <c r="DK7" s="619"/>
      <c r="DL7" s="619"/>
      <c r="DM7" s="619"/>
      <c r="DN7" s="619"/>
      <c r="DO7" s="619"/>
      <c r="DP7" s="620"/>
      <c r="DQ7" s="624">
        <v>4040947</v>
      </c>
      <c r="DR7" s="619"/>
      <c r="DS7" s="619"/>
      <c r="DT7" s="619"/>
      <c r="DU7" s="619"/>
      <c r="DV7" s="619"/>
      <c r="DW7" s="619"/>
      <c r="DX7" s="619"/>
      <c r="DY7" s="619"/>
      <c r="DZ7" s="619"/>
      <c r="EA7" s="619"/>
      <c r="EB7" s="619"/>
      <c r="EC7" s="654"/>
    </row>
    <row r="8" spans="2:143" ht="11.25" customHeight="1" x14ac:dyDescent="0.15">
      <c r="B8" s="615" t="s">
        <v>216</v>
      </c>
      <c r="C8" s="616"/>
      <c r="D8" s="616"/>
      <c r="E8" s="616"/>
      <c r="F8" s="616"/>
      <c r="G8" s="616"/>
      <c r="H8" s="616"/>
      <c r="I8" s="616"/>
      <c r="J8" s="616"/>
      <c r="K8" s="616"/>
      <c r="L8" s="616"/>
      <c r="M8" s="616"/>
      <c r="N8" s="616"/>
      <c r="O8" s="616"/>
      <c r="P8" s="616"/>
      <c r="Q8" s="617"/>
      <c r="R8" s="618">
        <v>29289</v>
      </c>
      <c r="S8" s="619"/>
      <c r="T8" s="619"/>
      <c r="U8" s="619"/>
      <c r="V8" s="619"/>
      <c r="W8" s="619"/>
      <c r="X8" s="619"/>
      <c r="Y8" s="620"/>
      <c r="Z8" s="671">
        <v>0.1</v>
      </c>
      <c r="AA8" s="671"/>
      <c r="AB8" s="671"/>
      <c r="AC8" s="671"/>
      <c r="AD8" s="672">
        <v>29289</v>
      </c>
      <c r="AE8" s="672"/>
      <c r="AF8" s="672"/>
      <c r="AG8" s="672"/>
      <c r="AH8" s="672"/>
      <c r="AI8" s="672"/>
      <c r="AJ8" s="672"/>
      <c r="AK8" s="672"/>
      <c r="AL8" s="641">
        <v>0.2</v>
      </c>
      <c r="AM8" s="673"/>
      <c r="AN8" s="673"/>
      <c r="AO8" s="674"/>
      <c r="AP8" s="615" t="s">
        <v>217</v>
      </c>
      <c r="AQ8" s="616"/>
      <c r="AR8" s="616"/>
      <c r="AS8" s="616"/>
      <c r="AT8" s="616"/>
      <c r="AU8" s="616"/>
      <c r="AV8" s="616"/>
      <c r="AW8" s="616"/>
      <c r="AX8" s="616"/>
      <c r="AY8" s="616"/>
      <c r="AZ8" s="616"/>
      <c r="BA8" s="616"/>
      <c r="BB8" s="616"/>
      <c r="BC8" s="616"/>
      <c r="BD8" s="616"/>
      <c r="BE8" s="616"/>
      <c r="BF8" s="617"/>
      <c r="BG8" s="618">
        <v>87130</v>
      </c>
      <c r="BH8" s="619"/>
      <c r="BI8" s="619"/>
      <c r="BJ8" s="619"/>
      <c r="BK8" s="619"/>
      <c r="BL8" s="619"/>
      <c r="BM8" s="619"/>
      <c r="BN8" s="620"/>
      <c r="BO8" s="671">
        <v>1.5</v>
      </c>
      <c r="BP8" s="671"/>
      <c r="BQ8" s="671"/>
      <c r="BR8" s="671"/>
      <c r="BS8" s="624" t="s">
        <v>110</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7457149</v>
      </c>
      <c r="CS8" s="619"/>
      <c r="CT8" s="619"/>
      <c r="CU8" s="619"/>
      <c r="CV8" s="619"/>
      <c r="CW8" s="619"/>
      <c r="CX8" s="619"/>
      <c r="CY8" s="620"/>
      <c r="CZ8" s="671">
        <v>27</v>
      </c>
      <c r="DA8" s="671"/>
      <c r="DB8" s="671"/>
      <c r="DC8" s="671"/>
      <c r="DD8" s="624">
        <v>60470</v>
      </c>
      <c r="DE8" s="619"/>
      <c r="DF8" s="619"/>
      <c r="DG8" s="619"/>
      <c r="DH8" s="619"/>
      <c r="DI8" s="619"/>
      <c r="DJ8" s="619"/>
      <c r="DK8" s="619"/>
      <c r="DL8" s="619"/>
      <c r="DM8" s="619"/>
      <c r="DN8" s="619"/>
      <c r="DO8" s="619"/>
      <c r="DP8" s="620"/>
      <c r="DQ8" s="624">
        <v>4213281</v>
      </c>
      <c r="DR8" s="619"/>
      <c r="DS8" s="619"/>
      <c r="DT8" s="619"/>
      <c r="DU8" s="619"/>
      <c r="DV8" s="619"/>
      <c r="DW8" s="619"/>
      <c r="DX8" s="619"/>
      <c r="DY8" s="619"/>
      <c r="DZ8" s="619"/>
      <c r="EA8" s="619"/>
      <c r="EB8" s="619"/>
      <c r="EC8" s="654"/>
    </row>
    <row r="9" spans="2:143" ht="11.25" customHeight="1" x14ac:dyDescent="0.15">
      <c r="B9" s="615" t="s">
        <v>219</v>
      </c>
      <c r="C9" s="616"/>
      <c r="D9" s="616"/>
      <c r="E9" s="616"/>
      <c r="F9" s="616"/>
      <c r="G9" s="616"/>
      <c r="H9" s="616"/>
      <c r="I9" s="616"/>
      <c r="J9" s="616"/>
      <c r="K9" s="616"/>
      <c r="L9" s="616"/>
      <c r="M9" s="616"/>
      <c r="N9" s="616"/>
      <c r="O9" s="616"/>
      <c r="P9" s="616"/>
      <c r="Q9" s="617"/>
      <c r="R9" s="618">
        <v>31720</v>
      </c>
      <c r="S9" s="619"/>
      <c r="T9" s="619"/>
      <c r="U9" s="619"/>
      <c r="V9" s="619"/>
      <c r="W9" s="619"/>
      <c r="X9" s="619"/>
      <c r="Y9" s="620"/>
      <c r="Z9" s="671">
        <v>0.1</v>
      </c>
      <c r="AA9" s="671"/>
      <c r="AB9" s="671"/>
      <c r="AC9" s="671"/>
      <c r="AD9" s="672">
        <v>31720</v>
      </c>
      <c r="AE9" s="672"/>
      <c r="AF9" s="672"/>
      <c r="AG9" s="672"/>
      <c r="AH9" s="672"/>
      <c r="AI9" s="672"/>
      <c r="AJ9" s="672"/>
      <c r="AK9" s="672"/>
      <c r="AL9" s="641">
        <v>0.2</v>
      </c>
      <c r="AM9" s="673"/>
      <c r="AN9" s="673"/>
      <c r="AO9" s="674"/>
      <c r="AP9" s="615" t="s">
        <v>220</v>
      </c>
      <c r="AQ9" s="616"/>
      <c r="AR9" s="616"/>
      <c r="AS9" s="616"/>
      <c r="AT9" s="616"/>
      <c r="AU9" s="616"/>
      <c r="AV9" s="616"/>
      <c r="AW9" s="616"/>
      <c r="AX9" s="616"/>
      <c r="AY9" s="616"/>
      <c r="AZ9" s="616"/>
      <c r="BA9" s="616"/>
      <c r="BB9" s="616"/>
      <c r="BC9" s="616"/>
      <c r="BD9" s="616"/>
      <c r="BE9" s="616"/>
      <c r="BF9" s="617"/>
      <c r="BG9" s="618">
        <v>1916111</v>
      </c>
      <c r="BH9" s="619"/>
      <c r="BI9" s="619"/>
      <c r="BJ9" s="619"/>
      <c r="BK9" s="619"/>
      <c r="BL9" s="619"/>
      <c r="BM9" s="619"/>
      <c r="BN9" s="620"/>
      <c r="BO9" s="671">
        <v>33.6</v>
      </c>
      <c r="BP9" s="671"/>
      <c r="BQ9" s="671"/>
      <c r="BR9" s="671"/>
      <c r="BS9" s="624" t="s">
        <v>110</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2969012</v>
      </c>
      <c r="CS9" s="619"/>
      <c r="CT9" s="619"/>
      <c r="CU9" s="619"/>
      <c r="CV9" s="619"/>
      <c r="CW9" s="619"/>
      <c r="CX9" s="619"/>
      <c r="CY9" s="620"/>
      <c r="CZ9" s="671">
        <v>10.7</v>
      </c>
      <c r="DA9" s="671"/>
      <c r="DB9" s="671"/>
      <c r="DC9" s="671"/>
      <c r="DD9" s="624">
        <v>579647</v>
      </c>
      <c r="DE9" s="619"/>
      <c r="DF9" s="619"/>
      <c r="DG9" s="619"/>
      <c r="DH9" s="619"/>
      <c r="DI9" s="619"/>
      <c r="DJ9" s="619"/>
      <c r="DK9" s="619"/>
      <c r="DL9" s="619"/>
      <c r="DM9" s="619"/>
      <c r="DN9" s="619"/>
      <c r="DO9" s="619"/>
      <c r="DP9" s="620"/>
      <c r="DQ9" s="624">
        <v>2240726</v>
      </c>
      <c r="DR9" s="619"/>
      <c r="DS9" s="619"/>
      <c r="DT9" s="619"/>
      <c r="DU9" s="619"/>
      <c r="DV9" s="619"/>
      <c r="DW9" s="619"/>
      <c r="DX9" s="619"/>
      <c r="DY9" s="619"/>
      <c r="DZ9" s="619"/>
      <c r="EA9" s="619"/>
      <c r="EB9" s="619"/>
      <c r="EC9" s="654"/>
    </row>
    <row r="10" spans="2:143" ht="11.25" customHeight="1" x14ac:dyDescent="0.15">
      <c r="B10" s="615" t="s">
        <v>222</v>
      </c>
      <c r="C10" s="616"/>
      <c r="D10" s="616"/>
      <c r="E10" s="616"/>
      <c r="F10" s="616"/>
      <c r="G10" s="616"/>
      <c r="H10" s="616"/>
      <c r="I10" s="616"/>
      <c r="J10" s="616"/>
      <c r="K10" s="616"/>
      <c r="L10" s="616"/>
      <c r="M10" s="616"/>
      <c r="N10" s="616"/>
      <c r="O10" s="616"/>
      <c r="P10" s="616"/>
      <c r="Q10" s="617"/>
      <c r="R10" s="618">
        <v>885354</v>
      </c>
      <c r="S10" s="619"/>
      <c r="T10" s="619"/>
      <c r="U10" s="619"/>
      <c r="V10" s="619"/>
      <c r="W10" s="619"/>
      <c r="X10" s="619"/>
      <c r="Y10" s="620"/>
      <c r="Z10" s="671">
        <v>3.1</v>
      </c>
      <c r="AA10" s="671"/>
      <c r="AB10" s="671"/>
      <c r="AC10" s="671"/>
      <c r="AD10" s="672">
        <v>885354</v>
      </c>
      <c r="AE10" s="672"/>
      <c r="AF10" s="672"/>
      <c r="AG10" s="672"/>
      <c r="AH10" s="672"/>
      <c r="AI10" s="672"/>
      <c r="AJ10" s="672"/>
      <c r="AK10" s="672"/>
      <c r="AL10" s="641">
        <v>5</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118213</v>
      </c>
      <c r="BH10" s="619"/>
      <c r="BI10" s="619"/>
      <c r="BJ10" s="619"/>
      <c r="BK10" s="619"/>
      <c r="BL10" s="619"/>
      <c r="BM10" s="619"/>
      <c r="BN10" s="620"/>
      <c r="BO10" s="671">
        <v>2.1</v>
      </c>
      <c r="BP10" s="671"/>
      <c r="BQ10" s="671"/>
      <c r="BR10" s="671"/>
      <c r="BS10" s="624" t="s">
        <v>110</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31816</v>
      </c>
      <c r="CS10" s="619"/>
      <c r="CT10" s="619"/>
      <c r="CU10" s="619"/>
      <c r="CV10" s="619"/>
      <c r="CW10" s="619"/>
      <c r="CX10" s="619"/>
      <c r="CY10" s="620"/>
      <c r="CZ10" s="671">
        <v>0.1</v>
      </c>
      <c r="DA10" s="671"/>
      <c r="DB10" s="671"/>
      <c r="DC10" s="671"/>
      <c r="DD10" s="624" t="s">
        <v>110</v>
      </c>
      <c r="DE10" s="619"/>
      <c r="DF10" s="619"/>
      <c r="DG10" s="619"/>
      <c r="DH10" s="619"/>
      <c r="DI10" s="619"/>
      <c r="DJ10" s="619"/>
      <c r="DK10" s="619"/>
      <c r="DL10" s="619"/>
      <c r="DM10" s="619"/>
      <c r="DN10" s="619"/>
      <c r="DO10" s="619"/>
      <c r="DP10" s="620"/>
      <c r="DQ10" s="624">
        <v>15816</v>
      </c>
      <c r="DR10" s="619"/>
      <c r="DS10" s="619"/>
      <c r="DT10" s="619"/>
      <c r="DU10" s="619"/>
      <c r="DV10" s="619"/>
      <c r="DW10" s="619"/>
      <c r="DX10" s="619"/>
      <c r="DY10" s="619"/>
      <c r="DZ10" s="619"/>
      <c r="EA10" s="619"/>
      <c r="EB10" s="619"/>
      <c r="EC10" s="654"/>
    </row>
    <row r="11" spans="2:143" ht="11.25" customHeight="1" x14ac:dyDescent="0.15">
      <c r="B11" s="615" t="s">
        <v>225</v>
      </c>
      <c r="C11" s="616"/>
      <c r="D11" s="616"/>
      <c r="E11" s="616"/>
      <c r="F11" s="616"/>
      <c r="G11" s="616"/>
      <c r="H11" s="616"/>
      <c r="I11" s="616"/>
      <c r="J11" s="616"/>
      <c r="K11" s="616"/>
      <c r="L11" s="616"/>
      <c r="M11" s="616"/>
      <c r="N11" s="616"/>
      <c r="O11" s="616"/>
      <c r="P11" s="616"/>
      <c r="Q11" s="617"/>
      <c r="R11" s="618">
        <v>6850</v>
      </c>
      <c r="S11" s="619"/>
      <c r="T11" s="619"/>
      <c r="U11" s="619"/>
      <c r="V11" s="619"/>
      <c r="W11" s="619"/>
      <c r="X11" s="619"/>
      <c r="Y11" s="620"/>
      <c r="Z11" s="671">
        <v>0</v>
      </c>
      <c r="AA11" s="671"/>
      <c r="AB11" s="671"/>
      <c r="AC11" s="671"/>
      <c r="AD11" s="672">
        <v>6850</v>
      </c>
      <c r="AE11" s="672"/>
      <c r="AF11" s="672"/>
      <c r="AG11" s="672"/>
      <c r="AH11" s="672"/>
      <c r="AI11" s="672"/>
      <c r="AJ11" s="672"/>
      <c r="AK11" s="672"/>
      <c r="AL11" s="641">
        <v>0</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198265</v>
      </c>
      <c r="BH11" s="619"/>
      <c r="BI11" s="619"/>
      <c r="BJ11" s="619"/>
      <c r="BK11" s="619"/>
      <c r="BL11" s="619"/>
      <c r="BM11" s="619"/>
      <c r="BN11" s="620"/>
      <c r="BO11" s="671">
        <v>3.5</v>
      </c>
      <c r="BP11" s="671"/>
      <c r="BQ11" s="671"/>
      <c r="BR11" s="671"/>
      <c r="BS11" s="624">
        <v>27766</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1519429</v>
      </c>
      <c r="CS11" s="619"/>
      <c r="CT11" s="619"/>
      <c r="CU11" s="619"/>
      <c r="CV11" s="619"/>
      <c r="CW11" s="619"/>
      <c r="CX11" s="619"/>
      <c r="CY11" s="620"/>
      <c r="CZ11" s="671">
        <v>5.5</v>
      </c>
      <c r="DA11" s="671"/>
      <c r="DB11" s="671"/>
      <c r="DC11" s="671"/>
      <c r="DD11" s="624">
        <v>305425</v>
      </c>
      <c r="DE11" s="619"/>
      <c r="DF11" s="619"/>
      <c r="DG11" s="619"/>
      <c r="DH11" s="619"/>
      <c r="DI11" s="619"/>
      <c r="DJ11" s="619"/>
      <c r="DK11" s="619"/>
      <c r="DL11" s="619"/>
      <c r="DM11" s="619"/>
      <c r="DN11" s="619"/>
      <c r="DO11" s="619"/>
      <c r="DP11" s="620"/>
      <c r="DQ11" s="624">
        <v>930699</v>
      </c>
      <c r="DR11" s="619"/>
      <c r="DS11" s="619"/>
      <c r="DT11" s="619"/>
      <c r="DU11" s="619"/>
      <c r="DV11" s="619"/>
      <c r="DW11" s="619"/>
      <c r="DX11" s="619"/>
      <c r="DY11" s="619"/>
      <c r="DZ11" s="619"/>
      <c r="EA11" s="619"/>
      <c r="EB11" s="619"/>
      <c r="EC11" s="654"/>
    </row>
    <row r="12" spans="2:143" ht="11.25" customHeight="1" x14ac:dyDescent="0.15">
      <c r="B12" s="615" t="s">
        <v>228</v>
      </c>
      <c r="C12" s="616"/>
      <c r="D12" s="616"/>
      <c r="E12" s="616"/>
      <c r="F12" s="616"/>
      <c r="G12" s="616"/>
      <c r="H12" s="616"/>
      <c r="I12" s="616"/>
      <c r="J12" s="616"/>
      <c r="K12" s="616"/>
      <c r="L12" s="616"/>
      <c r="M12" s="616"/>
      <c r="N12" s="616"/>
      <c r="O12" s="616"/>
      <c r="P12" s="616"/>
      <c r="Q12" s="617"/>
      <c r="R12" s="618" t="s">
        <v>110</v>
      </c>
      <c r="S12" s="619"/>
      <c r="T12" s="619"/>
      <c r="U12" s="619"/>
      <c r="V12" s="619"/>
      <c r="W12" s="619"/>
      <c r="X12" s="619"/>
      <c r="Y12" s="620"/>
      <c r="Z12" s="671" t="s">
        <v>110</v>
      </c>
      <c r="AA12" s="671"/>
      <c r="AB12" s="671"/>
      <c r="AC12" s="671"/>
      <c r="AD12" s="672" t="s">
        <v>110</v>
      </c>
      <c r="AE12" s="672"/>
      <c r="AF12" s="672"/>
      <c r="AG12" s="672"/>
      <c r="AH12" s="672"/>
      <c r="AI12" s="672"/>
      <c r="AJ12" s="672"/>
      <c r="AK12" s="672"/>
      <c r="AL12" s="641" t="s">
        <v>110</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2926999</v>
      </c>
      <c r="BH12" s="619"/>
      <c r="BI12" s="619"/>
      <c r="BJ12" s="619"/>
      <c r="BK12" s="619"/>
      <c r="BL12" s="619"/>
      <c r="BM12" s="619"/>
      <c r="BN12" s="620"/>
      <c r="BO12" s="671">
        <v>51.3</v>
      </c>
      <c r="BP12" s="671"/>
      <c r="BQ12" s="671"/>
      <c r="BR12" s="671"/>
      <c r="BS12" s="624" t="s">
        <v>110</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737821</v>
      </c>
      <c r="CS12" s="619"/>
      <c r="CT12" s="619"/>
      <c r="CU12" s="619"/>
      <c r="CV12" s="619"/>
      <c r="CW12" s="619"/>
      <c r="CX12" s="619"/>
      <c r="CY12" s="620"/>
      <c r="CZ12" s="671">
        <v>2.7</v>
      </c>
      <c r="DA12" s="671"/>
      <c r="DB12" s="671"/>
      <c r="DC12" s="671"/>
      <c r="DD12" s="624">
        <v>274275</v>
      </c>
      <c r="DE12" s="619"/>
      <c r="DF12" s="619"/>
      <c r="DG12" s="619"/>
      <c r="DH12" s="619"/>
      <c r="DI12" s="619"/>
      <c r="DJ12" s="619"/>
      <c r="DK12" s="619"/>
      <c r="DL12" s="619"/>
      <c r="DM12" s="619"/>
      <c r="DN12" s="619"/>
      <c r="DO12" s="619"/>
      <c r="DP12" s="620"/>
      <c r="DQ12" s="624">
        <v>460640</v>
      </c>
      <c r="DR12" s="619"/>
      <c r="DS12" s="619"/>
      <c r="DT12" s="619"/>
      <c r="DU12" s="619"/>
      <c r="DV12" s="619"/>
      <c r="DW12" s="619"/>
      <c r="DX12" s="619"/>
      <c r="DY12" s="619"/>
      <c r="DZ12" s="619"/>
      <c r="EA12" s="619"/>
      <c r="EB12" s="619"/>
      <c r="EC12" s="654"/>
    </row>
    <row r="13" spans="2:143" ht="11.25" customHeight="1" x14ac:dyDescent="0.15">
      <c r="B13" s="615" t="s">
        <v>231</v>
      </c>
      <c r="C13" s="616"/>
      <c r="D13" s="616"/>
      <c r="E13" s="616"/>
      <c r="F13" s="616"/>
      <c r="G13" s="616"/>
      <c r="H13" s="616"/>
      <c r="I13" s="616"/>
      <c r="J13" s="616"/>
      <c r="K13" s="616"/>
      <c r="L13" s="616"/>
      <c r="M13" s="616"/>
      <c r="N13" s="616"/>
      <c r="O13" s="616"/>
      <c r="P13" s="616"/>
      <c r="Q13" s="617"/>
      <c r="R13" s="618">
        <v>67698</v>
      </c>
      <c r="S13" s="619"/>
      <c r="T13" s="619"/>
      <c r="U13" s="619"/>
      <c r="V13" s="619"/>
      <c r="W13" s="619"/>
      <c r="X13" s="619"/>
      <c r="Y13" s="620"/>
      <c r="Z13" s="671">
        <v>0.2</v>
      </c>
      <c r="AA13" s="671"/>
      <c r="AB13" s="671"/>
      <c r="AC13" s="671"/>
      <c r="AD13" s="672">
        <v>67698</v>
      </c>
      <c r="AE13" s="672"/>
      <c r="AF13" s="672"/>
      <c r="AG13" s="672"/>
      <c r="AH13" s="672"/>
      <c r="AI13" s="672"/>
      <c r="AJ13" s="672"/>
      <c r="AK13" s="672"/>
      <c r="AL13" s="641">
        <v>0.4</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2911432</v>
      </c>
      <c r="BH13" s="619"/>
      <c r="BI13" s="619"/>
      <c r="BJ13" s="619"/>
      <c r="BK13" s="619"/>
      <c r="BL13" s="619"/>
      <c r="BM13" s="619"/>
      <c r="BN13" s="620"/>
      <c r="BO13" s="671">
        <v>51.1</v>
      </c>
      <c r="BP13" s="671"/>
      <c r="BQ13" s="671"/>
      <c r="BR13" s="671"/>
      <c r="BS13" s="624" t="s">
        <v>110</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2559650</v>
      </c>
      <c r="CS13" s="619"/>
      <c r="CT13" s="619"/>
      <c r="CU13" s="619"/>
      <c r="CV13" s="619"/>
      <c r="CW13" s="619"/>
      <c r="CX13" s="619"/>
      <c r="CY13" s="620"/>
      <c r="CZ13" s="671">
        <v>9.3000000000000007</v>
      </c>
      <c r="DA13" s="671"/>
      <c r="DB13" s="671"/>
      <c r="DC13" s="671"/>
      <c r="DD13" s="624">
        <v>651774</v>
      </c>
      <c r="DE13" s="619"/>
      <c r="DF13" s="619"/>
      <c r="DG13" s="619"/>
      <c r="DH13" s="619"/>
      <c r="DI13" s="619"/>
      <c r="DJ13" s="619"/>
      <c r="DK13" s="619"/>
      <c r="DL13" s="619"/>
      <c r="DM13" s="619"/>
      <c r="DN13" s="619"/>
      <c r="DO13" s="619"/>
      <c r="DP13" s="620"/>
      <c r="DQ13" s="624">
        <v>2064827</v>
      </c>
      <c r="DR13" s="619"/>
      <c r="DS13" s="619"/>
      <c r="DT13" s="619"/>
      <c r="DU13" s="619"/>
      <c r="DV13" s="619"/>
      <c r="DW13" s="619"/>
      <c r="DX13" s="619"/>
      <c r="DY13" s="619"/>
      <c r="DZ13" s="619"/>
      <c r="EA13" s="619"/>
      <c r="EB13" s="619"/>
      <c r="EC13" s="654"/>
    </row>
    <row r="14" spans="2:143" ht="11.25" customHeight="1" x14ac:dyDescent="0.15">
      <c r="B14" s="615" t="s">
        <v>234</v>
      </c>
      <c r="C14" s="616"/>
      <c r="D14" s="616"/>
      <c r="E14" s="616"/>
      <c r="F14" s="616"/>
      <c r="G14" s="616"/>
      <c r="H14" s="616"/>
      <c r="I14" s="616"/>
      <c r="J14" s="616"/>
      <c r="K14" s="616"/>
      <c r="L14" s="616"/>
      <c r="M14" s="616"/>
      <c r="N14" s="616"/>
      <c r="O14" s="616"/>
      <c r="P14" s="616"/>
      <c r="Q14" s="617"/>
      <c r="R14" s="618" t="s">
        <v>110</v>
      </c>
      <c r="S14" s="619"/>
      <c r="T14" s="619"/>
      <c r="U14" s="619"/>
      <c r="V14" s="619"/>
      <c r="W14" s="619"/>
      <c r="X14" s="619"/>
      <c r="Y14" s="620"/>
      <c r="Z14" s="671" t="s">
        <v>110</v>
      </c>
      <c r="AA14" s="671"/>
      <c r="AB14" s="671"/>
      <c r="AC14" s="671"/>
      <c r="AD14" s="672" t="s">
        <v>110</v>
      </c>
      <c r="AE14" s="672"/>
      <c r="AF14" s="672"/>
      <c r="AG14" s="672"/>
      <c r="AH14" s="672"/>
      <c r="AI14" s="672"/>
      <c r="AJ14" s="672"/>
      <c r="AK14" s="672"/>
      <c r="AL14" s="641" t="s">
        <v>110</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136822</v>
      </c>
      <c r="BH14" s="619"/>
      <c r="BI14" s="619"/>
      <c r="BJ14" s="619"/>
      <c r="BK14" s="619"/>
      <c r="BL14" s="619"/>
      <c r="BM14" s="619"/>
      <c r="BN14" s="620"/>
      <c r="BO14" s="671">
        <v>2.4</v>
      </c>
      <c r="BP14" s="671"/>
      <c r="BQ14" s="671"/>
      <c r="BR14" s="671"/>
      <c r="BS14" s="624" t="s">
        <v>110</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920340</v>
      </c>
      <c r="CS14" s="619"/>
      <c r="CT14" s="619"/>
      <c r="CU14" s="619"/>
      <c r="CV14" s="619"/>
      <c r="CW14" s="619"/>
      <c r="CX14" s="619"/>
      <c r="CY14" s="620"/>
      <c r="CZ14" s="671">
        <v>3.3</v>
      </c>
      <c r="DA14" s="671"/>
      <c r="DB14" s="671"/>
      <c r="DC14" s="671"/>
      <c r="DD14" s="624">
        <v>78994</v>
      </c>
      <c r="DE14" s="619"/>
      <c r="DF14" s="619"/>
      <c r="DG14" s="619"/>
      <c r="DH14" s="619"/>
      <c r="DI14" s="619"/>
      <c r="DJ14" s="619"/>
      <c r="DK14" s="619"/>
      <c r="DL14" s="619"/>
      <c r="DM14" s="619"/>
      <c r="DN14" s="619"/>
      <c r="DO14" s="619"/>
      <c r="DP14" s="620"/>
      <c r="DQ14" s="624">
        <v>822555</v>
      </c>
      <c r="DR14" s="619"/>
      <c r="DS14" s="619"/>
      <c r="DT14" s="619"/>
      <c r="DU14" s="619"/>
      <c r="DV14" s="619"/>
      <c r="DW14" s="619"/>
      <c r="DX14" s="619"/>
      <c r="DY14" s="619"/>
      <c r="DZ14" s="619"/>
      <c r="EA14" s="619"/>
      <c r="EB14" s="619"/>
      <c r="EC14" s="654"/>
    </row>
    <row r="15" spans="2:143" ht="11.25" customHeight="1" x14ac:dyDescent="0.15">
      <c r="B15" s="615" t="s">
        <v>237</v>
      </c>
      <c r="C15" s="616"/>
      <c r="D15" s="616"/>
      <c r="E15" s="616"/>
      <c r="F15" s="616"/>
      <c r="G15" s="616"/>
      <c r="H15" s="616"/>
      <c r="I15" s="616"/>
      <c r="J15" s="616"/>
      <c r="K15" s="616"/>
      <c r="L15" s="616"/>
      <c r="M15" s="616"/>
      <c r="N15" s="616"/>
      <c r="O15" s="616"/>
      <c r="P15" s="616"/>
      <c r="Q15" s="617"/>
      <c r="R15" s="618">
        <v>18687</v>
      </c>
      <c r="S15" s="619"/>
      <c r="T15" s="619"/>
      <c r="U15" s="619"/>
      <c r="V15" s="619"/>
      <c r="W15" s="619"/>
      <c r="X15" s="619"/>
      <c r="Y15" s="620"/>
      <c r="Z15" s="671">
        <v>0.1</v>
      </c>
      <c r="AA15" s="671"/>
      <c r="AB15" s="671"/>
      <c r="AC15" s="671"/>
      <c r="AD15" s="672">
        <v>18687</v>
      </c>
      <c r="AE15" s="672"/>
      <c r="AF15" s="672"/>
      <c r="AG15" s="672"/>
      <c r="AH15" s="672"/>
      <c r="AI15" s="672"/>
      <c r="AJ15" s="672"/>
      <c r="AK15" s="672"/>
      <c r="AL15" s="641">
        <v>0.1</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303182</v>
      </c>
      <c r="BH15" s="619"/>
      <c r="BI15" s="619"/>
      <c r="BJ15" s="619"/>
      <c r="BK15" s="619"/>
      <c r="BL15" s="619"/>
      <c r="BM15" s="619"/>
      <c r="BN15" s="620"/>
      <c r="BO15" s="671">
        <v>5.3</v>
      </c>
      <c r="BP15" s="671"/>
      <c r="BQ15" s="671"/>
      <c r="BR15" s="671"/>
      <c r="BS15" s="624" t="s">
        <v>110</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2581027</v>
      </c>
      <c r="CS15" s="619"/>
      <c r="CT15" s="619"/>
      <c r="CU15" s="619"/>
      <c r="CV15" s="619"/>
      <c r="CW15" s="619"/>
      <c r="CX15" s="619"/>
      <c r="CY15" s="620"/>
      <c r="CZ15" s="671">
        <v>9.3000000000000007</v>
      </c>
      <c r="DA15" s="671"/>
      <c r="DB15" s="671"/>
      <c r="DC15" s="671"/>
      <c r="DD15" s="624">
        <v>404070</v>
      </c>
      <c r="DE15" s="619"/>
      <c r="DF15" s="619"/>
      <c r="DG15" s="619"/>
      <c r="DH15" s="619"/>
      <c r="DI15" s="619"/>
      <c r="DJ15" s="619"/>
      <c r="DK15" s="619"/>
      <c r="DL15" s="619"/>
      <c r="DM15" s="619"/>
      <c r="DN15" s="619"/>
      <c r="DO15" s="619"/>
      <c r="DP15" s="620"/>
      <c r="DQ15" s="624">
        <v>1856035</v>
      </c>
      <c r="DR15" s="619"/>
      <c r="DS15" s="619"/>
      <c r="DT15" s="619"/>
      <c r="DU15" s="619"/>
      <c r="DV15" s="619"/>
      <c r="DW15" s="619"/>
      <c r="DX15" s="619"/>
      <c r="DY15" s="619"/>
      <c r="DZ15" s="619"/>
      <c r="EA15" s="619"/>
      <c r="EB15" s="619"/>
      <c r="EC15" s="654"/>
    </row>
    <row r="16" spans="2:143" ht="11.25" customHeight="1" x14ac:dyDescent="0.15">
      <c r="B16" s="615" t="s">
        <v>240</v>
      </c>
      <c r="C16" s="616"/>
      <c r="D16" s="616"/>
      <c r="E16" s="616"/>
      <c r="F16" s="616"/>
      <c r="G16" s="616"/>
      <c r="H16" s="616"/>
      <c r="I16" s="616"/>
      <c r="J16" s="616"/>
      <c r="K16" s="616"/>
      <c r="L16" s="616"/>
      <c r="M16" s="616"/>
      <c r="N16" s="616"/>
      <c r="O16" s="616"/>
      <c r="P16" s="616"/>
      <c r="Q16" s="617"/>
      <c r="R16" s="618">
        <v>11523927</v>
      </c>
      <c r="S16" s="619"/>
      <c r="T16" s="619"/>
      <c r="U16" s="619"/>
      <c r="V16" s="619"/>
      <c r="W16" s="619"/>
      <c r="X16" s="619"/>
      <c r="Y16" s="620"/>
      <c r="Z16" s="671">
        <v>39.700000000000003</v>
      </c>
      <c r="AA16" s="671"/>
      <c r="AB16" s="671"/>
      <c r="AC16" s="671"/>
      <c r="AD16" s="672">
        <v>10300285</v>
      </c>
      <c r="AE16" s="672"/>
      <c r="AF16" s="672"/>
      <c r="AG16" s="672"/>
      <c r="AH16" s="672"/>
      <c r="AI16" s="672"/>
      <c r="AJ16" s="672"/>
      <c r="AK16" s="672"/>
      <c r="AL16" s="641">
        <v>58.1</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110</v>
      </c>
      <c r="BH16" s="619"/>
      <c r="BI16" s="619"/>
      <c r="BJ16" s="619"/>
      <c r="BK16" s="619"/>
      <c r="BL16" s="619"/>
      <c r="BM16" s="619"/>
      <c r="BN16" s="620"/>
      <c r="BO16" s="671" t="s">
        <v>110</v>
      </c>
      <c r="BP16" s="671"/>
      <c r="BQ16" s="671"/>
      <c r="BR16" s="671"/>
      <c r="BS16" s="624" t="s">
        <v>110</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113305</v>
      </c>
      <c r="CS16" s="619"/>
      <c r="CT16" s="619"/>
      <c r="CU16" s="619"/>
      <c r="CV16" s="619"/>
      <c r="CW16" s="619"/>
      <c r="CX16" s="619"/>
      <c r="CY16" s="620"/>
      <c r="CZ16" s="671">
        <v>0.4</v>
      </c>
      <c r="DA16" s="671"/>
      <c r="DB16" s="671"/>
      <c r="DC16" s="671"/>
      <c r="DD16" s="624" t="s">
        <v>110</v>
      </c>
      <c r="DE16" s="619"/>
      <c r="DF16" s="619"/>
      <c r="DG16" s="619"/>
      <c r="DH16" s="619"/>
      <c r="DI16" s="619"/>
      <c r="DJ16" s="619"/>
      <c r="DK16" s="619"/>
      <c r="DL16" s="619"/>
      <c r="DM16" s="619"/>
      <c r="DN16" s="619"/>
      <c r="DO16" s="619"/>
      <c r="DP16" s="620"/>
      <c r="DQ16" s="624">
        <v>6649</v>
      </c>
      <c r="DR16" s="619"/>
      <c r="DS16" s="619"/>
      <c r="DT16" s="619"/>
      <c r="DU16" s="619"/>
      <c r="DV16" s="619"/>
      <c r="DW16" s="619"/>
      <c r="DX16" s="619"/>
      <c r="DY16" s="619"/>
      <c r="DZ16" s="619"/>
      <c r="EA16" s="619"/>
      <c r="EB16" s="619"/>
      <c r="EC16" s="654"/>
    </row>
    <row r="17" spans="2:133" ht="11.25" customHeight="1" x14ac:dyDescent="0.15">
      <c r="B17" s="615" t="s">
        <v>243</v>
      </c>
      <c r="C17" s="616"/>
      <c r="D17" s="616"/>
      <c r="E17" s="616"/>
      <c r="F17" s="616"/>
      <c r="G17" s="616"/>
      <c r="H17" s="616"/>
      <c r="I17" s="616"/>
      <c r="J17" s="616"/>
      <c r="K17" s="616"/>
      <c r="L17" s="616"/>
      <c r="M17" s="616"/>
      <c r="N17" s="616"/>
      <c r="O17" s="616"/>
      <c r="P17" s="616"/>
      <c r="Q17" s="617"/>
      <c r="R17" s="618">
        <v>10300285</v>
      </c>
      <c r="S17" s="619"/>
      <c r="T17" s="619"/>
      <c r="U17" s="619"/>
      <c r="V17" s="619"/>
      <c r="W17" s="619"/>
      <c r="X17" s="619"/>
      <c r="Y17" s="620"/>
      <c r="Z17" s="671">
        <v>35.5</v>
      </c>
      <c r="AA17" s="671"/>
      <c r="AB17" s="671"/>
      <c r="AC17" s="671"/>
      <c r="AD17" s="672">
        <v>10300285</v>
      </c>
      <c r="AE17" s="672"/>
      <c r="AF17" s="672"/>
      <c r="AG17" s="672"/>
      <c r="AH17" s="672"/>
      <c r="AI17" s="672"/>
      <c r="AJ17" s="672"/>
      <c r="AK17" s="672"/>
      <c r="AL17" s="641">
        <v>58.1</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110</v>
      </c>
      <c r="BH17" s="619"/>
      <c r="BI17" s="619"/>
      <c r="BJ17" s="619"/>
      <c r="BK17" s="619"/>
      <c r="BL17" s="619"/>
      <c r="BM17" s="619"/>
      <c r="BN17" s="620"/>
      <c r="BO17" s="671" t="s">
        <v>110</v>
      </c>
      <c r="BP17" s="671"/>
      <c r="BQ17" s="671"/>
      <c r="BR17" s="671"/>
      <c r="BS17" s="624" t="s">
        <v>110</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3562147</v>
      </c>
      <c r="CS17" s="619"/>
      <c r="CT17" s="619"/>
      <c r="CU17" s="619"/>
      <c r="CV17" s="619"/>
      <c r="CW17" s="619"/>
      <c r="CX17" s="619"/>
      <c r="CY17" s="620"/>
      <c r="CZ17" s="671">
        <v>12.9</v>
      </c>
      <c r="DA17" s="671"/>
      <c r="DB17" s="671"/>
      <c r="DC17" s="671"/>
      <c r="DD17" s="624" t="s">
        <v>110</v>
      </c>
      <c r="DE17" s="619"/>
      <c r="DF17" s="619"/>
      <c r="DG17" s="619"/>
      <c r="DH17" s="619"/>
      <c r="DI17" s="619"/>
      <c r="DJ17" s="619"/>
      <c r="DK17" s="619"/>
      <c r="DL17" s="619"/>
      <c r="DM17" s="619"/>
      <c r="DN17" s="619"/>
      <c r="DO17" s="619"/>
      <c r="DP17" s="620"/>
      <c r="DQ17" s="624">
        <v>3429058</v>
      </c>
      <c r="DR17" s="619"/>
      <c r="DS17" s="619"/>
      <c r="DT17" s="619"/>
      <c r="DU17" s="619"/>
      <c r="DV17" s="619"/>
      <c r="DW17" s="619"/>
      <c r="DX17" s="619"/>
      <c r="DY17" s="619"/>
      <c r="DZ17" s="619"/>
      <c r="EA17" s="619"/>
      <c r="EB17" s="619"/>
      <c r="EC17" s="654"/>
    </row>
    <row r="18" spans="2:133" ht="11.25" customHeight="1" x14ac:dyDescent="0.15">
      <c r="B18" s="615" t="s">
        <v>246</v>
      </c>
      <c r="C18" s="616"/>
      <c r="D18" s="616"/>
      <c r="E18" s="616"/>
      <c r="F18" s="616"/>
      <c r="G18" s="616"/>
      <c r="H18" s="616"/>
      <c r="I18" s="616"/>
      <c r="J18" s="616"/>
      <c r="K18" s="616"/>
      <c r="L18" s="616"/>
      <c r="M18" s="616"/>
      <c r="N18" s="616"/>
      <c r="O18" s="616"/>
      <c r="P18" s="616"/>
      <c r="Q18" s="617"/>
      <c r="R18" s="618">
        <v>1223642</v>
      </c>
      <c r="S18" s="619"/>
      <c r="T18" s="619"/>
      <c r="U18" s="619"/>
      <c r="V18" s="619"/>
      <c r="W18" s="619"/>
      <c r="X18" s="619"/>
      <c r="Y18" s="620"/>
      <c r="Z18" s="671">
        <v>4.2</v>
      </c>
      <c r="AA18" s="671"/>
      <c r="AB18" s="671"/>
      <c r="AC18" s="671"/>
      <c r="AD18" s="672" t="s">
        <v>110</v>
      </c>
      <c r="AE18" s="672"/>
      <c r="AF18" s="672"/>
      <c r="AG18" s="672"/>
      <c r="AH18" s="672"/>
      <c r="AI18" s="672"/>
      <c r="AJ18" s="672"/>
      <c r="AK18" s="672"/>
      <c r="AL18" s="641" t="s">
        <v>110</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110</v>
      </c>
      <c r="BH18" s="619"/>
      <c r="BI18" s="619"/>
      <c r="BJ18" s="619"/>
      <c r="BK18" s="619"/>
      <c r="BL18" s="619"/>
      <c r="BM18" s="619"/>
      <c r="BN18" s="620"/>
      <c r="BO18" s="671" t="s">
        <v>110</v>
      </c>
      <c r="BP18" s="671"/>
      <c r="BQ18" s="671"/>
      <c r="BR18" s="671"/>
      <c r="BS18" s="624" t="s">
        <v>110</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110</v>
      </c>
      <c r="CS18" s="619"/>
      <c r="CT18" s="619"/>
      <c r="CU18" s="619"/>
      <c r="CV18" s="619"/>
      <c r="CW18" s="619"/>
      <c r="CX18" s="619"/>
      <c r="CY18" s="620"/>
      <c r="CZ18" s="671" t="s">
        <v>110</v>
      </c>
      <c r="DA18" s="671"/>
      <c r="DB18" s="671"/>
      <c r="DC18" s="671"/>
      <c r="DD18" s="624" t="s">
        <v>110</v>
      </c>
      <c r="DE18" s="619"/>
      <c r="DF18" s="619"/>
      <c r="DG18" s="619"/>
      <c r="DH18" s="619"/>
      <c r="DI18" s="619"/>
      <c r="DJ18" s="619"/>
      <c r="DK18" s="619"/>
      <c r="DL18" s="619"/>
      <c r="DM18" s="619"/>
      <c r="DN18" s="619"/>
      <c r="DO18" s="619"/>
      <c r="DP18" s="620"/>
      <c r="DQ18" s="624" t="s">
        <v>110</v>
      </c>
      <c r="DR18" s="619"/>
      <c r="DS18" s="619"/>
      <c r="DT18" s="619"/>
      <c r="DU18" s="619"/>
      <c r="DV18" s="619"/>
      <c r="DW18" s="619"/>
      <c r="DX18" s="619"/>
      <c r="DY18" s="619"/>
      <c r="DZ18" s="619"/>
      <c r="EA18" s="619"/>
      <c r="EB18" s="619"/>
      <c r="EC18" s="654"/>
    </row>
    <row r="19" spans="2:133" ht="11.25" customHeight="1" x14ac:dyDescent="0.15">
      <c r="B19" s="615" t="s">
        <v>249</v>
      </c>
      <c r="C19" s="616"/>
      <c r="D19" s="616"/>
      <c r="E19" s="616"/>
      <c r="F19" s="616"/>
      <c r="G19" s="616"/>
      <c r="H19" s="616"/>
      <c r="I19" s="616"/>
      <c r="J19" s="616"/>
      <c r="K19" s="616"/>
      <c r="L19" s="616"/>
      <c r="M19" s="616"/>
      <c r="N19" s="616"/>
      <c r="O19" s="616"/>
      <c r="P19" s="616"/>
      <c r="Q19" s="617"/>
      <c r="R19" s="618" t="s">
        <v>110</v>
      </c>
      <c r="S19" s="619"/>
      <c r="T19" s="619"/>
      <c r="U19" s="619"/>
      <c r="V19" s="619"/>
      <c r="W19" s="619"/>
      <c r="X19" s="619"/>
      <c r="Y19" s="620"/>
      <c r="Z19" s="671" t="s">
        <v>110</v>
      </c>
      <c r="AA19" s="671"/>
      <c r="AB19" s="671"/>
      <c r="AC19" s="671"/>
      <c r="AD19" s="672" t="s">
        <v>110</v>
      </c>
      <c r="AE19" s="672"/>
      <c r="AF19" s="672"/>
      <c r="AG19" s="672"/>
      <c r="AH19" s="672"/>
      <c r="AI19" s="672"/>
      <c r="AJ19" s="672"/>
      <c r="AK19" s="672"/>
      <c r="AL19" s="641" t="s">
        <v>110</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14347</v>
      </c>
      <c r="BH19" s="619"/>
      <c r="BI19" s="619"/>
      <c r="BJ19" s="619"/>
      <c r="BK19" s="619"/>
      <c r="BL19" s="619"/>
      <c r="BM19" s="619"/>
      <c r="BN19" s="620"/>
      <c r="BO19" s="671">
        <v>0.3</v>
      </c>
      <c r="BP19" s="671"/>
      <c r="BQ19" s="671"/>
      <c r="BR19" s="671"/>
      <c r="BS19" s="624" t="s">
        <v>110</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110</v>
      </c>
      <c r="CS19" s="619"/>
      <c r="CT19" s="619"/>
      <c r="CU19" s="619"/>
      <c r="CV19" s="619"/>
      <c r="CW19" s="619"/>
      <c r="CX19" s="619"/>
      <c r="CY19" s="620"/>
      <c r="CZ19" s="671" t="s">
        <v>110</v>
      </c>
      <c r="DA19" s="671"/>
      <c r="DB19" s="671"/>
      <c r="DC19" s="671"/>
      <c r="DD19" s="624" t="s">
        <v>110</v>
      </c>
      <c r="DE19" s="619"/>
      <c r="DF19" s="619"/>
      <c r="DG19" s="619"/>
      <c r="DH19" s="619"/>
      <c r="DI19" s="619"/>
      <c r="DJ19" s="619"/>
      <c r="DK19" s="619"/>
      <c r="DL19" s="619"/>
      <c r="DM19" s="619"/>
      <c r="DN19" s="619"/>
      <c r="DO19" s="619"/>
      <c r="DP19" s="620"/>
      <c r="DQ19" s="624" t="s">
        <v>110</v>
      </c>
      <c r="DR19" s="619"/>
      <c r="DS19" s="619"/>
      <c r="DT19" s="619"/>
      <c r="DU19" s="619"/>
      <c r="DV19" s="619"/>
      <c r="DW19" s="619"/>
      <c r="DX19" s="619"/>
      <c r="DY19" s="619"/>
      <c r="DZ19" s="619"/>
      <c r="EA19" s="619"/>
      <c r="EB19" s="619"/>
      <c r="EC19" s="654"/>
    </row>
    <row r="20" spans="2:133" ht="11.25" customHeight="1" x14ac:dyDescent="0.15">
      <c r="B20" s="615" t="s">
        <v>252</v>
      </c>
      <c r="C20" s="616"/>
      <c r="D20" s="616"/>
      <c r="E20" s="616"/>
      <c r="F20" s="616"/>
      <c r="G20" s="616"/>
      <c r="H20" s="616"/>
      <c r="I20" s="616"/>
      <c r="J20" s="616"/>
      <c r="K20" s="616"/>
      <c r="L20" s="616"/>
      <c r="M20" s="616"/>
      <c r="N20" s="616"/>
      <c r="O20" s="616"/>
      <c r="P20" s="616"/>
      <c r="Q20" s="617"/>
      <c r="R20" s="618">
        <v>18526436</v>
      </c>
      <c r="S20" s="619"/>
      <c r="T20" s="619"/>
      <c r="U20" s="619"/>
      <c r="V20" s="619"/>
      <c r="W20" s="619"/>
      <c r="X20" s="619"/>
      <c r="Y20" s="620"/>
      <c r="Z20" s="671">
        <v>63.9</v>
      </c>
      <c r="AA20" s="671"/>
      <c r="AB20" s="671"/>
      <c r="AC20" s="671"/>
      <c r="AD20" s="672">
        <v>17302794</v>
      </c>
      <c r="AE20" s="672"/>
      <c r="AF20" s="672"/>
      <c r="AG20" s="672"/>
      <c r="AH20" s="672"/>
      <c r="AI20" s="672"/>
      <c r="AJ20" s="672"/>
      <c r="AK20" s="672"/>
      <c r="AL20" s="641">
        <v>97.6</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14347</v>
      </c>
      <c r="BH20" s="619"/>
      <c r="BI20" s="619"/>
      <c r="BJ20" s="619"/>
      <c r="BK20" s="619"/>
      <c r="BL20" s="619"/>
      <c r="BM20" s="619"/>
      <c r="BN20" s="620"/>
      <c r="BO20" s="671">
        <v>0.3</v>
      </c>
      <c r="BP20" s="671"/>
      <c r="BQ20" s="671"/>
      <c r="BR20" s="671"/>
      <c r="BS20" s="624" t="s">
        <v>110</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27649088</v>
      </c>
      <c r="CS20" s="619"/>
      <c r="CT20" s="619"/>
      <c r="CU20" s="619"/>
      <c r="CV20" s="619"/>
      <c r="CW20" s="619"/>
      <c r="CX20" s="619"/>
      <c r="CY20" s="620"/>
      <c r="CZ20" s="671">
        <v>100</v>
      </c>
      <c r="DA20" s="671"/>
      <c r="DB20" s="671"/>
      <c r="DC20" s="671"/>
      <c r="DD20" s="624">
        <v>2875175</v>
      </c>
      <c r="DE20" s="619"/>
      <c r="DF20" s="619"/>
      <c r="DG20" s="619"/>
      <c r="DH20" s="619"/>
      <c r="DI20" s="619"/>
      <c r="DJ20" s="619"/>
      <c r="DK20" s="619"/>
      <c r="DL20" s="619"/>
      <c r="DM20" s="619"/>
      <c r="DN20" s="619"/>
      <c r="DO20" s="619"/>
      <c r="DP20" s="620"/>
      <c r="DQ20" s="624">
        <v>20271626</v>
      </c>
      <c r="DR20" s="619"/>
      <c r="DS20" s="619"/>
      <c r="DT20" s="619"/>
      <c r="DU20" s="619"/>
      <c r="DV20" s="619"/>
      <c r="DW20" s="619"/>
      <c r="DX20" s="619"/>
      <c r="DY20" s="619"/>
      <c r="DZ20" s="619"/>
      <c r="EA20" s="619"/>
      <c r="EB20" s="619"/>
      <c r="EC20" s="654"/>
    </row>
    <row r="21" spans="2:133" ht="11.25" customHeight="1" x14ac:dyDescent="0.15">
      <c r="B21" s="615" t="s">
        <v>255</v>
      </c>
      <c r="C21" s="616"/>
      <c r="D21" s="616"/>
      <c r="E21" s="616"/>
      <c r="F21" s="616"/>
      <c r="G21" s="616"/>
      <c r="H21" s="616"/>
      <c r="I21" s="616"/>
      <c r="J21" s="616"/>
      <c r="K21" s="616"/>
      <c r="L21" s="616"/>
      <c r="M21" s="616"/>
      <c r="N21" s="616"/>
      <c r="O21" s="616"/>
      <c r="P21" s="616"/>
      <c r="Q21" s="617"/>
      <c r="R21" s="618">
        <v>5479</v>
      </c>
      <c r="S21" s="619"/>
      <c r="T21" s="619"/>
      <c r="U21" s="619"/>
      <c r="V21" s="619"/>
      <c r="W21" s="619"/>
      <c r="X21" s="619"/>
      <c r="Y21" s="620"/>
      <c r="Z21" s="671">
        <v>0</v>
      </c>
      <c r="AA21" s="671"/>
      <c r="AB21" s="671"/>
      <c r="AC21" s="671"/>
      <c r="AD21" s="672">
        <v>5479</v>
      </c>
      <c r="AE21" s="672"/>
      <c r="AF21" s="672"/>
      <c r="AG21" s="672"/>
      <c r="AH21" s="672"/>
      <c r="AI21" s="672"/>
      <c r="AJ21" s="672"/>
      <c r="AK21" s="672"/>
      <c r="AL21" s="641">
        <v>0</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v>14347</v>
      </c>
      <c r="BH21" s="619"/>
      <c r="BI21" s="619"/>
      <c r="BJ21" s="619"/>
      <c r="BK21" s="619"/>
      <c r="BL21" s="619"/>
      <c r="BM21" s="619"/>
      <c r="BN21" s="620"/>
      <c r="BO21" s="671">
        <v>0.3</v>
      </c>
      <c r="BP21" s="671"/>
      <c r="BQ21" s="671"/>
      <c r="BR21" s="671"/>
      <c r="BS21" s="624" t="s">
        <v>110</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257</v>
      </c>
      <c r="C22" s="616"/>
      <c r="D22" s="616"/>
      <c r="E22" s="616"/>
      <c r="F22" s="616"/>
      <c r="G22" s="616"/>
      <c r="H22" s="616"/>
      <c r="I22" s="616"/>
      <c r="J22" s="616"/>
      <c r="K22" s="616"/>
      <c r="L22" s="616"/>
      <c r="M22" s="616"/>
      <c r="N22" s="616"/>
      <c r="O22" s="616"/>
      <c r="P22" s="616"/>
      <c r="Q22" s="617"/>
      <c r="R22" s="618">
        <v>36500</v>
      </c>
      <c r="S22" s="619"/>
      <c r="T22" s="619"/>
      <c r="U22" s="619"/>
      <c r="V22" s="619"/>
      <c r="W22" s="619"/>
      <c r="X22" s="619"/>
      <c r="Y22" s="620"/>
      <c r="Z22" s="671">
        <v>0.1</v>
      </c>
      <c r="AA22" s="671"/>
      <c r="AB22" s="671"/>
      <c r="AC22" s="671"/>
      <c r="AD22" s="672" t="s">
        <v>110</v>
      </c>
      <c r="AE22" s="672"/>
      <c r="AF22" s="672"/>
      <c r="AG22" s="672"/>
      <c r="AH22" s="672"/>
      <c r="AI22" s="672"/>
      <c r="AJ22" s="672"/>
      <c r="AK22" s="672"/>
      <c r="AL22" s="641" t="s">
        <v>110</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110</v>
      </c>
      <c r="BH22" s="619"/>
      <c r="BI22" s="619"/>
      <c r="BJ22" s="619"/>
      <c r="BK22" s="619"/>
      <c r="BL22" s="619"/>
      <c r="BM22" s="619"/>
      <c r="BN22" s="620"/>
      <c r="BO22" s="671" t="s">
        <v>110</v>
      </c>
      <c r="BP22" s="671"/>
      <c r="BQ22" s="671"/>
      <c r="BR22" s="671"/>
      <c r="BS22" s="624" t="s">
        <v>110</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260</v>
      </c>
      <c r="C23" s="616"/>
      <c r="D23" s="616"/>
      <c r="E23" s="616"/>
      <c r="F23" s="616"/>
      <c r="G23" s="616"/>
      <c r="H23" s="616"/>
      <c r="I23" s="616"/>
      <c r="J23" s="616"/>
      <c r="K23" s="616"/>
      <c r="L23" s="616"/>
      <c r="M23" s="616"/>
      <c r="N23" s="616"/>
      <c r="O23" s="616"/>
      <c r="P23" s="616"/>
      <c r="Q23" s="617"/>
      <c r="R23" s="618">
        <v>383579</v>
      </c>
      <c r="S23" s="619"/>
      <c r="T23" s="619"/>
      <c r="U23" s="619"/>
      <c r="V23" s="619"/>
      <c r="W23" s="619"/>
      <c r="X23" s="619"/>
      <c r="Y23" s="620"/>
      <c r="Z23" s="671">
        <v>1.3</v>
      </c>
      <c r="AA23" s="671"/>
      <c r="AB23" s="671"/>
      <c r="AC23" s="671"/>
      <c r="AD23" s="672">
        <v>46009</v>
      </c>
      <c r="AE23" s="672"/>
      <c r="AF23" s="672"/>
      <c r="AG23" s="672"/>
      <c r="AH23" s="672"/>
      <c r="AI23" s="672"/>
      <c r="AJ23" s="672"/>
      <c r="AK23" s="672"/>
      <c r="AL23" s="641">
        <v>0.3</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t="s">
        <v>110</v>
      </c>
      <c r="BH23" s="619"/>
      <c r="BI23" s="619"/>
      <c r="BJ23" s="619"/>
      <c r="BK23" s="619"/>
      <c r="BL23" s="619"/>
      <c r="BM23" s="619"/>
      <c r="BN23" s="620"/>
      <c r="BO23" s="671" t="s">
        <v>110</v>
      </c>
      <c r="BP23" s="671"/>
      <c r="BQ23" s="671"/>
      <c r="BR23" s="671"/>
      <c r="BS23" s="624" t="s">
        <v>110</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x14ac:dyDescent="0.15">
      <c r="B24" s="615" t="s">
        <v>267</v>
      </c>
      <c r="C24" s="616"/>
      <c r="D24" s="616"/>
      <c r="E24" s="616"/>
      <c r="F24" s="616"/>
      <c r="G24" s="616"/>
      <c r="H24" s="616"/>
      <c r="I24" s="616"/>
      <c r="J24" s="616"/>
      <c r="K24" s="616"/>
      <c r="L24" s="616"/>
      <c r="M24" s="616"/>
      <c r="N24" s="616"/>
      <c r="O24" s="616"/>
      <c r="P24" s="616"/>
      <c r="Q24" s="617"/>
      <c r="R24" s="618">
        <v>157012</v>
      </c>
      <c r="S24" s="619"/>
      <c r="T24" s="619"/>
      <c r="U24" s="619"/>
      <c r="V24" s="619"/>
      <c r="W24" s="619"/>
      <c r="X24" s="619"/>
      <c r="Y24" s="620"/>
      <c r="Z24" s="671">
        <v>0.5</v>
      </c>
      <c r="AA24" s="671"/>
      <c r="AB24" s="671"/>
      <c r="AC24" s="671"/>
      <c r="AD24" s="672" t="s">
        <v>110</v>
      </c>
      <c r="AE24" s="672"/>
      <c r="AF24" s="672"/>
      <c r="AG24" s="672"/>
      <c r="AH24" s="672"/>
      <c r="AI24" s="672"/>
      <c r="AJ24" s="672"/>
      <c r="AK24" s="672"/>
      <c r="AL24" s="641" t="s">
        <v>110</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110</v>
      </c>
      <c r="BH24" s="619"/>
      <c r="BI24" s="619"/>
      <c r="BJ24" s="619"/>
      <c r="BK24" s="619"/>
      <c r="BL24" s="619"/>
      <c r="BM24" s="619"/>
      <c r="BN24" s="620"/>
      <c r="BO24" s="671" t="s">
        <v>110</v>
      </c>
      <c r="BP24" s="671"/>
      <c r="BQ24" s="671"/>
      <c r="BR24" s="671"/>
      <c r="BS24" s="624" t="s">
        <v>110</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12370881</v>
      </c>
      <c r="CS24" s="669"/>
      <c r="CT24" s="669"/>
      <c r="CU24" s="669"/>
      <c r="CV24" s="669"/>
      <c r="CW24" s="669"/>
      <c r="CX24" s="669"/>
      <c r="CY24" s="716"/>
      <c r="CZ24" s="720">
        <v>44.7</v>
      </c>
      <c r="DA24" s="721"/>
      <c r="DB24" s="721"/>
      <c r="DC24" s="722"/>
      <c r="DD24" s="715">
        <v>9269627</v>
      </c>
      <c r="DE24" s="669"/>
      <c r="DF24" s="669"/>
      <c r="DG24" s="669"/>
      <c r="DH24" s="669"/>
      <c r="DI24" s="669"/>
      <c r="DJ24" s="669"/>
      <c r="DK24" s="716"/>
      <c r="DL24" s="715">
        <v>9067483</v>
      </c>
      <c r="DM24" s="669"/>
      <c r="DN24" s="669"/>
      <c r="DO24" s="669"/>
      <c r="DP24" s="669"/>
      <c r="DQ24" s="669"/>
      <c r="DR24" s="669"/>
      <c r="DS24" s="669"/>
      <c r="DT24" s="669"/>
      <c r="DU24" s="669"/>
      <c r="DV24" s="716"/>
      <c r="DW24" s="717">
        <v>48.3</v>
      </c>
      <c r="DX24" s="686"/>
      <c r="DY24" s="686"/>
      <c r="DZ24" s="686"/>
      <c r="EA24" s="686"/>
      <c r="EB24" s="686"/>
      <c r="EC24" s="718"/>
    </row>
    <row r="25" spans="2:133" ht="11.25" customHeight="1" x14ac:dyDescent="0.15">
      <c r="B25" s="615" t="s">
        <v>270</v>
      </c>
      <c r="C25" s="616"/>
      <c r="D25" s="616"/>
      <c r="E25" s="616"/>
      <c r="F25" s="616"/>
      <c r="G25" s="616"/>
      <c r="H25" s="616"/>
      <c r="I25" s="616"/>
      <c r="J25" s="616"/>
      <c r="K25" s="616"/>
      <c r="L25" s="616"/>
      <c r="M25" s="616"/>
      <c r="N25" s="616"/>
      <c r="O25" s="616"/>
      <c r="P25" s="616"/>
      <c r="Q25" s="617"/>
      <c r="R25" s="618">
        <v>2876573</v>
      </c>
      <c r="S25" s="619"/>
      <c r="T25" s="619"/>
      <c r="U25" s="619"/>
      <c r="V25" s="619"/>
      <c r="W25" s="619"/>
      <c r="X25" s="619"/>
      <c r="Y25" s="620"/>
      <c r="Z25" s="671">
        <v>9.9</v>
      </c>
      <c r="AA25" s="671"/>
      <c r="AB25" s="671"/>
      <c r="AC25" s="671"/>
      <c r="AD25" s="672" t="s">
        <v>110</v>
      </c>
      <c r="AE25" s="672"/>
      <c r="AF25" s="672"/>
      <c r="AG25" s="672"/>
      <c r="AH25" s="672"/>
      <c r="AI25" s="672"/>
      <c r="AJ25" s="672"/>
      <c r="AK25" s="672"/>
      <c r="AL25" s="641" t="s">
        <v>110</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110</v>
      </c>
      <c r="BH25" s="619"/>
      <c r="BI25" s="619"/>
      <c r="BJ25" s="619"/>
      <c r="BK25" s="619"/>
      <c r="BL25" s="619"/>
      <c r="BM25" s="619"/>
      <c r="BN25" s="620"/>
      <c r="BO25" s="671" t="s">
        <v>110</v>
      </c>
      <c r="BP25" s="671"/>
      <c r="BQ25" s="671"/>
      <c r="BR25" s="671"/>
      <c r="BS25" s="624" t="s">
        <v>110</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4665699</v>
      </c>
      <c r="CS25" s="637"/>
      <c r="CT25" s="637"/>
      <c r="CU25" s="637"/>
      <c r="CV25" s="637"/>
      <c r="CW25" s="637"/>
      <c r="CX25" s="637"/>
      <c r="CY25" s="638"/>
      <c r="CZ25" s="621">
        <v>16.899999999999999</v>
      </c>
      <c r="DA25" s="639"/>
      <c r="DB25" s="639"/>
      <c r="DC25" s="640"/>
      <c r="DD25" s="624">
        <v>4307003</v>
      </c>
      <c r="DE25" s="637"/>
      <c r="DF25" s="637"/>
      <c r="DG25" s="637"/>
      <c r="DH25" s="637"/>
      <c r="DI25" s="637"/>
      <c r="DJ25" s="637"/>
      <c r="DK25" s="638"/>
      <c r="DL25" s="624">
        <v>4305112</v>
      </c>
      <c r="DM25" s="637"/>
      <c r="DN25" s="637"/>
      <c r="DO25" s="637"/>
      <c r="DP25" s="637"/>
      <c r="DQ25" s="637"/>
      <c r="DR25" s="637"/>
      <c r="DS25" s="637"/>
      <c r="DT25" s="637"/>
      <c r="DU25" s="637"/>
      <c r="DV25" s="638"/>
      <c r="DW25" s="641">
        <v>22.9</v>
      </c>
      <c r="DX25" s="642"/>
      <c r="DY25" s="642"/>
      <c r="DZ25" s="642"/>
      <c r="EA25" s="642"/>
      <c r="EB25" s="642"/>
      <c r="EC25" s="643"/>
    </row>
    <row r="26" spans="2:133" ht="11.25" customHeight="1" x14ac:dyDescent="0.15">
      <c r="B26" s="712" t="s">
        <v>273</v>
      </c>
      <c r="C26" s="713"/>
      <c r="D26" s="713"/>
      <c r="E26" s="713"/>
      <c r="F26" s="713"/>
      <c r="G26" s="713"/>
      <c r="H26" s="713"/>
      <c r="I26" s="713"/>
      <c r="J26" s="713"/>
      <c r="K26" s="713"/>
      <c r="L26" s="713"/>
      <c r="M26" s="713"/>
      <c r="N26" s="713"/>
      <c r="O26" s="713"/>
      <c r="P26" s="713"/>
      <c r="Q26" s="714"/>
      <c r="R26" s="618">
        <v>347228</v>
      </c>
      <c r="S26" s="619"/>
      <c r="T26" s="619"/>
      <c r="U26" s="619"/>
      <c r="V26" s="619"/>
      <c r="W26" s="619"/>
      <c r="X26" s="619"/>
      <c r="Y26" s="620"/>
      <c r="Z26" s="671">
        <v>1.2</v>
      </c>
      <c r="AA26" s="671"/>
      <c r="AB26" s="671"/>
      <c r="AC26" s="671"/>
      <c r="AD26" s="672">
        <v>347228</v>
      </c>
      <c r="AE26" s="672"/>
      <c r="AF26" s="672"/>
      <c r="AG26" s="672"/>
      <c r="AH26" s="672"/>
      <c r="AI26" s="672"/>
      <c r="AJ26" s="672"/>
      <c r="AK26" s="672"/>
      <c r="AL26" s="641">
        <v>2</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110</v>
      </c>
      <c r="BH26" s="619"/>
      <c r="BI26" s="619"/>
      <c r="BJ26" s="619"/>
      <c r="BK26" s="619"/>
      <c r="BL26" s="619"/>
      <c r="BM26" s="619"/>
      <c r="BN26" s="620"/>
      <c r="BO26" s="671" t="s">
        <v>110</v>
      </c>
      <c r="BP26" s="671"/>
      <c r="BQ26" s="671"/>
      <c r="BR26" s="671"/>
      <c r="BS26" s="624" t="s">
        <v>110</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3280296</v>
      </c>
      <c r="CS26" s="619"/>
      <c r="CT26" s="619"/>
      <c r="CU26" s="619"/>
      <c r="CV26" s="619"/>
      <c r="CW26" s="619"/>
      <c r="CX26" s="619"/>
      <c r="CY26" s="620"/>
      <c r="CZ26" s="621">
        <v>11.9</v>
      </c>
      <c r="DA26" s="639"/>
      <c r="DB26" s="639"/>
      <c r="DC26" s="640"/>
      <c r="DD26" s="624">
        <v>3003640</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x14ac:dyDescent="0.15">
      <c r="B27" s="615" t="s">
        <v>276</v>
      </c>
      <c r="C27" s="616"/>
      <c r="D27" s="616"/>
      <c r="E27" s="616"/>
      <c r="F27" s="616"/>
      <c r="G27" s="616"/>
      <c r="H27" s="616"/>
      <c r="I27" s="616"/>
      <c r="J27" s="616"/>
      <c r="K27" s="616"/>
      <c r="L27" s="616"/>
      <c r="M27" s="616"/>
      <c r="N27" s="616"/>
      <c r="O27" s="616"/>
      <c r="P27" s="616"/>
      <c r="Q27" s="617"/>
      <c r="R27" s="618">
        <v>1985699</v>
      </c>
      <c r="S27" s="619"/>
      <c r="T27" s="619"/>
      <c r="U27" s="619"/>
      <c r="V27" s="619"/>
      <c r="W27" s="619"/>
      <c r="X27" s="619"/>
      <c r="Y27" s="620"/>
      <c r="Z27" s="671">
        <v>6.8</v>
      </c>
      <c r="AA27" s="671"/>
      <c r="AB27" s="671"/>
      <c r="AC27" s="671"/>
      <c r="AD27" s="672" t="s">
        <v>110</v>
      </c>
      <c r="AE27" s="672"/>
      <c r="AF27" s="672"/>
      <c r="AG27" s="672"/>
      <c r="AH27" s="672"/>
      <c r="AI27" s="672"/>
      <c r="AJ27" s="672"/>
      <c r="AK27" s="672"/>
      <c r="AL27" s="641" t="s">
        <v>110</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5701069</v>
      </c>
      <c r="BH27" s="619"/>
      <c r="BI27" s="619"/>
      <c r="BJ27" s="619"/>
      <c r="BK27" s="619"/>
      <c r="BL27" s="619"/>
      <c r="BM27" s="619"/>
      <c r="BN27" s="620"/>
      <c r="BO27" s="671">
        <v>100</v>
      </c>
      <c r="BP27" s="671"/>
      <c r="BQ27" s="671"/>
      <c r="BR27" s="671"/>
      <c r="BS27" s="624">
        <v>27766</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4143035</v>
      </c>
      <c r="CS27" s="637"/>
      <c r="CT27" s="637"/>
      <c r="CU27" s="637"/>
      <c r="CV27" s="637"/>
      <c r="CW27" s="637"/>
      <c r="CX27" s="637"/>
      <c r="CY27" s="638"/>
      <c r="CZ27" s="621">
        <v>15</v>
      </c>
      <c r="DA27" s="639"/>
      <c r="DB27" s="639"/>
      <c r="DC27" s="640"/>
      <c r="DD27" s="624">
        <v>1533566</v>
      </c>
      <c r="DE27" s="637"/>
      <c r="DF27" s="637"/>
      <c r="DG27" s="637"/>
      <c r="DH27" s="637"/>
      <c r="DI27" s="637"/>
      <c r="DJ27" s="637"/>
      <c r="DK27" s="638"/>
      <c r="DL27" s="624">
        <v>1533566</v>
      </c>
      <c r="DM27" s="637"/>
      <c r="DN27" s="637"/>
      <c r="DO27" s="637"/>
      <c r="DP27" s="637"/>
      <c r="DQ27" s="637"/>
      <c r="DR27" s="637"/>
      <c r="DS27" s="637"/>
      <c r="DT27" s="637"/>
      <c r="DU27" s="637"/>
      <c r="DV27" s="638"/>
      <c r="DW27" s="641">
        <v>8.1999999999999993</v>
      </c>
      <c r="DX27" s="642"/>
      <c r="DY27" s="642"/>
      <c r="DZ27" s="642"/>
      <c r="EA27" s="642"/>
      <c r="EB27" s="642"/>
      <c r="EC27" s="643"/>
    </row>
    <row r="28" spans="2:133" ht="11.25" customHeight="1" x14ac:dyDescent="0.15">
      <c r="B28" s="615" t="s">
        <v>279</v>
      </c>
      <c r="C28" s="616"/>
      <c r="D28" s="616"/>
      <c r="E28" s="616"/>
      <c r="F28" s="616"/>
      <c r="G28" s="616"/>
      <c r="H28" s="616"/>
      <c r="I28" s="616"/>
      <c r="J28" s="616"/>
      <c r="K28" s="616"/>
      <c r="L28" s="616"/>
      <c r="M28" s="616"/>
      <c r="N28" s="616"/>
      <c r="O28" s="616"/>
      <c r="P28" s="616"/>
      <c r="Q28" s="617"/>
      <c r="R28" s="618">
        <v>64118</v>
      </c>
      <c r="S28" s="619"/>
      <c r="T28" s="619"/>
      <c r="U28" s="619"/>
      <c r="V28" s="619"/>
      <c r="W28" s="619"/>
      <c r="X28" s="619"/>
      <c r="Y28" s="620"/>
      <c r="Z28" s="671">
        <v>0.2</v>
      </c>
      <c r="AA28" s="671"/>
      <c r="AB28" s="671"/>
      <c r="AC28" s="671"/>
      <c r="AD28" s="672">
        <v>16494</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3562147</v>
      </c>
      <c r="CS28" s="619"/>
      <c r="CT28" s="619"/>
      <c r="CU28" s="619"/>
      <c r="CV28" s="619"/>
      <c r="CW28" s="619"/>
      <c r="CX28" s="619"/>
      <c r="CY28" s="620"/>
      <c r="CZ28" s="621">
        <v>12.9</v>
      </c>
      <c r="DA28" s="639"/>
      <c r="DB28" s="639"/>
      <c r="DC28" s="640"/>
      <c r="DD28" s="624">
        <v>3429058</v>
      </c>
      <c r="DE28" s="619"/>
      <c r="DF28" s="619"/>
      <c r="DG28" s="619"/>
      <c r="DH28" s="619"/>
      <c r="DI28" s="619"/>
      <c r="DJ28" s="619"/>
      <c r="DK28" s="620"/>
      <c r="DL28" s="624">
        <v>3228805</v>
      </c>
      <c r="DM28" s="619"/>
      <c r="DN28" s="619"/>
      <c r="DO28" s="619"/>
      <c r="DP28" s="619"/>
      <c r="DQ28" s="619"/>
      <c r="DR28" s="619"/>
      <c r="DS28" s="619"/>
      <c r="DT28" s="619"/>
      <c r="DU28" s="619"/>
      <c r="DV28" s="620"/>
      <c r="DW28" s="641">
        <v>17.2</v>
      </c>
      <c r="DX28" s="642"/>
      <c r="DY28" s="642"/>
      <c r="DZ28" s="642"/>
      <c r="EA28" s="642"/>
      <c r="EB28" s="642"/>
      <c r="EC28" s="643"/>
    </row>
    <row r="29" spans="2:133" ht="11.25" customHeight="1" x14ac:dyDescent="0.15">
      <c r="B29" s="615" t="s">
        <v>281</v>
      </c>
      <c r="C29" s="616"/>
      <c r="D29" s="616"/>
      <c r="E29" s="616"/>
      <c r="F29" s="616"/>
      <c r="G29" s="616"/>
      <c r="H29" s="616"/>
      <c r="I29" s="616"/>
      <c r="J29" s="616"/>
      <c r="K29" s="616"/>
      <c r="L29" s="616"/>
      <c r="M29" s="616"/>
      <c r="N29" s="616"/>
      <c r="O29" s="616"/>
      <c r="P29" s="616"/>
      <c r="Q29" s="617"/>
      <c r="R29" s="618">
        <v>281193</v>
      </c>
      <c r="S29" s="619"/>
      <c r="T29" s="619"/>
      <c r="U29" s="619"/>
      <c r="V29" s="619"/>
      <c r="W29" s="619"/>
      <c r="X29" s="619"/>
      <c r="Y29" s="620"/>
      <c r="Z29" s="671">
        <v>1</v>
      </c>
      <c r="AA29" s="671"/>
      <c r="AB29" s="671"/>
      <c r="AC29" s="671"/>
      <c r="AD29" s="672" t="s">
        <v>110</v>
      </c>
      <c r="AE29" s="672"/>
      <c r="AF29" s="672"/>
      <c r="AG29" s="672"/>
      <c r="AH29" s="672"/>
      <c r="AI29" s="672"/>
      <c r="AJ29" s="672"/>
      <c r="AK29" s="672"/>
      <c r="AL29" s="641" t="s">
        <v>110</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3562147</v>
      </c>
      <c r="CS29" s="637"/>
      <c r="CT29" s="637"/>
      <c r="CU29" s="637"/>
      <c r="CV29" s="637"/>
      <c r="CW29" s="637"/>
      <c r="CX29" s="637"/>
      <c r="CY29" s="638"/>
      <c r="CZ29" s="621">
        <v>12.9</v>
      </c>
      <c r="DA29" s="639"/>
      <c r="DB29" s="639"/>
      <c r="DC29" s="640"/>
      <c r="DD29" s="624">
        <v>3429058</v>
      </c>
      <c r="DE29" s="637"/>
      <c r="DF29" s="637"/>
      <c r="DG29" s="637"/>
      <c r="DH29" s="637"/>
      <c r="DI29" s="637"/>
      <c r="DJ29" s="637"/>
      <c r="DK29" s="638"/>
      <c r="DL29" s="624">
        <v>3228805</v>
      </c>
      <c r="DM29" s="637"/>
      <c r="DN29" s="637"/>
      <c r="DO29" s="637"/>
      <c r="DP29" s="637"/>
      <c r="DQ29" s="637"/>
      <c r="DR29" s="637"/>
      <c r="DS29" s="637"/>
      <c r="DT29" s="637"/>
      <c r="DU29" s="637"/>
      <c r="DV29" s="638"/>
      <c r="DW29" s="641">
        <v>17.2</v>
      </c>
      <c r="DX29" s="642"/>
      <c r="DY29" s="642"/>
      <c r="DZ29" s="642"/>
      <c r="EA29" s="642"/>
      <c r="EB29" s="642"/>
      <c r="EC29" s="643"/>
    </row>
    <row r="30" spans="2:133" ht="11.25" customHeight="1" x14ac:dyDescent="0.15">
      <c r="B30" s="615" t="s">
        <v>286</v>
      </c>
      <c r="C30" s="616"/>
      <c r="D30" s="616"/>
      <c r="E30" s="616"/>
      <c r="F30" s="616"/>
      <c r="G30" s="616"/>
      <c r="H30" s="616"/>
      <c r="I30" s="616"/>
      <c r="J30" s="616"/>
      <c r="K30" s="616"/>
      <c r="L30" s="616"/>
      <c r="M30" s="616"/>
      <c r="N30" s="616"/>
      <c r="O30" s="616"/>
      <c r="P30" s="616"/>
      <c r="Q30" s="617"/>
      <c r="R30" s="618">
        <v>305443</v>
      </c>
      <c r="S30" s="619"/>
      <c r="T30" s="619"/>
      <c r="U30" s="619"/>
      <c r="V30" s="619"/>
      <c r="W30" s="619"/>
      <c r="X30" s="619"/>
      <c r="Y30" s="620"/>
      <c r="Z30" s="671">
        <v>1.1000000000000001</v>
      </c>
      <c r="AA30" s="671"/>
      <c r="AB30" s="671"/>
      <c r="AC30" s="671"/>
      <c r="AD30" s="672" t="s">
        <v>110</v>
      </c>
      <c r="AE30" s="672"/>
      <c r="AF30" s="672"/>
      <c r="AG30" s="672"/>
      <c r="AH30" s="672"/>
      <c r="AI30" s="672"/>
      <c r="AJ30" s="672"/>
      <c r="AK30" s="672"/>
      <c r="AL30" s="641" t="s">
        <v>110</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98.5</v>
      </c>
      <c r="BH30" s="685"/>
      <c r="BI30" s="685"/>
      <c r="BJ30" s="685"/>
      <c r="BK30" s="685"/>
      <c r="BL30" s="685"/>
      <c r="BM30" s="686">
        <v>93.8</v>
      </c>
      <c r="BN30" s="685"/>
      <c r="BO30" s="685"/>
      <c r="BP30" s="685"/>
      <c r="BQ30" s="687"/>
      <c r="BR30" s="684">
        <v>98.5</v>
      </c>
      <c r="BS30" s="685"/>
      <c r="BT30" s="685"/>
      <c r="BU30" s="685"/>
      <c r="BV30" s="685"/>
      <c r="BW30" s="685"/>
      <c r="BX30" s="686">
        <v>93.6</v>
      </c>
      <c r="BY30" s="685"/>
      <c r="BZ30" s="685"/>
      <c r="CA30" s="685"/>
      <c r="CB30" s="687"/>
      <c r="CD30" s="690"/>
      <c r="CE30" s="691"/>
      <c r="CF30" s="655" t="s">
        <v>289</v>
      </c>
      <c r="CG30" s="652"/>
      <c r="CH30" s="652"/>
      <c r="CI30" s="652"/>
      <c r="CJ30" s="652"/>
      <c r="CK30" s="652"/>
      <c r="CL30" s="652"/>
      <c r="CM30" s="652"/>
      <c r="CN30" s="652"/>
      <c r="CO30" s="652"/>
      <c r="CP30" s="652"/>
      <c r="CQ30" s="653"/>
      <c r="CR30" s="618">
        <v>3285511</v>
      </c>
      <c r="CS30" s="619"/>
      <c r="CT30" s="619"/>
      <c r="CU30" s="619"/>
      <c r="CV30" s="619"/>
      <c r="CW30" s="619"/>
      <c r="CX30" s="619"/>
      <c r="CY30" s="620"/>
      <c r="CZ30" s="621">
        <v>11.9</v>
      </c>
      <c r="DA30" s="639"/>
      <c r="DB30" s="639"/>
      <c r="DC30" s="640"/>
      <c r="DD30" s="624">
        <v>3152422</v>
      </c>
      <c r="DE30" s="619"/>
      <c r="DF30" s="619"/>
      <c r="DG30" s="619"/>
      <c r="DH30" s="619"/>
      <c r="DI30" s="619"/>
      <c r="DJ30" s="619"/>
      <c r="DK30" s="620"/>
      <c r="DL30" s="624">
        <v>2952169</v>
      </c>
      <c r="DM30" s="619"/>
      <c r="DN30" s="619"/>
      <c r="DO30" s="619"/>
      <c r="DP30" s="619"/>
      <c r="DQ30" s="619"/>
      <c r="DR30" s="619"/>
      <c r="DS30" s="619"/>
      <c r="DT30" s="619"/>
      <c r="DU30" s="619"/>
      <c r="DV30" s="620"/>
      <c r="DW30" s="641">
        <v>15.7</v>
      </c>
      <c r="DX30" s="642"/>
      <c r="DY30" s="642"/>
      <c r="DZ30" s="642"/>
      <c r="EA30" s="642"/>
      <c r="EB30" s="642"/>
      <c r="EC30" s="643"/>
    </row>
    <row r="31" spans="2:133" ht="11.25" customHeight="1" x14ac:dyDescent="0.15">
      <c r="B31" s="615" t="s">
        <v>290</v>
      </c>
      <c r="C31" s="616"/>
      <c r="D31" s="616"/>
      <c r="E31" s="616"/>
      <c r="F31" s="616"/>
      <c r="G31" s="616"/>
      <c r="H31" s="616"/>
      <c r="I31" s="616"/>
      <c r="J31" s="616"/>
      <c r="K31" s="616"/>
      <c r="L31" s="616"/>
      <c r="M31" s="616"/>
      <c r="N31" s="616"/>
      <c r="O31" s="616"/>
      <c r="P31" s="616"/>
      <c r="Q31" s="617"/>
      <c r="R31" s="618">
        <v>972876</v>
      </c>
      <c r="S31" s="619"/>
      <c r="T31" s="619"/>
      <c r="U31" s="619"/>
      <c r="V31" s="619"/>
      <c r="W31" s="619"/>
      <c r="X31" s="619"/>
      <c r="Y31" s="620"/>
      <c r="Z31" s="671">
        <v>3.4</v>
      </c>
      <c r="AA31" s="671"/>
      <c r="AB31" s="671"/>
      <c r="AC31" s="671"/>
      <c r="AD31" s="672" t="s">
        <v>110</v>
      </c>
      <c r="AE31" s="672"/>
      <c r="AF31" s="672"/>
      <c r="AG31" s="672"/>
      <c r="AH31" s="672"/>
      <c r="AI31" s="672"/>
      <c r="AJ31" s="672"/>
      <c r="AK31" s="672"/>
      <c r="AL31" s="641" t="s">
        <v>110</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98.8</v>
      </c>
      <c r="BH31" s="637"/>
      <c r="BI31" s="637"/>
      <c r="BJ31" s="637"/>
      <c r="BK31" s="637"/>
      <c r="BL31" s="637"/>
      <c r="BM31" s="673">
        <v>95.4</v>
      </c>
      <c r="BN31" s="683"/>
      <c r="BO31" s="683"/>
      <c r="BP31" s="683"/>
      <c r="BQ31" s="647"/>
      <c r="BR31" s="682">
        <v>98.9</v>
      </c>
      <c r="BS31" s="637"/>
      <c r="BT31" s="637"/>
      <c r="BU31" s="637"/>
      <c r="BV31" s="637"/>
      <c r="BW31" s="637"/>
      <c r="BX31" s="673">
        <v>95.3</v>
      </c>
      <c r="BY31" s="683"/>
      <c r="BZ31" s="683"/>
      <c r="CA31" s="683"/>
      <c r="CB31" s="647"/>
      <c r="CD31" s="690"/>
      <c r="CE31" s="691"/>
      <c r="CF31" s="655" t="s">
        <v>293</v>
      </c>
      <c r="CG31" s="652"/>
      <c r="CH31" s="652"/>
      <c r="CI31" s="652"/>
      <c r="CJ31" s="652"/>
      <c r="CK31" s="652"/>
      <c r="CL31" s="652"/>
      <c r="CM31" s="652"/>
      <c r="CN31" s="652"/>
      <c r="CO31" s="652"/>
      <c r="CP31" s="652"/>
      <c r="CQ31" s="653"/>
      <c r="CR31" s="618">
        <v>276636</v>
      </c>
      <c r="CS31" s="637"/>
      <c r="CT31" s="637"/>
      <c r="CU31" s="637"/>
      <c r="CV31" s="637"/>
      <c r="CW31" s="637"/>
      <c r="CX31" s="637"/>
      <c r="CY31" s="638"/>
      <c r="CZ31" s="621">
        <v>1</v>
      </c>
      <c r="DA31" s="639"/>
      <c r="DB31" s="639"/>
      <c r="DC31" s="640"/>
      <c r="DD31" s="624">
        <v>276636</v>
      </c>
      <c r="DE31" s="637"/>
      <c r="DF31" s="637"/>
      <c r="DG31" s="637"/>
      <c r="DH31" s="637"/>
      <c r="DI31" s="637"/>
      <c r="DJ31" s="637"/>
      <c r="DK31" s="638"/>
      <c r="DL31" s="624">
        <v>276636</v>
      </c>
      <c r="DM31" s="637"/>
      <c r="DN31" s="637"/>
      <c r="DO31" s="637"/>
      <c r="DP31" s="637"/>
      <c r="DQ31" s="637"/>
      <c r="DR31" s="637"/>
      <c r="DS31" s="637"/>
      <c r="DT31" s="637"/>
      <c r="DU31" s="637"/>
      <c r="DV31" s="638"/>
      <c r="DW31" s="641">
        <v>1.5</v>
      </c>
      <c r="DX31" s="642"/>
      <c r="DY31" s="642"/>
      <c r="DZ31" s="642"/>
      <c r="EA31" s="642"/>
      <c r="EB31" s="642"/>
      <c r="EC31" s="643"/>
    </row>
    <row r="32" spans="2:133" ht="11.25" customHeight="1" x14ac:dyDescent="0.15">
      <c r="B32" s="615" t="s">
        <v>294</v>
      </c>
      <c r="C32" s="616"/>
      <c r="D32" s="616"/>
      <c r="E32" s="616"/>
      <c r="F32" s="616"/>
      <c r="G32" s="616"/>
      <c r="H32" s="616"/>
      <c r="I32" s="616"/>
      <c r="J32" s="616"/>
      <c r="K32" s="616"/>
      <c r="L32" s="616"/>
      <c r="M32" s="616"/>
      <c r="N32" s="616"/>
      <c r="O32" s="616"/>
      <c r="P32" s="616"/>
      <c r="Q32" s="617"/>
      <c r="R32" s="618">
        <v>709199</v>
      </c>
      <c r="S32" s="619"/>
      <c r="T32" s="619"/>
      <c r="U32" s="619"/>
      <c r="V32" s="619"/>
      <c r="W32" s="619"/>
      <c r="X32" s="619"/>
      <c r="Y32" s="620"/>
      <c r="Z32" s="671">
        <v>2.4</v>
      </c>
      <c r="AA32" s="671"/>
      <c r="AB32" s="671"/>
      <c r="AC32" s="671"/>
      <c r="AD32" s="672">
        <v>16405</v>
      </c>
      <c r="AE32" s="672"/>
      <c r="AF32" s="672"/>
      <c r="AG32" s="672"/>
      <c r="AH32" s="672"/>
      <c r="AI32" s="672"/>
      <c r="AJ32" s="672"/>
      <c r="AK32" s="672"/>
      <c r="AL32" s="641">
        <v>0.1</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98</v>
      </c>
      <c r="BH32" s="603"/>
      <c r="BI32" s="603"/>
      <c r="BJ32" s="603"/>
      <c r="BK32" s="603"/>
      <c r="BL32" s="603"/>
      <c r="BM32" s="666">
        <v>92.1</v>
      </c>
      <c r="BN32" s="603"/>
      <c r="BO32" s="603"/>
      <c r="BP32" s="603"/>
      <c r="BQ32" s="660"/>
      <c r="BR32" s="681">
        <v>97.9</v>
      </c>
      <c r="BS32" s="603"/>
      <c r="BT32" s="603"/>
      <c r="BU32" s="603"/>
      <c r="BV32" s="603"/>
      <c r="BW32" s="603"/>
      <c r="BX32" s="666">
        <v>91.7</v>
      </c>
      <c r="BY32" s="603"/>
      <c r="BZ32" s="603"/>
      <c r="CA32" s="603"/>
      <c r="CB32" s="660"/>
      <c r="CD32" s="692"/>
      <c r="CE32" s="693"/>
      <c r="CF32" s="655" t="s">
        <v>296</v>
      </c>
      <c r="CG32" s="652"/>
      <c r="CH32" s="652"/>
      <c r="CI32" s="652"/>
      <c r="CJ32" s="652"/>
      <c r="CK32" s="652"/>
      <c r="CL32" s="652"/>
      <c r="CM32" s="652"/>
      <c r="CN32" s="652"/>
      <c r="CO32" s="652"/>
      <c r="CP32" s="652"/>
      <c r="CQ32" s="653"/>
      <c r="CR32" s="618" t="s">
        <v>110</v>
      </c>
      <c r="CS32" s="619"/>
      <c r="CT32" s="619"/>
      <c r="CU32" s="619"/>
      <c r="CV32" s="619"/>
      <c r="CW32" s="619"/>
      <c r="CX32" s="619"/>
      <c r="CY32" s="620"/>
      <c r="CZ32" s="621" t="s">
        <v>110</v>
      </c>
      <c r="DA32" s="639"/>
      <c r="DB32" s="639"/>
      <c r="DC32" s="640"/>
      <c r="DD32" s="624" t="s">
        <v>110</v>
      </c>
      <c r="DE32" s="619"/>
      <c r="DF32" s="619"/>
      <c r="DG32" s="619"/>
      <c r="DH32" s="619"/>
      <c r="DI32" s="619"/>
      <c r="DJ32" s="619"/>
      <c r="DK32" s="620"/>
      <c r="DL32" s="624" t="s">
        <v>110</v>
      </c>
      <c r="DM32" s="619"/>
      <c r="DN32" s="619"/>
      <c r="DO32" s="619"/>
      <c r="DP32" s="619"/>
      <c r="DQ32" s="619"/>
      <c r="DR32" s="619"/>
      <c r="DS32" s="619"/>
      <c r="DT32" s="619"/>
      <c r="DU32" s="619"/>
      <c r="DV32" s="620"/>
      <c r="DW32" s="641" t="s">
        <v>110</v>
      </c>
      <c r="DX32" s="642"/>
      <c r="DY32" s="642"/>
      <c r="DZ32" s="642"/>
      <c r="EA32" s="642"/>
      <c r="EB32" s="642"/>
      <c r="EC32" s="643"/>
    </row>
    <row r="33" spans="2:133" ht="11.25" customHeight="1" x14ac:dyDescent="0.15">
      <c r="B33" s="615" t="s">
        <v>297</v>
      </c>
      <c r="C33" s="616"/>
      <c r="D33" s="616"/>
      <c r="E33" s="616"/>
      <c r="F33" s="616"/>
      <c r="G33" s="616"/>
      <c r="H33" s="616"/>
      <c r="I33" s="616"/>
      <c r="J33" s="616"/>
      <c r="K33" s="616"/>
      <c r="L33" s="616"/>
      <c r="M33" s="616"/>
      <c r="N33" s="616"/>
      <c r="O33" s="616"/>
      <c r="P33" s="616"/>
      <c r="Q33" s="617"/>
      <c r="R33" s="618">
        <v>2364168</v>
      </c>
      <c r="S33" s="619"/>
      <c r="T33" s="619"/>
      <c r="U33" s="619"/>
      <c r="V33" s="619"/>
      <c r="W33" s="619"/>
      <c r="X33" s="619"/>
      <c r="Y33" s="620"/>
      <c r="Z33" s="671">
        <v>8.1</v>
      </c>
      <c r="AA33" s="671"/>
      <c r="AB33" s="671"/>
      <c r="AC33" s="671"/>
      <c r="AD33" s="672" t="s">
        <v>110</v>
      </c>
      <c r="AE33" s="672"/>
      <c r="AF33" s="672"/>
      <c r="AG33" s="672"/>
      <c r="AH33" s="672"/>
      <c r="AI33" s="672"/>
      <c r="AJ33" s="672"/>
      <c r="AK33" s="672"/>
      <c r="AL33" s="641" t="s">
        <v>110</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12289727</v>
      </c>
      <c r="CS33" s="637"/>
      <c r="CT33" s="637"/>
      <c r="CU33" s="637"/>
      <c r="CV33" s="637"/>
      <c r="CW33" s="637"/>
      <c r="CX33" s="637"/>
      <c r="CY33" s="638"/>
      <c r="CZ33" s="621">
        <v>44.4</v>
      </c>
      <c r="DA33" s="639"/>
      <c r="DB33" s="639"/>
      <c r="DC33" s="640"/>
      <c r="DD33" s="624">
        <v>10106525</v>
      </c>
      <c r="DE33" s="637"/>
      <c r="DF33" s="637"/>
      <c r="DG33" s="637"/>
      <c r="DH33" s="637"/>
      <c r="DI33" s="637"/>
      <c r="DJ33" s="637"/>
      <c r="DK33" s="638"/>
      <c r="DL33" s="624">
        <v>7765328</v>
      </c>
      <c r="DM33" s="637"/>
      <c r="DN33" s="637"/>
      <c r="DO33" s="637"/>
      <c r="DP33" s="637"/>
      <c r="DQ33" s="637"/>
      <c r="DR33" s="637"/>
      <c r="DS33" s="637"/>
      <c r="DT33" s="637"/>
      <c r="DU33" s="637"/>
      <c r="DV33" s="638"/>
      <c r="DW33" s="641">
        <v>41.3</v>
      </c>
      <c r="DX33" s="642"/>
      <c r="DY33" s="642"/>
      <c r="DZ33" s="642"/>
      <c r="EA33" s="642"/>
      <c r="EB33" s="642"/>
      <c r="EC33" s="643"/>
    </row>
    <row r="34" spans="2:133" ht="11.25" customHeight="1" x14ac:dyDescent="0.15">
      <c r="B34" s="615" t="s">
        <v>299</v>
      </c>
      <c r="C34" s="616"/>
      <c r="D34" s="616"/>
      <c r="E34" s="616"/>
      <c r="F34" s="616"/>
      <c r="G34" s="616"/>
      <c r="H34" s="616"/>
      <c r="I34" s="616"/>
      <c r="J34" s="616"/>
      <c r="K34" s="616"/>
      <c r="L34" s="616"/>
      <c r="M34" s="616"/>
      <c r="N34" s="616"/>
      <c r="O34" s="616"/>
      <c r="P34" s="616"/>
      <c r="Q34" s="617"/>
      <c r="R34" s="618" t="s">
        <v>110</v>
      </c>
      <c r="S34" s="619"/>
      <c r="T34" s="619"/>
      <c r="U34" s="619"/>
      <c r="V34" s="619"/>
      <c r="W34" s="619"/>
      <c r="X34" s="619"/>
      <c r="Y34" s="620"/>
      <c r="Z34" s="671" t="s">
        <v>110</v>
      </c>
      <c r="AA34" s="671"/>
      <c r="AB34" s="671"/>
      <c r="AC34" s="671"/>
      <c r="AD34" s="672" t="s">
        <v>110</v>
      </c>
      <c r="AE34" s="672"/>
      <c r="AF34" s="672"/>
      <c r="AG34" s="672"/>
      <c r="AH34" s="672"/>
      <c r="AI34" s="672"/>
      <c r="AJ34" s="672"/>
      <c r="AK34" s="672"/>
      <c r="AL34" s="641" t="s">
        <v>110</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4150984</v>
      </c>
      <c r="CS34" s="619"/>
      <c r="CT34" s="619"/>
      <c r="CU34" s="619"/>
      <c r="CV34" s="619"/>
      <c r="CW34" s="619"/>
      <c r="CX34" s="619"/>
      <c r="CY34" s="620"/>
      <c r="CZ34" s="621">
        <v>15</v>
      </c>
      <c r="DA34" s="639"/>
      <c r="DB34" s="639"/>
      <c r="DC34" s="640"/>
      <c r="DD34" s="624">
        <v>3487748</v>
      </c>
      <c r="DE34" s="619"/>
      <c r="DF34" s="619"/>
      <c r="DG34" s="619"/>
      <c r="DH34" s="619"/>
      <c r="DI34" s="619"/>
      <c r="DJ34" s="619"/>
      <c r="DK34" s="620"/>
      <c r="DL34" s="624">
        <v>3112369</v>
      </c>
      <c r="DM34" s="619"/>
      <c r="DN34" s="619"/>
      <c r="DO34" s="619"/>
      <c r="DP34" s="619"/>
      <c r="DQ34" s="619"/>
      <c r="DR34" s="619"/>
      <c r="DS34" s="619"/>
      <c r="DT34" s="619"/>
      <c r="DU34" s="619"/>
      <c r="DV34" s="620"/>
      <c r="DW34" s="641">
        <v>16.600000000000001</v>
      </c>
      <c r="DX34" s="642"/>
      <c r="DY34" s="642"/>
      <c r="DZ34" s="642"/>
      <c r="EA34" s="642"/>
      <c r="EB34" s="642"/>
      <c r="EC34" s="643"/>
    </row>
    <row r="35" spans="2:133" ht="11.25" customHeight="1" x14ac:dyDescent="0.15">
      <c r="B35" s="615" t="s">
        <v>303</v>
      </c>
      <c r="C35" s="616"/>
      <c r="D35" s="616"/>
      <c r="E35" s="616"/>
      <c r="F35" s="616"/>
      <c r="G35" s="616"/>
      <c r="H35" s="616"/>
      <c r="I35" s="616"/>
      <c r="J35" s="616"/>
      <c r="K35" s="616"/>
      <c r="L35" s="616"/>
      <c r="M35" s="616"/>
      <c r="N35" s="616"/>
      <c r="O35" s="616"/>
      <c r="P35" s="616"/>
      <c r="Q35" s="617"/>
      <c r="R35" s="618">
        <v>1054768</v>
      </c>
      <c r="S35" s="619"/>
      <c r="T35" s="619"/>
      <c r="U35" s="619"/>
      <c r="V35" s="619"/>
      <c r="W35" s="619"/>
      <c r="X35" s="619"/>
      <c r="Y35" s="620"/>
      <c r="Z35" s="671">
        <v>3.6</v>
      </c>
      <c r="AA35" s="671"/>
      <c r="AB35" s="671"/>
      <c r="AC35" s="671"/>
      <c r="AD35" s="672" t="s">
        <v>110</v>
      </c>
      <c r="AE35" s="672"/>
      <c r="AF35" s="672"/>
      <c r="AG35" s="672"/>
      <c r="AH35" s="672"/>
      <c r="AI35" s="672"/>
      <c r="AJ35" s="672"/>
      <c r="AK35" s="672"/>
      <c r="AL35" s="641" t="s">
        <v>110</v>
      </c>
      <c r="AM35" s="673"/>
      <c r="AN35" s="673"/>
      <c r="AO35" s="674"/>
      <c r="AP35" s="186"/>
      <c r="AQ35" s="675" t="s">
        <v>304</v>
      </c>
      <c r="AR35" s="676"/>
      <c r="AS35" s="676"/>
      <c r="AT35" s="676"/>
      <c r="AU35" s="676"/>
      <c r="AV35" s="676"/>
      <c r="AW35" s="676"/>
      <c r="AX35" s="676"/>
      <c r="AY35" s="677"/>
      <c r="AZ35" s="668">
        <v>4722566</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7682</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135446</v>
      </c>
      <c r="CS35" s="637"/>
      <c r="CT35" s="637"/>
      <c r="CU35" s="637"/>
      <c r="CV35" s="637"/>
      <c r="CW35" s="637"/>
      <c r="CX35" s="637"/>
      <c r="CY35" s="638"/>
      <c r="CZ35" s="621">
        <v>0.5</v>
      </c>
      <c r="DA35" s="639"/>
      <c r="DB35" s="639"/>
      <c r="DC35" s="640"/>
      <c r="DD35" s="624">
        <v>123935</v>
      </c>
      <c r="DE35" s="637"/>
      <c r="DF35" s="637"/>
      <c r="DG35" s="637"/>
      <c r="DH35" s="637"/>
      <c r="DI35" s="637"/>
      <c r="DJ35" s="637"/>
      <c r="DK35" s="638"/>
      <c r="DL35" s="624">
        <v>123935</v>
      </c>
      <c r="DM35" s="637"/>
      <c r="DN35" s="637"/>
      <c r="DO35" s="637"/>
      <c r="DP35" s="637"/>
      <c r="DQ35" s="637"/>
      <c r="DR35" s="637"/>
      <c r="DS35" s="637"/>
      <c r="DT35" s="637"/>
      <c r="DU35" s="637"/>
      <c r="DV35" s="638"/>
      <c r="DW35" s="641">
        <v>0.7</v>
      </c>
      <c r="DX35" s="642"/>
      <c r="DY35" s="642"/>
      <c r="DZ35" s="642"/>
      <c r="EA35" s="642"/>
      <c r="EB35" s="642"/>
      <c r="EC35" s="643"/>
    </row>
    <row r="36" spans="2:133" ht="11.25" customHeight="1" x14ac:dyDescent="0.15">
      <c r="B36" s="599" t="s">
        <v>307</v>
      </c>
      <c r="C36" s="600"/>
      <c r="D36" s="600"/>
      <c r="E36" s="600"/>
      <c r="F36" s="600"/>
      <c r="G36" s="600"/>
      <c r="H36" s="600"/>
      <c r="I36" s="600"/>
      <c r="J36" s="600"/>
      <c r="K36" s="600"/>
      <c r="L36" s="600"/>
      <c r="M36" s="600"/>
      <c r="N36" s="600"/>
      <c r="O36" s="600"/>
      <c r="P36" s="600"/>
      <c r="Q36" s="601"/>
      <c r="R36" s="602">
        <v>29015503</v>
      </c>
      <c r="S36" s="659"/>
      <c r="T36" s="659"/>
      <c r="U36" s="659"/>
      <c r="V36" s="659"/>
      <c r="W36" s="659"/>
      <c r="X36" s="659"/>
      <c r="Y36" s="662"/>
      <c r="Z36" s="663">
        <v>100</v>
      </c>
      <c r="AA36" s="663"/>
      <c r="AB36" s="663"/>
      <c r="AC36" s="663"/>
      <c r="AD36" s="664">
        <v>17734409</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1859972</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-28735</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2460303</v>
      </c>
      <c r="CS36" s="619"/>
      <c r="CT36" s="619"/>
      <c r="CU36" s="619"/>
      <c r="CV36" s="619"/>
      <c r="CW36" s="619"/>
      <c r="CX36" s="619"/>
      <c r="CY36" s="620"/>
      <c r="CZ36" s="621">
        <v>8.9</v>
      </c>
      <c r="DA36" s="639"/>
      <c r="DB36" s="639"/>
      <c r="DC36" s="640"/>
      <c r="DD36" s="624">
        <v>1683627</v>
      </c>
      <c r="DE36" s="619"/>
      <c r="DF36" s="619"/>
      <c r="DG36" s="619"/>
      <c r="DH36" s="619"/>
      <c r="DI36" s="619"/>
      <c r="DJ36" s="619"/>
      <c r="DK36" s="620"/>
      <c r="DL36" s="624">
        <v>1240190</v>
      </c>
      <c r="DM36" s="619"/>
      <c r="DN36" s="619"/>
      <c r="DO36" s="619"/>
      <c r="DP36" s="619"/>
      <c r="DQ36" s="619"/>
      <c r="DR36" s="619"/>
      <c r="DS36" s="619"/>
      <c r="DT36" s="619"/>
      <c r="DU36" s="619"/>
      <c r="DV36" s="620"/>
      <c r="DW36" s="641">
        <v>6.6</v>
      </c>
      <c r="DX36" s="642"/>
      <c r="DY36" s="642"/>
      <c r="DZ36" s="642"/>
      <c r="EA36" s="642"/>
      <c r="EB36" s="642"/>
      <c r="EC36" s="643"/>
    </row>
    <row r="37" spans="2:133" ht="11.25" customHeight="1" x14ac:dyDescent="0.15">
      <c r="AQ37" s="644" t="s">
        <v>311</v>
      </c>
      <c r="AR37" s="645"/>
      <c r="AS37" s="645"/>
      <c r="AT37" s="645"/>
      <c r="AU37" s="645"/>
      <c r="AV37" s="645"/>
      <c r="AW37" s="645"/>
      <c r="AX37" s="645"/>
      <c r="AY37" s="646"/>
      <c r="AZ37" s="618">
        <v>606860</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7934</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6703</v>
      </c>
      <c r="CS37" s="637"/>
      <c r="CT37" s="637"/>
      <c r="CU37" s="637"/>
      <c r="CV37" s="637"/>
      <c r="CW37" s="637"/>
      <c r="CX37" s="637"/>
      <c r="CY37" s="638"/>
      <c r="CZ37" s="621">
        <v>0</v>
      </c>
      <c r="DA37" s="639"/>
      <c r="DB37" s="639"/>
      <c r="DC37" s="640"/>
      <c r="DD37" s="624">
        <v>6703</v>
      </c>
      <c r="DE37" s="637"/>
      <c r="DF37" s="637"/>
      <c r="DG37" s="637"/>
      <c r="DH37" s="637"/>
      <c r="DI37" s="637"/>
      <c r="DJ37" s="637"/>
      <c r="DK37" s="638"/>
      <c r="DL37" s="624">
        <v>6703</v>
      </c>
      <c r="DM37" s="637"/>
      <c r="DN37" s="637"/>
      <c r="DO37" s="637"/>
      <c r="DP37" s="637"/>
      <c r="DQ37" s="637"/>
      <c r="DR37" s="637"/>
      <c r="DS37" s="637"/>
      <c r="DT37" s="637"/>
      <c r="DU37" s="637"/>
      <c r="DV37" s="638"/>
      <c r="DW37" s="641">
        <v>0</v>
      </c>
      <c r="DX37" s="642"/>
      <c r="DY37" s="642"/>
      <c r="DZ37" s="642"/>
      <c r="EA37" s="642"/>
      <c r="EB37" s="642"/>
      <c r="EC37" s="643"/>
    </row>
    <row r="38" spans="2:133" ht="11.25" customHeight="1" x14ac:dyDescent="0.15">
      <c r="AQ38" s="644" t="s">
        <v>314</v>
      </c>
      <c r="AR38" s="645"/>
      <c r="AS38" s="645"/>
      <c r="AT38" s="645"/>
      <c r="AU38" s="645"/>
      <c r="AV38" s="645"/>
      <c r="AW38" s="645"/>
      <c r="AX38" s="645"/>
      <c r="AY38" s="646"/>
      <c r="AZ38" s="618">
        <v>126572</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13706</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3979268</v>
      </c>
      <c r="CS38" s="619"/>
      <c r="CT38" s="619"/>
      <c r="CU38" s="619"/>
      <c r="CV38" s="619"/>
      <c r="CW38" s="619"/>
      <c r="CX38" s="619"/>
      <c r="CY38" s="620"/>
      <c r="CZ38" s="621">
        <v>14.4</v>
      </c>
      <c r="DA38" s="639"/>
      <c r="DB38" s="639"/>
      <c r="DC38" s="640"/>
      <c r="DD38" s="624">
        <v>3609357</v>
      </c>
      <c r="DE38" s="619"/>
      <c r="DF38" s="619"/>
      <c r="DG38" s="619"/>
      <c r="DH38" s="619"/>
      <c r="DI38" s="619"/>
      <c r="DJ38" s="619"/>
      <c r="DK38" s="620"/>
      <c r="DL38" s="624">
        <v>3288834</v>
      </c>
      <c r="DM38" s="619"/>
      <c r="DN38" s="619"/>
      <c r="DO38" s="619"/>
      <c r="DP38" s="619"/>
      <c r="DQ38" s="619"/>
      <c r="DR38" s="619"/>
      <c r="DS38" s="619"/>
      <c r="DT38" s="619"/>
      <c r="DU38" s="619"/>
      <c r="DV38" s="620"/>
      <c r="DW38" s="641">
        <v>17.5</v>
      </c>
      <c r="DX38" s="642"/>
      <c r="DY38" s="642"/>
      <c r="DZ38" s="642"/>
      <c r="EA38" s="642"/>
      <c r="EB38" s="642"/>
      <c r="EC38" s="643"/>
    </row>
    <row r="39" spans="2:133" ht="11.25" customHeight="1" x14ac:dyDescent="0.15">
      <c r="AQ39" s="644" t="s">
        <v>317</v>
      </c>
      <c r="AR39" s="645"/>
      <c r="AS39" s="645"/>
      <c r="AT39" s="645"/>
      <c r="AU39" s="645"/>
      <c r="AV39" s="645"/>
      <c r="AW39" s="645"/>
      <c r="AX39" s="645"/>
      <c r="AY39" s="646"/>
      <c r="AZ39" s="618">
        <v>15463</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90</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1543726</v>
      </c>
      <c r="CS39" s="637"/>
      <c r="CT39" s="637"/>
      <c r="CU39" s="637"/>
      <c r="CV39" s="637"/>
      <c r="CW39" s="637"/>
      <c r="CX39" s="637"/>
      <c r="CY39" s="638"/>
      <c r="CZ39" s="621">
        <v>5.6</v>
      </c>
      <c r="DA39" s="639"/>
      <c r="DB39" s="639"/>
      <c r="DC39" s="640"/>
      <c r="DD39" s="624">
        <v>1201858</v>
      </c>
      <c r="DE39" s="637"/>
      <c r="DF39" s="637"/>
      <c r="DG39" s="637"/>
      <c r="DH39" s="637"/>
      <c r="DI39" s="637"/>
      <c r="DJ39" s="637"/>
      <c r="DK39" s="638"/>
      <c r="DL39" s="624" t="s">
        <v>110</v>
      </c>
      <c r="DM39" s="637"/>
      <c r="DN39" s="637"/>
      <c r="DO39" s="637"/>
      <c r="DP39" s="637"/>
      <c r="DQ39" s="637"/>
      <c r="DR39" s="637"/>
      <c r="DS39" s="637"/>
      <c r="DT39" s="637"/>
      <c r="DU39" s="637"/>
      <c r="DV39" s="638"/>
      <c r="DW39" s="641" t="s">
        <v>110</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589884</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93</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20000</v>
      </c>
      <c r="CS40" s="619"/>
      <c r="CT40" s="619"/>
      <c r="CU40" s="619"/>
      <c r="CV40" s="619"/>
      <c r="CW40" s="619"/>
      <c r="CX40" s="619"/>
      <c r="CY40" s="620"/>
      <c r="CZ40" s="621">
        <v>0.1</v>
      </c>
      <c r="DA40" s="639"/>
      <c r="DB40" s="639"/>
      <c r="DC40" s="640"/>
      <c r="DD40" s="624" t="s">
        <v>110</v>
      </c>
      <c r="DE40" s="619"/>
      <c r="DF40" s="619"/>
      <c r="DG40" s="619"/>
      <c r="DH40" s="619"/>
      <c r="DI40" s="619"/>
      <c r="DJ40" s="619"/>
      <c r="DK40" s="620"/>
      <c r="DL40" s="624" t="s">
        <v>110</v>
      </c>
      <c r="DM40" s="619"/>
      <c r="DN40" s="619"/>
      <c r="DO40" s="619"/>
      <c r="DP40" s="619"/>
      <c r="DQ40" s="619"/>
      <c r="DR40" s="619"/>
      <c r="DS40" s="619"/>
      <c r="DT40" s="619"/>
      <c r="DU40" s="619"/>
      <c r="DV40" s="620"/>
      <c r="DW40" s="641" t="s">
        <v>110</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1523815</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291</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212</v>
      </c>
      <c r="CS41" s="637"/>
      <c r="CT41" s="637"/>
      <c r="CU41" s="637"/>
      <c r="CV41" s="637"/>
      <c r="CW41" s="637"/>
      <c r="CX41" s="637"/>
      <c r="CY41" s="638"/>
      <c r="CZ41" s="621" t="s">
        <v>212</v>
      </c>
      <c r="DA41" s="639"/>
      <c r="DB41" s="639"/>
      <c r="DC41" s="640"/>
      <c r="DD41" s="624" t="s">
        <v>212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2988480</v>
      </c>
      <c r="CS42" s="619"/>
      <c r="CT42" s="619"/>
      <c r="CU42" s="619"/>
      <c r="CV42" s="619"/>
      <c r="CW42" s="619"/>
      <c r="CX42" s="619"/>
      <c r="CY42" s="620"/>
      <c r="CZ42" s="621">
        <v>10.8</v>
      </c>
      <c r="DA42" s="622"/>
      <c r="DB42" s="622"/>
      <c r="DC42" s="623"/>
      <c r="DD42" s="624">
        <v>895474</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28202</v>
      </c>
      <c r="CS43" s="637"/>
      <c r="CT43" s="637"/>
      <c r="CU43" s="637"/>
      <c r="CV43" s="637"/>
      <c r="CW43" s="637"/>
      <c r="CX43" s="637"/>
      <c r="CY43" s="638"/>
      <c r="CZ43" s="621">
        <v>0.1</v>
      </c>
      <c r="DA43" s="639"/>
      <c r="DB43" s="639"/>
      <c r="DC43" s="640"/>
      <c r="DD43" s="624">
        <v>26625</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331</v>
      </c>
      <c r="CD44" s="631" t="s">
        <v>284</v>
      </c>
      <c r="CE44" s="632"/>
      <c r="CF44" s="615" t="s">
        <v>332</v>
      </c>
      <c r="CG44" s="616"/>
      <c r="CH44" s="616"/>
      <c r="CI44" s="616"/>
      <c r="CJ44" s="616"/>
      <c r="CK44" s="616"/>
      <c r="CL44" s="616"/>
      <c r="CM44" s="616"/>
      <c r="CN44" s="616"/>
      <c r="CO44" s="616"/>
      <c r="CP44" s="616"/>
      <c r="CQ44" s="617"/>
      <c r="CR44" s="618">
        <v>2875175</v>
      </c>
      <c r="CS44" s="619"/>
      <c r="CT44" s="619"/>
      <c r="CU44" s="619"/>
      <c r="CV44" s="619"/>
      <c r="CW44" s="619"/>
      <c r="CX44" s="619"/>
      <c r="CY44" s="620"/>
      <c r="CZ44" s="621">
        <v>10.4</v>
      </c>
      <c r="DA44" s="622"/>
      <c r="DB44" s="622"/>
      <c r="DC44" s="623"/>
      <c r="DD44" s="624">
        <v>888825</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333</v>
      </c>
      <c r="CG45" s="616"/>
      <c r="CH45" s="616"/>
      <c r="CI45" s="616"/>
      <c r="CJ45" s="616"/>
      <c r="CK45" s="616"/>
      <c r="CL45" s="616"/>
      <c r="CM45" s="616"/>
      <c r="CN45" s="616"/>
      <c r="CO45" s="616"/>
      <c r="CP45" s="616"/>
      <c r="CQ45" s="617"/>
      <c r="CR45" s="618">
        <v>1141340</v>
      </c>
      <c r="CS45" s="637"/>
      <c r="CT45" s="637"/>
      <c r="CU45" s="637"/>
      <c r="CV45" s="637"/>
      <c r="CW45" s="637"/>
      <c r="CX45" s="637"/>
      <c r="CY45" s="638"/>
      <c r="CZ45" s="621">
        <v>4.0999999999999996</v>
      </c>
      <c r="DA45" s="639"/>
      <c r="DB45" s="639"/>
      <c r="DC45" s="640"/>
      <c r="DD45" s="624">
        <v>89385</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334</v>
      </c>
      <c r="CG46" s="616"/>
      <c r="CH46" s="616"/>
      <c r="CI46" s="616"/>
      <c r="CJ46" s="616"/>
      <c r="CK46" s="616"/>
      <c r="CL46" s="616"/>
      <c r="CM46" s="616"/>
      <c r="CN46" s="616"/>
      <c r="CO46" s="616"/>
      <c r="CP46" s="616"/>
      <c r="CQ46" s="617"/>
      <c r="CR46" s="618">
        <v>1697127</v>
      </c>
      <c r="CS46" s="619"/>
      <c r="CT46" s="619"/>
      <c r="CU46" s="619"/>
      <c r="CV46" s="619"/>
      <c r="CW46" s="619"/>
      <c r="CX46" s="619"/>
      <c r="CY46" s="620"/>
      <c r="CZ46" s="621">
        <v>6.1</v>
      </c>
      <c r="DA46" s="622"/>
      <c r="DB46" s="622"/>
      <c r="DC46" s="623"/>
      <c r="DD46" s="624">
        <v>781032</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335</v>
      </c>
      <c r="CG47" s="616"/>
      <c r="CH47" s="616"/>
      <c r="CI47" s="616"/>
      <c r="CJ47" s="616"/>
      <c r="CK47" s="616"/>
      <c r="CL47" s="616"/>
      <c r="CM47" s="616"/>
      <c r="CN47" s="616"/>
      <c r="CO47" s="616"/>
      <c r="CP47" s="616"/>
      <c r="CQ47" s="617"/>
      <c r="CR47" s="618">
        <v>113305</v>
      </c>
      <c r="CS47" s="637"/>
      <c r="CT47" s="637"/>
      <c r="CU47" s="637"/>
      <c r="CV47" s="637"/>
      <c r="CW47" s="637"/>
      <c r="CX47" s="637"/>
      <c r="CY47" s="638"/>
      <c r="CZ47" s="621">
        <v>0.4</v>
      </c>
      <c r="DA47" s="639"/>
      <c r="DB47" s="639"/>
      <c r="DC47" s="640"/>
      <c r="DD47" s="624">
        <v>6649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336</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337</v>
      </c>
      <c r="CE49" s="600"/>
      <c r="CF49" s="600"/>
      <c r="CG49" s="600"/>
      <c r="CH49" s="600"/>
      <c r="CI49" s="600"/>
      <c r="CJ49" s="600"/>
      <c r="CK49" s="600"/>
      <c r="CL49" s="600"/>
      <c r="CM49" s="600"/>
      <c r="CN49" s="600"/>
      <c r="CO49" s="600"/>
      <c r="CP49" s="600"/>
      <c r="CQ49" s="601"/>
      <c r="CR49" s="602">
        <v>27649088</v>
      </c>
      <c r="CS49" s="603"/>
      <c r="CT49" s="603"/>
      <c r="CU49" s="603"/>
      <c r="CV49" s="603"/>
      <c r="CW49" s="603"/>
      <c r="CX49" s="603"/>
      <c r="CY49" s="604"/>
      <c r="CZ49" s="605">
        <v>100</v>
      </c>
      <c r="DA49" s="606"/>
      <c r="DB49" s="606"/>
      <c r="DC49" s="607"/>
      <c r="DD49" s="608">
        <v>20271626</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360</v>
      </c>
      <c r="C7" s="1077"/>
      <c r="D7" s="1077"/>
      <c r="E7" s="1077"/>
      <c r="F7" s="1077"/>
      <c r="G7" s="1077"/>
      <c r="H7" s="1077"/>
      <c r="I7" s="1077"/>
      <c r="J7" s="1077"/>
      <c r="K7" s="1077"/>
      <c r="L7" s="1077"/>
      <c r="M7" s="1077"/>
      <c r="N7" s="1077"/>
      <c r="O7" s="1077"/>
      <c r="P7" s="1078"/>
      <c r="Q7" s="1130">
        <v>29013</v>
      </c>
      <c r="R7" s="1131"/>
      <c r="S7" s="1131"/>
      <c r="T7" s="1131"/>
      <c r="U7" s="1131"/>
      <c r="V7" s="1131">
        <v>27647</v>
      </c>
      <c r="W7" s="1131"/>
      <c r="X7" s="1131"/>
      <c r="Y7" s="1131"/>
      <c r="Z7" s="1131"/>
      <c r="AA7" s="1131">
        <v>1366</v>
      </c>
      <c r="AB7" s="1131"/>
      <c r="AC7" s="1131"/>
      <c r="AD7" s="1131"/>
      <c r="AE7" s="1132"/>
      <c r="AF7" s="1133">
        <v>1250</v>
      </c>
      <c r="AG7" s="1134"/>
      <c r="AH7" s="1134"/>
      <c r="AI7" s="1134"/>
      <c r="AJ7" s="1135"/>
      <c r="AK7" s="1117">
        <v>305</v>
      </c>
      <c r="AL7" s="1118"/>
      <c r="AM7" s="1118"/>
      <c r="AN7" s="1118"/>
      <c r="AO7" s="1118"/>
      <c r="AP7" s="1118">
        <v>24215</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537</v>
      </c>
      <c r="BT7" s="1122"/>
      <c r="BU7" s="1122"/>
      <c r="BV7" s="1122"/>
      <c r="BW7" s="1122"/>
      <c r="BX7" s="1122"/>
      <c r="BY7" s="1122"/>
      <c r="BZ7" s="1122"/>
      <c r="CA7" s="1122"/>
      <c r="CB7" s="1122"/>
      <c r="CC7" s="1122"/>
      <c r="CD7" s="1122"/>
      <c r="CE7" s="1122"/>
      <c r="CF7" s="1122"/>
      <c r="CG7" s="1123"/>
      <c r="CH7" s="1114">
        <v>-2</v>
      </c>
      <c r="CI7" s="1115"/>
      <c r="CJ7" s="1115"/>
      <c r="CK7" s="1115"/>
      <c r="CL7" s="1116"/>
      <c r="CM7" s="1114">
        <v>84</v>
      </c>
      <c r="CN7" s="1115"/>
      <c r="CO7" s="1115"/>
      <c r="CP7" s="1115"/>
      <c r="CQ7" s="1116"/>
      <c r="CR7" s="1114">
        <v>50</v>
      </c>
      <c r="CS7" s="1115"/>
      <c r="CT7" s="1115"/>
      <c r="CU7" s="1115"/>
      <c r="CV7" s="1116"/>
      <c r="CW7" s="1114" t="s">
        <v>540</v>
      </c>
      <c r="CX7" s="1115"/>
      <c r="CY7" s="1115"/>
      <c r="CZ7" s="1115"/>
      <c r="DA7" s="1116"/>
      <c r="DB7" s="1114" t="s">
        <v>540</v>
      </c>
      <c r="DC7" s="1115"/>
      <c r="DD7" s="1115"/>
      <c r="DE7" s="1115"/>
      <c r="DF7" s="1116"/>
      <c r="DG7" s="1114" t="s">
        <v>540</v>
      </c>
      <c r="DH7" s="1115"/>
      <c r="DI7" s="1115"/>
      <c r="DJ7" s="1115"/>
      <c r="DK7" s="1116"/>
      <c r="DL7" s="1114" t="s">
        <v>540</v>
      </c>
      <c r="DM7" s="1115"/>
      <c r="DN7" s="1115"/>
      <c r="DO7" s="1115"/>
      <c r="DP7" s="1116"/>
      <c r="DQ7" s="1114" t="s">
        <v>540</v>
      </c>
      <c r="DR7" s="1115"/>
      <c r="DS7" s="1115"/>
      <c r="DT7" s="1115"/>
      <c r="DU7" s="1116"/>
      <c r="DV7" s="1141"/>
      <c r="DW7" s="1142"/>
      <c r="DX7" s="1142"/>
      <c r="DY7" s="1142"/>
      <c r="DZ7" s="1143"/>
      <c r="EA7" s="205"/>
    </row>
    <row r="8" spans="1:131" s="206" customFormat="1" ht="26.25" customHeight="1" x14ac:dyDescent="0.15">
      <c r="A8" s="212">
        <v>2</v>
      </c>
      <c r="B8" s="1063" t="s">
        <v>361</v>
      </c>
      <c r="C8" s="1064"/>
      <c r="D8" s="1064"/>
      <c r="E8" s="1064"/>
      <c r="F8" s="1064"/>
      <c r="G8" s="1064"/>
      <c r="H8" s="1064"/>
      <c r="I8" s="1064"/>
      <c r="J8" s="1064"/>
      <c r="K8" s="1064"/>
      <c r="L8" s="1064"/>
      <c r="M8" s="1064"/>
      <c r="N8" s="1064"/>
      <c r="O8" s="1064"/>
      <c r="P8" s="1065"/>
      <c r="Q8" s="1069">
        <v>8</v>
      </c>
      <c r="R8" s="1070"/>
      <c r="S8" s="1070"/>
      <c r="T8" s="1070"/>
      <c r="U8" s="1070"/>
      <c r="V8" s="1070">
        <v>8</v>
      </c>
      <c r="W8" s="1070"/>
      <c r="X8" s="1070"/>
      <c r="Y8" s="1070"/>
      <c r="Z8" s="1070"/>
      <c r="AA8" s="1070">
        <v>0</v>
      </c>
      <c r="AB8" s="1070"/>
      <c r="AC8" s="1070"/>
      <c r="AD8" s="1070"/>
      <c r="AE8" s="1071"/>
      <c r="AF8" s="1045" t="s">
        <v>110</v>
      </c>
      <c r="AG8" s="1046"/>
      <c r="AH8" s="1046"/>
      <c r="AI8" s="1046"/>
      <c r="AJ8" s="1047"/>
      <c r="AK8" s="1112" t="s">
        <v>536</v>
      </c>
      <c r="AL8" s="1113"/>
      <c r="AM8" s="1113"/>
      <c r="AN8" s="1113"/>
      <c r="AO8" s="1113"/>
      <c r="AP8" s="1113" t="s">
        <v>536</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538</v>
      </c>
      <c r="BT8" s="1041"/>
      <c r="BU8" s="1041"/>
      <c r="BV8" s="1041"/>
      <c r="BW8" s="1041"/>
      <c r="BX8" s="1041"/>
      <c r="BY8" s="1041"/>
      <c r="BZ8" s="1041"/>
      <c r="CA8" s="1041"/>
      <c r="CB8" s="1041"/>
      <c r="CC8" s="1041"/>
      <c r="CD8" s="1041"/>
      <c r="CE8" s="1041"/>
      <c r="CF8" s="1041"/>
      <c r="CG8" s="1042"/>
      <c r="CH8" s="1015">
        <v>-27</v>
      </c>
      <c r="CI8" s="1016"/>
      <c r="CJ8" s="1016"/>
      <c r="CK8" s="1016"/>
      <c r="CL8" s="1017"/>
      <c r="CM8" s="1015">
        <v>5</v>
      </c>
      <c r="CN8" s="1016"/>
      <c r="CO8" s="1016"/>
      <c r="CP8" s="1016"/>
      <c r="CQ8" s="1017"/>
      <c r="CR8" s="1015">
        <v>40</v>
      </c>
      <c r="CS8" s="1016"/>
      <c r="CT8" s="1016"/>
      <c r="CU8" s="1016"/>
      <c r="CV8" s="1017"/>
      <c r="CW8" s="1015" t="s">
        <v>540</v>
      </c>
      <c r="CX8" s="1016"/>
      <c r="CY8" s="1016"/>
      <c r="CZ8" s="1016"/>
      <c r="DA8" s="1017"/>
      <c r="DB8" s="1015" t="s">
        <v>540</v>
      </c>
      <c r="DC8" s="1016"/>
      <c r="DD8" s="1016"/>
      <c r="DE8" s="1016"/>
      <c r="DF8" s="1017"/>
      <c r="DG8" s="1015" t="s">
        <v>540</v>
      </c>
      <c r="DH8" s="1016"/>
      <c r="DI8" s="1016"/>
      <c r="DJ8" s="1016"/>
      <c r="DK8" s="1017"/>
      <c r="DL8" s="1015" t="s">
        <v>540</v>
      </c>
      <c r="DM8" s="1016"/>
      <c r="DN8" s="1016"/>
      <c r="DO8" s="1016"/>
      <c r="DP8" s="1017"/>
      <c r="DQ8" s="1015" t="s">
        <v>540</v>
      </c>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539</v>
      </c>
      <c r="BT9" s="1041"/>
      <c r="BU9" s="1041"/>
      <c r="BV9" s="1041"/>
      <c r="BW9" s="1041"/>
      <c r="BX9" s="1041"/>
      <c r="BY9" s="1041"/>
      <c r="BZ9" s="1041"/>
      <c r="CA9" s="1041"/>
      <c r="CB9" s="1041"/>
      <c r="CC9" s="1041"/>
      <c r="CD9" s="1041"/>
      <c r="CE9" s="1041"/>
      <c r="CF9" s="1041"/>
      <c r="CG9" s="1042"/>
      <c r="CH9" s="1015">
        <v>3</v>
      </c>
      <c r="CI9" s="1016"/>
      <c r="CJ9" s="1016"/>
      <c r="CK9" s="1016"/>
      <c r="CL9" s="1017"/>
      <c r="CM9" s="1015">
        <v>30</v>
      </c>
      <c r="CN9" s="1016"/>
      <c r="CO9" s="1016"/>
      <c r="CP9" s="1016"/>
      <c r="CQ9" s="1017"/>
      <c r="CR9" s="1015">
        <v>28</v>
      </c>
      <c r="CS9" s="1016"/>
      <c r="CT9" s="1016"/>
      <c r="CU9" s="1016"/>
      <c r="CV9" s="1017"/>
      <c r="CW9" s="1015">
        <v>50</v>
      </c>
      <c r="CX9" s="1016"/>
      <c r="CY9" s="1016"/>
      <c r="CZ9" s="1016"/>
      <c r="DA9" s="1017"/>
      <c r="DB9" s="1015" t="s">
        <v>540</v>
      </c>
      <c r="DC9" s="1016"/>
      <c r="DD9" s="1016"/>
      <c r="DE9" s="1016"/>
      <c r="DF9" s="1017"/>
      <c r="DG9" s="1015" t="s">
        <v>540</v>
      </c>
      <c r="DH9" s="1016"/>
      <c r="DI9" s="1016"/>
      <c r="DJ9" s="1016"/>
      <c r="DK9" s="1017"/>
      <c r="DL9" s="1015" t="s">
        <v>540</v>
      </c>
      <c r="DM9" s="1016"/>
      <c r="DN9" s="1016"/>
      <c r="DO9" s="1016"/>
      <c r="DP9" s="1017"/>
      <c r="DQ9" s="1015" t="s">
        <v>540</v>
      </c>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363</v>
      </c>
      <c r="B23" s="970" t="s">
        <v>364</v>
      </c>
      <c r="C23" s="971"/>
      <c r="D23" s="971"/>
      <c r="E23" s="971"/>
      <c r="F23" s="971"/>
      <c r="G23" s="971"/>
      <c r="H23" s="971"/>
      <c r="I23" s="971"/>
      <c r="J23" s="971"/>
      <c r="K23" s="971"/>
      <c r="L23" s="971"/>
      <c r="M23" s="971"/>
      <c r="N23" s="971"/>
      <c r="O23" s="971"/>
      <c r="P23" s="972"/>
      <c r="Q23" s="1094">
        <v>29018</v>
      </c>
      <c r="R23" s="1095"/>
      <c r="S23" s="1095"/>
      <c r="T23" s="1095"/>
      <c r="U23" s="1095"/>
      <c r="V23" s="1095">
        <v>27651</v>
      </c>
      <c r="W23" s="1095"/>
      <c r="X23" s="1095"/>
      <c r="Y23" s="1095"/>
      <c r="Z23" s="1095"/>
      <c r="AA23" s="1095">
        <v>1366</v>
      </c>
      <c r="AB23" s="1095"/>
      <c r="AC23" s="1095"/>
      <c r="AD23" s="1095"/>
      <c r="AE23" s="1096"/>
      <c r="AF23" s="1097">
        <v>1250</v>
      </c>
      <c r="AG23" s="1095"/>
      <c r="AH23" s="1095"/>
      <c r="AI23" s="1095"/>
      <c r="AJ23" s="1098"/>
      <c r="AK23" s="1099"/>
      <c r="AL23" s="1100"/>
      <c r="AM23" s="1100"/>
      <c r="AN23" s="1100"/>
      <c r="AO23" s="1100"/>
      <c r="AP23" s="1095">
        <v>25215</v>
      </c>
      <c r="AQ23" s="1095"/>
      <c r="AR23" s="1095"/>
      <c r="AS23" s="1095"/>
      <c r="AT23" s="1095"/>
      <c r="AU23" s="1101"/>
      <c r="AV23" s="1101"/>
      <c r="AW23" s="1101"/>
      <c r="AX23" s="1101"/>
      <c r="AY23" s="1102"/>
      <c r="AZ23" s="1091" t="s">
        <v>110</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343</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375</v>
      </c>
      <c r="C28" s="1077"/>
      <c r="D28" s="1077"/>
      <c r="E28" s="1077"/>
      <c r="F28" s="1077"/>
      <c r="G28" s="1077"/>
      <c r="H28" s="1077"/>
      <c r="I28" s="1077"/>
      <c r="J28" s="1077"/>
      <c r="K28" s="1077"/>
      <c r="L28" s="1077"/>
      <c r="M28" s="1077"/>
      <c r="N28" s="1077"/>
      <c r="O28" s="1077"/>
      <c r="P28" s="1078"/>
      <c r="Q28" s="1079">
        <v>6950</v>
      </c>
      <c r="R28" s="1080"/>
      <c r="S28" s="1080"/>
      <c r="T28" s="1080"/>
      <c r="U28" s="1080"/>
      <c r="V28" s="1080">
        <v>6942</v>
      </c>
      <c r="W28" s="1080"/>
      <c r="X28" s="1080"/>
      <c r="Y28" s="1080"/>
      <c r="Z28" s="1080"/>
      <c r="AA28" s="1080">
        <v>8</v>
      </c>
      <c r="AB28" s="1080"/>
      <c r="AC28" s="1080"/>
      <c r="AD28" s="1080"/>
      <c r="AE28" s="1081"/>
      <c r="AF28" s="1082">
        <v>8</v>
      </c>
      <c r="AG28" s="1080"/>
      <c r="AH28" s="1080"/>
      <c r="AI28" s="1080"/>
      <c r="AJ28" s="1083"/>
      <c r="AK28" s="1084">
        <v>590</v>
      </c>
      <c r="AL28" s="1072"/>
      <c r="AM28" s="1072"/>
      <c r="AN28" s="1072"/>
      <c r="AO28" s="1072"/>
      <c r="AP28" s="1072">
        <v>108</v>
      </c>
      <c r="AQ28" s="1072"/>
      <c r="AR28" s="1072"/>
      <c r="AS28" s="1072"/>
      <c r="AT28" s="1072"/>
      <c r="AU28" s="1072">
        <v>6</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376</v>
      </c>
      <c r="C29" s="1064"/>
      <c r="D29" s="1064"/>
      <c r="E29" s="1064"/>
      <c r="F29" s="1064"/>
      <c r="G29" s="1064"/>
      <c r="H29" s="1064"/>
      <c r="I29" s="1064"/>
      <c r="J29" s="1064"/>
      <c r="K29" s="1064"/>
      <c r="L29" s="1064"/>
      <c r="M29" s="1064"/>
      <c r="N29" s="1064"/>
      <c r="O29" s="1064"/>
      <c r="P29" s="1065"/>
      <c r="Q29" s="1069">
        <v>531</v>
      </c>
      <c r="R29" s="1070"/>
      <c r="S29" s="1070"/>
      <c r="T29" s="1070"/>
      <c r="U29" s="1070"/>
      <c r="V29" s="1070">
        <v>531</v>
      </c>
      <c r="W29" s="1070"/>
      <c r="X29" s="1070"/>
      <c r="Y29" s="1070"/>
      <c r="Z29" s="1070"/>
      <c r="AA29" s="1070">
        <v>0</v>
      </c>
      <c r="AB29" s="1070"/>
      <c r="AC29" s="1070"/>
      <c r="AD29" s="1070"/>
      <c r="AE29" s="1071"/>
      <c r="AF29" s="1045">
        <v>0</v>
      </c>
      <c r="AG29" s="1046"/>
      <c r="AH29" s="1046"/>
      <c r="AI29" s="1046"/>
      <c r="AJ29" s="1047"/>
      <c r="AK29" s="1006">
        <v>168</v>
      </c>
      <c r="AL29" s="997"/>
      <c r="AM29" s="997"/>
      <c r="AN29" s="997"/>
      <c r="AO29" s="997"/>
      <c r="AP29" s="997" t="s">
        <v>536</v>
      </c>
      <c r="AQ29" s="997"/>
      <c r="AR29" s="997"/>
      <c r="AS29" s="997"/>
      <c r="AT29" s="997"/>
      <c r="AU29" s="997" t="s">
        <v>536</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377</v>
      </c>
      <c r="C30" s="1064"/>
      <c r="D30" s="1064"/>
      <c r="E30" s="1064"/>
      <c r="F30" s="1064"/>
      <c r="G30" s="1064"/>
      <c r="H30" s="1064"/>
      <c r="I30" s="1064"/>
      <c r="J30" s="1064"/>
      <c r="K30" s="1064"/>
      <c r="L30" s="1064"/>
      <c r="M30" s="1064"/>
      <c r="N30" s="1064"/>
      <c r="O30" s="1064"/>
      <c r="P30" s="1065"/>
      <c r="Q30" s="1069">
        <v>4859</v>
      </c>
      <c r="R30" s="1070"/>
      <c r="S30" s="1070"/>
      <c r="T30" s="1070"/>
      <c r="U30" s="1070"/>
      <c r="V30" s="1070">
        <v>4771</v>
      </c>
      <c r="W30" s="1070"/>
      <c r="X30" s="1070"/>
      <c r="Y30" s="1070"/>
      <c r="Z30" s="1070"/>
      <c r="AA30" s="1070">
        <v>88</v>
      </c>
      <c r="AB30" s="1070"/>
      <c r="AC30" s="1070"/>
      <c r="AD30" s="1070"/>
      <c r="AE30" s="1071"/>
      <c r="AF30" s="1045">
        <v>88</v>
      </c>
      <c r="AG30" s="1046"/>
      <c r="AH30" s="1046"/>
      <c r="AI30" s="1046"/>
      <c r="AJ30" s="1047"/>
      <c r="AK30" s="1006">
        <v>716</v>
      </c>
      <c r="AL30" s="997"/>
      <c r="AM30" s="997"/>
      <c r="AN30" s="997"/>
      <c r="AO30" s="997"/>
      <c r="AP30" s="997">
        <v>115</v>
      </c>
      <c r="AQ30" s="997"/>
      <c r="AR30" s="997"/>
      <c r="AS30" s="997"/>
      <c r="AT30" s="997"/>
      <c r="AU30" s="997">
        <v>115</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378</v>
      </c>
      <c r="C31" s="1064"/>
      <c r="D31" s="1064"/>
      <c r="E31" s="1064"/>
      <c r="F31" s="1064"/>
      <c r="G31" s="1064"/>
      <c r="H31" s="1064"/>
      <c r="I31" s="1064"/>
      <c r="J31" s="1064"/>
      <c r="K31" s="1064"/>
      <c r="L31" s="1064"/>
      <c r="M31" s="1064"/>
      <c r="N31" s="1064"/>
      <c r="O31" s="1064"/>
      <c r="P31" s="1065"/>
      <c r="Q31" s="1069">
        <v>95</v>
      </c>
      <c r="R31" s="1070"/>
      <c r="S31" s="1070"/>
      <c r="T31" s="1070"/>
      <c r="U31" s="1070"/>
      <c r="V31" s="1070">
        <v>90</v>
      </c>
      <c r="W31" s="1070"/>
      <c r="X31" s="1070"/>
      <c r="Y31" s="1070"/>
      <c r="Z31" s="1070"/>
      <c r="AA31" s="1070">
        <v>5</v>
      </c>
      <c r="AB31" s="1070"/>
      <c r="AC31" s="1070"/>
      <c r="AD31" s="1070"/>
      <c r="AE31" s="1071"/>
      <c r="AF31" s="1045">
        <v>5</v>
      </c>
      <c r="AG31" s="1046"/>
      <c r="AH31" s="1046"/>
      <c r="AI31" s="1046"/>
      <c r="AJ31" s="1047"/>
      <c r="AK31" s="1006">
        <v>6</v>
      </c>
      <c r="AL31" s="997"/>
      <c r="AM31" s="997"/>
      <c r="AN31" s="997"/>
      <c r="AO31" s="997"/>
      <c r="AP31" s="997" t="s">
        <v>536</v>
      </c>
      <c r="AQ31" s="997"/>
      <c r="AR31" s="997"/>
      <c r="AS31" s="997"/>
      <c r="AT31" s="997"/>
      <c r="AU31" s="997" t="s">
        <v>536</v>
      </c>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379</v>
      </c>
      <c r="C32" s="1064"/>
      <c r="D32" s="1064"/>
      <c r="E32" s="1064"/>
      <c r="F32" s="1064"/>
      <c r="G32" s="1064"/>
      <c r="H32" s="1064"/>
      <c r="I32" s="1064"/>
      <c r="J32" s="1064"/>
      <c r="K32" s="1064"/>
      <c r="L32" s="1064"/>
      <c r="M32" s="1064"/>
      <c r="N32" s="1064"/>
      <c r="O32" s="1064"/>
      <c r="P32" s="1065"/>
      <c r="Q32" s="1069">
        <v>1065</v>
      </c>
      <c r="R32" s="1070"/>
      <c r="S32" s="1070"/>
      <c r="T32" s="1070"/>
      <c r="U32" s="1070"/>
      <c r="V32" s="1070">
        <v>940</v>
      </c>
      <c r="W32" s="1070"/>
      <c r="X32" s="1070"/>
      <c r="Y32" s="1070"/>
      <c r="Z32" s="1070"/>
      <c r="AA32" s="1070">
        <v>125</v>
      </c>
      <c r="AB32" s="1070"/>
      <c r="AC32" s="1070"/>
      <c r="AD32" s="1070"/>
      <c r="AE32" s="1071"/>
      <c r="AF32" s="1045">
        <v>838</v>
      </c>
      <c r="AG32" s="1046"/>
      <c r="AH32" s="1046"/>
      <c r="AI32" s="1046"/>
      <c r="AJ32" s="1047"/>
      <c r="AK32" s="1006">
        <v>127</v>
      </c>
      <c r="AL32" s="997"/>
      <c r="AM32" s="997"/>
      <c r="AN32" s="997"/>
      <c r="AO32" s="997"/>
      <c r="AP32" s="997">
        <v>3781</v>
      </c>
      <c r="AQ32" s="997"/>
      <c r="AR32" s="997"/>
      <c r="AS32" s="997"/>
      <c r="AT32" s="997"/>
      <c r="AU32" s="997">
        <v>1516</v>
      </c>
      <c r="AV32" s="997"/>
      <c r="AW32" s="997"/>
      <c r="AX32" s="997"/>
      <c r="AY32" s="997"/>
      <c r="AZ32" s="1068" t="s">
        <v>549</v>
      </c>
      <c r="BA32" s="1068"/>
      <c r="BB32" s="1068"/>
      <c r="BC32" s="1068"/>
      <c r="BD32" s="1068"/>
      <c r="BE32" s="1058" t="s">
        <v>380</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381</v>
      </c>
      <c r="C33" s="1064"/>
      <c r="D33" s="1064"/>
      <c r="E33" s="1064"/>
      <c r="F33" s="1064"/>
      <c r="G33" s="1064"/>
      <c r="H33" s="1064"/>
      <c r="I33" s="1064"/>
      <c r="J33" s="1064"/>
      <c r="K33" s="1064"/>
      <c r="L33" s="1064"/>
      <c r="M33" s="1064"/>
      <c r="N33" s="1064"/>
      <c r="O33" s="1064"/>
      <c r="P33" s="1065"/>
      <c r="Q33" s="1069">
        <v>4600</v>
      </c>
      <c r="R33" s="1070"/>
      <c r="S33" s="1070"/>
      <c r="T33" s="1070"/>
      <c r="U33" s="1070"/>
      <c r="V33" s="1070">
        <v>4964</v>
      </c>
      <c r="W33" s="1070"/>
      <c r="X33" s="1070"/>
      <c r="Y33" s="1070"/>
      <c r="Z33" s="1070"/>
      <c r="AA33" s="1070">
        <v>-364</v>
      </c>
      <c r="AB33" s="1070"/>
      <c r="AC33" s="1070"/>
      <c r="AD33" s="1070"/>
      <c r="AE33" s="1071"/>
      <c r="AF33" s="1045">
        <v>1221</v>
      </c>
      <c r="AG33" s="1046"/>
      <c r="AH33" s="1046"/>
      <c r="AI33" s="1046"/>
      <c r="AJ33" s="1047"/>
      <c r="AK33" s="1006">
        <v>607</v>
      </c>
      <c r="AL33" s="997"/>
      <c r="AM33" s="997"/>
      <c r="AN33" s="997"/>
      <c r="AO33" s="997"/>
      <c r="AP33" s="997">
        <v>1876</v>
      </c>
      <c r="AQ33" s="997"/>
      <c r="AR33" s="997"/>
      <c r="AS33" s="997"/>
      <c r="AT33" s="997"/>
      <c r="AU33" s="997">
        <v>938</v>
      </c>
      <c r="AV33" s="997"/>
      <c r="AW33" s="997"/>
      <c r="AX33" s="997"/>
      <c r="AY33" s="997"/>
      <c r="AZ33" s="1068" t="s">
        <v>549</v>
      </c>
      <c r="BA33" s="1068"/>
      <c r="BB33" s="1068"/>
      <c r="BC33" s="1068"/>
      <c r="BD33" s="1068"/>
      <c r="BE33" s="1058" t="s">
        <v>380</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382</v>
      </c>
      <c r="C34" s="1064"/>
      <c r="D34" s="1064"/>
      <c r="E34" s="1064"/>
      <c r="F34" s="1064"/>
      <c r="G34" s="1064"/>
      <c r="H34" s="1064"/>
      <c r="I34" s="1064"/>
      <c r="J34" s="1064"/>
      <c r="K34" s="1064"/>
      <c r="L34" s="1064"/>
      <c r="M34" s="1064"/>
      <c r="N34" s="1064"/>
      <c r="O34" s="1064"/>
      <c r="P34" s="1065"/>
      <c r="Q34" s="1069">
        <v>458</v>
      </c>
      <c r="R34" s="1070"/>
      <c r="S34" s="1070"/>
      <c r="T34" s="1070"/>
      <c r="U34" s="1070"/>
      <c r="V34" s="1070">
        <v>457</v>
      </c>
      <c r="W34" s="1070"/>
      <c r="X34" s="1070"/>
      <c r="Y34" s="1070"/>
      <c r="Z34" s="1070"/>
      <c r="AA34" s="1070">
        <v>1</v>
      </c>
      <c r="AB34" s="1070"/>
      <c r="AC34" s="1070"/>
      <c r="AD34" s="1070"/>
      <c r="AE34" s="1071"/>
      <c r="AF34" s="1045">
        <v>55</v>
      </c>
      <c r="AG34" s="1046"/>
      <c r="AH34" s="1046"/>
      <c r="AI34" s="1046"/>
      <c r="AJ34" s="1047"/>
      <c r="AK34" s="1006">
        <v>0</v>
      </c>
      <c r="AL34" s="997"/>
      <c r="AM34" s="997"/>
      <c r="AN34" s="997"/>
      <c r="AO34" s="997"/>
      <c r="AP34" s="997">
        <v>365</v>
      </c>
      <c r="AQ34" s="997"/>
      <c r="AR34" s="997"/>
      <c r="AS34" s="997"/>
      <c r="AT34" s="997"/>
      <c r="AU34" s="997" t="s">
        <v>549</v>
      </c>
      <c r="AV34" s="997"/>
      <c r="AW34" s="997"/>
      <c r="AX34" s="997"/>
      <c r="AY34" s="997"/>
      <c r="AZ34" s="1068" t="s">
        <v>549</v>
      </c>
      <c r="BA34" s="1068"/>
      <c r="BB34" s="1068"/>
      <c r="BC34" s="1068"/>
      <c r="BD34" s="1068"/>
      <c r="BE34" s="1058" t="s">
        <v>380</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t="s">
        <v>383</v>
      </c>
      <c r="C35" s="1064"/>
      <c r="D35" s="1064"/>
      <c r="E35" s="1064"/>
      <c r="F35" s="1064"/>
      <c r="G35" s="1064"/>
      <c r="H35" s="1064"/>
      <c r="I35" s="1064"/>
      <c r="J35" s="1064"/>
      <c r="K35" s="1064"/>
      <c r="L35" s="1064"/>
      <c r="M35" s="1064"/>
      <c r="N35" s="1064"/>
      <c r="O35" s="1064"/>
      <c r="P35" s="1065"/>
      <c r="Q35" s="1069">
        <v>2434</v>
      </c>
      <c r="R35" s="1070"/>
      <c r="S35" s="1070"/>
      <c r="T35" s="1070"/>
      <c r="U35" s="1070"/>
      <c r="V35" s="1070">
        <v>2430</v>
      </c>
      <c r="W35" s="1070"/>
      <c r="X35" s="1070"/>
      <c r="Y35" s="1070"/>
      <c r="Z35" s="1070"/>
      <c r="AA35" s="1070">
        <v>4</v>
      </c>
      <c r="AB35" s="1070"/>
      <c r="AC35" s="1070"/>
      <c r="AD35" s="1070"/>
      <c r="AE35" s="1071"/>
      <c r="AF35" s="1045">
        <v>3</v>
      </c>
      <c r="AG35" s="1046"/>
      <c r="AH35" s="1046"/>
      <c r="AI35" s="1046"/>
      <c r="AJ35" s="1047"/>
      <c r="AK35" s="1006">
        <v>1407</v>
      </c>
      <c r="AL35" s="997"/>
      <c r="AM35" s="997"/>
      <c r="AN35" s="997"/>
      <c r="AO35" s="997"/>
      <c r="AP35" s="997">
        <v>18565</v>
      </c>
      <c r="AQ35" s="997"/>
      <c r="AR35" s="997"/>
      <c r="AS35" s="997"/>
      <c r="AT35" s="997"/>
      <c r="AU35" s="997">
        <v>16690</v>
      </c>
      <c r="AV35" s="997"/>
      <c r="AW35" s="997"/>
      <c r="AX35" s="997"/>
      <c r="AY35" s="997"/>
      <c r="AZ35" s="1068" t="s">
        <v>549</v>
      </c>
      <c r="BA35" s="1068"/>
      <c r="BB35" s="1068"/>
      <c r="BC35" s="1068"/>
      <c r="BD35" s="1068"/>
      <c r="BE35" s="1058" t="s">
        <v>384</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t="s">
        <v>385</v>
      </c>
      <c r="C36" s="1064"/>
      <c r="D36" s="1064"/>
      <c r="E36" s="1064"/>
      <c r="F36" s="1064"/>
      <c r="G36" s="1064"/>
      <c r="H36" s="1064"/>
      <c r="I36" s="1064"/>
      <c r="J36" s="1064"/>
      <c r="K36" s="1064"/>
      <c r="L36" s="1064"/>
      <c r="M36" s="1064"/>
      <c r="N36" s="1064"/>
      <c r="O36" s="1064"/>
      <c r="P36" s="1065"/>
      <c r="Q36" s="1069">
        <v>613</v>
      </c>
      <c r="R36" s="1070"/>
      <c r="S36" s="1070"/>
      <c r="T36" s="1070"/>
      <c r="U36" s="1070"/>
      <c r="V36" s="1070">
        <v>612</v>
      </c>
      <c r="W36" s="1070"/>
      <c r="X36" s="1070"/>
      <c r="Y36" s="1070"/>
      <c r="Z36" s="1070"/>
      <c r="AA36" s="1070">
        <v>1</v>
      </c>
      <c r="AB36" s="1070"/>
      <c r="AC36" s="1070"/>
      <c r="AD36" s="1070"/>
      <c r="AE36" s="1071"/>
      <c r="AF36" s="1045">
        <v>1</v>
      </c>
      <c r="AG36" s="1046"/>
      <c r="AH36" s="1046"/>
      <c r="AI36" s="1046"/>
      <c r="AJ36" s="1047"/>
      <c r="AK36" s="1006">
        <v>453</v>
      </c>
      <c r="AL36" s="997"/>
      <c r="AM36" s="997"/>
      <c r="AN36" s="997"/>
      <c r="AO36" s="997"/>
      <c r="AP36" s="997">
        <v>2786</v>
      </c>
      <c r="AQ36" s="997"/>
      <c r="AR36" s="997"/>
      <c r="AS36" s="997"/>
      <c r="AT36" s="997"/>
      <c r="AU36" s="997">
        <v>2588</v>
      </c>
      <c r="AV36" s="997"/>
      <c r="AW36" s="997"/>
      <c r="AX36" s="997"/>
      <c r="AY36" s="997"/>
      <c r="AZ36" s="1068" t="s">
        <v>549</v>
      </c>
      <c r="BA36" s="1068"/>
      <c r="BB36" s="1068"/>
      <c r="BC36" s="1068"/>
      <c r="BD36" s="1068"/>
      <c r="BE36" s="1058" t="s">
        <v>384</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386</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363</v>
      </c>
      <c r="B63" s="970" t="s">
        <v>387</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2220</v>
      </c>
      <c r="AG63" s="985"/>
      <c r="AH63" s="985"/>
      <c r="AI63" s="985"/>
      <c r="AJ63" s="1056"/>
      <c r="AK63" s="1057"/>
      <c r="AL63" s="989"/>
      <c r="AM63" s="989"/>
      <c r="AN63" s="989"/>
      <c r="AO63" s="989"/>
      <c r="AP63" s="985">
        <v>27597</v>
      </c>
      <c r="AQ63" s="985"/>
      <c r="AR63" s="985"/>
      <c r="AS63" s="985"/>
      <c r="AT63" s="985"/>
      <c r="AU63" s="985">
        <v>21853</v>
      </c>
      <c r="AV63" s="985"/>
      <c r="AW63" s="985"/>
      <c r="AX63" s="985"/>
      <c r="AY63" s="985"/>
      <c r="AZ63" s="1051"/>
      <c r="BA63" s="1051"/>
      <c r="BB63" s="1051"/>
      <c r="BC63" s="1051"/>
      <c r="BD63" s="1051"/>
      <c r="BE63" s="986"/>
      <c r="BF63" s="986"/>
      <c r="BG63" s="986"/>
      <c r="BH63" s="986"/>
      <c r="BI63" s="987"/>
      <c r="BJ63" s="1052" t="s">
        <v>110</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389</v>
      </c>
      <c r="B66" s="1022"/>
      <c r="C66" s="1022"/>
      <c r="D66" s="1022"/>
      <c r="E66" s="1022"/>
      <c r="F66" s="1022"/>
      <c r="G66" s="1022"/>
      <c r="H66" s="1022"/>
      <c r="I66" s="1022"/>
      <c r="J66" s="1022"/>
      <c r="K66" s="1022"/>
      <c r="L66" s="1022"/>
      <c r="M66" s="1022"/>
      <c r="N66" s="1022"/>
      <c r="O66" s="1022"/>
      <c r="P66" s="1023"/>
      <c r="Q66" s="1027" t="s">
        <v>367</v>
      </c>
      <c r="R66" s="1028"/>
      <c r="S66" s="1028"/>
      <c r="T66" s="1028"/>
      <c r="U66" s="1029"/>
      <c r="V66" s="1027" t="s">
        <v>368</v>
      </c>
      <c r="W66" s="1028"/>
      <c r="X66" s="1028"/>
      <c r="Y66" s="1028"/>
      <c r="Z66" s="1029"/>
      <c r="AA66" s="1027" t="s">
        <v>369</v>
      </c>
      <c r="AB66" s="1028"/>
      <c r="AC66" s="1028"/>
      <c r="AD66" s="1028"/>
      <c r="AE66" s="1029"/>
      <c r="AF66" s="1033" t="s">
        <v>370</v>
      </c>
      <c r="AG66" s="1034"/>
      <c r="AH66" s="1034"/>
      <c r="AI66" s="1034"/>
      <c r="AJ66" s="1035"/>
      <c r="AK66" s="1027" t="s">
        <v>371</v>
      </c>
      <c r="AL66" s="1022"/>
      <c r="AM66" s="1022"/>
      <c r="AN66" s="1022"/>
      <c r="AO66" s="1023"/>
      <c r="AP66" s="1027" t="s">
        <v>372</v>
      </c>
      <c r="AQ66" s="1028"/>
      <c r="AR66" s="1028"/>
      <c r="AS66" s="1028"/>
      <c r="AT66" s="1029"/>
      <c r="AU66" s="1027" t="s">
        <v>390</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541</v>
      </c>
      <c r="C68" s="1012"/>
      <c r="D68" s="1012"/>
      <c r="E68" s="1012"/>
      <c r="F68" s="1012"/>
      <c r="G68" s="1012"/>
      <c r="H68" s="1012"/>
      <c r="I68" s="1012"/>
      <c r="J68" s="1012"/>
      <c r="K68" s="1012"/>
      <c r="L68" s="1012"/>
      <c r="M68" s="1012"/>
      <c r="N68" s="1012"/>
      <c r="O68" s="1012"/>
      <c r="P68" s="1013"/>
      <c r="Q68" s="1014">
        <v>4035</v>
      </c>
      <c r="R68" s="1008"/>
      <c r="S68" s="1008"/>
      <c r="T68" s="1008"/>
      <c r="U68" s="1008"/>
      <c r="V68" s="1008">
        <v>3844</v>
      </c>
      <c r="W68" s="1008"/>
      <c r="X68" s="1008"/>
      <c r="Y68" s="1008"/>
      <c r="Z68" s="1008"/>
      <c r="AA68" s="1008">
        <v>192</v>
      </c>
      <c r="AB68" s="1008"/>
      <c r="AC68" s="1008"/>
      <c r="AD68" s="1008"/>
      <c r="AE68" s="1008"/>
      <c r="AF68" s="1008">
        <v>192</v>
      </c>
      <c r="AG68" s="1008"/>
      <c r="AH68" s="1008"/>
      <c r="AI68" s="1008"/>
      <c r="AJ68" s="1008"/>
      <c r="AK68" s="1008">
        <v>560</v>
      </c>
      <c r="AL68" s="1008"/>
      <c r="AM68" s="1008"/>
      <c r="AN68" s="1008"/>
      <c r="AO68" s="1008"/>
      <c r="AP68" s="1008">
        <v>0</v>
      </c>
      <c r="AQ68" s="1008"/>
      <c r="AR68" s="1008"/>
      <c r="AS68" s="1008"/>
      <c r="AT68" s="1008"/>
      <c r="AU68" s="1008" t="s">
        <v>547</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542</v>
      </c>
      <c r="C69" s="1001"/>
      <c r="D69" s="1001"/>
      <c r="E69" s="1001"/>
      <c r="F69" s="1001"/>
      <c r="G69" s="1001"/>
      <c r="H69" s="1001"/>
      <c r="I69" s="1001"/>
      <c r="J69" s="1001"/>
      <c r="K69" s="1001"/>
      <c r="L69" s="1001"/>
      <c r="M69" s="1001"/>
      <c r="N69" s="1001"/>
      <c r="O69" s="1001"/>
      <c r="P69" s="1002"/>
      <c r="Q69" s="1003">
        <v>29</v>
      </c>
      <c r="R69" s="997"/>
      <c r="S69" s="997"/>
      <c r="T69" s="997"/>
      <c r="U69" s="997"/>
      <c r="V69" s="997">
        <v>28</v>
      </c>
      <c r="W69" s="997"/>
      <c r="X69" s="997"/>
      <c r="Y69" s="997"/>
      <c r="Z69" s="997"/>
      <c r="AA69" s="997">
        <v>1</v>
      </c>
      <c r="AB69" s="997"/>
      <c r="AC69" s="997"/>
      <c r="AD69" s="997"/>
      <c r="AE69" s="997"/>
      <c r="AF69" s="997">
        <v>1</v>
      </c>
      <c r="AG69" s="997"/>
      <c r="AH69" s="997"/>
      <c r="AI69" s="997"/>
      <c r="AJ69" s="997"/>
      <c r="AK69" s="997">
        <v>1</v>
      </c>
      <c r="AL69" s="997"/>
      <c r="AM69" s="997"/>
      <c r="AN69" s="997"/>
      <c r="AO69" s="997"/>
      <c r="AP69" s="997" t="s">
        <v>481</v>
      </c>
      <c r="AQ69" s="997"/>
      <c r="AR69" s="997"/>
      <c r="AS69" s="997"/>
      <c r="AT69" s="997"/>
      <c r="AU69" s="997" t="s">
        <v>481</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543</v>
      </c>
      <c r="C70" s="1001"/>
      <c r="D70" s="1001"/>
      <c r="E70" s="1001"/>
      <c r="F70" s="1001"/>
      <c r="G70" s="1001"/>
      <c r="H70" s="1001"/>
      <c r="I70" s="1001"/>
      <c r="J70" s="1001"/>
      <c r="K70" s="1001"/>
      <c r="L70" s="1001"/>
      <c r="M70" s="1001"/>
      <c r="N70" s="1001"/>
      <c r="O70" s="1001"/>
      <c r="P70" s="1002"/>
      <c r="Q70" s="1003">
        <v>83</v>
      </c>
      <c r="R70" s="997"/>
      <c r="S70" s="997"/>
      <c r="T70" s="997"/>
      <c r="U70" s="997"/>
      <c r="V70" s="997">
        <v>78</v>
      </c>
      <c r="W70" s="997"/>
      <c r="X70" s="997"/>
      <c r="Y70" s="997"/>
      <c r="Z70" s="997"/>
      <c r="AA70" s="997">
        <v>5</v>
      </c>
      <c r="AB70" s="997"/>
      <c r="AC70" s="997"/>
      <c r="AD70" s="997"/>
      <c r="AE70" s="997"/>
      <c r="AF70" s="997">
        <v>5</v>
      </c>
      <c r="AG70" s="997"/>
      <c r="AH70" s="997"/>
      <c r="AI70" s="997"/>
      <c r="AJ70" s="997"/>
      <c r="AK70" s="997" t="s">
        <v>481</v>
      </c>
      <c r="AL70" s="997"/>
      <c r="AM70" s="997"/>
      <c r="AN70" s="997"/>
      <c r="AO70" s="997"/>
      <c r="AP70" s="997" t="s">
        <v>481</v>
      </c>
      <c r="AQ70" s="997"/>
      <c r="AR70" s="997"/>
      <c r="AS70" s="997"/>
      <c r="AT70" s="997"/>
      <c r="AU70" s="997" t="s">
        <v>481</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544</v>
      </c>
      <c r="C71" s="1001"/>
      <c r="D71" s="1001"/>
      <c r="E71" s="1001"/>
      <c r="F71" s="1001"/>
      <c r="G71" s="1001"/>
      <c r="H71" s="1001"/>
      <c r="I71" s="1001"/>
      <c r="J71" s="1001"/>
      <c r="K71" s="1001"/>
      <c r="L71" s="1001"/>
      <c r="M71" s="1001"/>
      <c r="N71" s="1001"/>
      <c r="O71" s="1001"/>
      <c r="P71" s="1002"/>
      <c r="Q71" s="1003" t="s">
        <v>548</v>
      </c>
      <c r="R71" s="997"/>
      <c r="S71" s="997"/>
      <c r="T71" s="997"/>
      <c r="U71" s="997"/>
      <c r="V71" s="997" t="s">
        <v>481</v>
      </c>
      <c r="W71" s="997"/>
      <c r="X71" s="997"/>
      <c r="Y71" s="997"/>
      <c r="Z71" s="997"/>
      <c r="AA71" s="997" t="s">
        <v>481</v>
      </c>
      <c r="AB71" s="997"/>
      <c r="AC71" s="997"/>
      <c r="AD71" s="997"/>
      <c r="AE71" s="997"/>
      <c r="AF71" s="997" t="s">
        <v>481</v>
      </c>
      <c r="AG71" s="997"/>
      <c r="AH71" s="997"/>
      <c r="AI71" s="997"/>
      <c r="AJ71" s="997"/>
      <c r="AK71" s="997" t="s">
        <v>481</v>
      </c>
      <c r="AL71" s="997"/>
      <c r="AM71" s="997"/>
      <c r="AN71" s="997"/>
      <c r="AO71" s="997"/>
      <c r="AP71" s="997" t="s">
        <v>481</v>
      </c>
      <c r="AQ71" s="997"/>
      <c r="AR71" s="997"/>
      <c r="AS71" s="997"/>
      <c r="AT71" s="997"/>
      <c r="AU71" s="997" t="s">
        <v>481</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545</v>
      </c>
      <c r="C72" s="1001"/>
      <c r="D72" s="1001"/>
      <c r="E72" s="1001"/>
      <c r="F72" s="1001"/>
      <c r="G72" s="1001"/>
      <c r="H72" s="1001"/>
      <c r="I72" s="1001"/>
      <c r="J72" s="1001"/>
      <c r="K72" s="1001"/>
      <c r="L72" s="1001"/>
      <c r="M72" s="1001"/>
      <c r="N72" s="1001"/>
      <c r="O72" s="1001"/>
      <c r="P72" s="1002"/>
      <c r="Q72" s="1003">
        <v>132</v>
      </c>
      <c r="R72" s="997"/>
      <c r="S72" s="997"/>
      <c r="T72" s="997"/>
      <c r="U72" s="997"/>
      <c r="V72" s="997">
        <v>122</v>
      </c>
      <c r="W72" s="997"/>
      <c r="X72" s="997"/>
      <c r="Y72" s="997"/>
      <c r="Z72" s="997"/>
      <c r="AA72" s="997">
        <v>9</v>
      </c>
      <c r="AB72" s="997"/>
      <c r="AC72" s="997"/>
      <c r="AD72" s="997"/>
      <c r="AE72" s="997"/>
      <c r="AF72" s="997">
        <v>9</v>
      </c>
      <c r="AG72" s="997"/>
      <c r="AH72" s="997"/>
      <c r="AI72" s="997"/>
      <c r="AJ72" s="997"/>
      <c r="AK72" s="997" t="s">
        <v>481</v>
      </c>
      <c r="AL72" s="997"/>
      <c r="AM72" s="997"/>
      <c r="AN72" s="997"/>
      <c r="AO72" s="997"/>
      <c r="AP72" s="997" t="s">
        <v>481</v>
      </c>
      <c r="AQ72" s="997"/>
      <c r="AR72" s="997"/>
      <c r="AS72" s="997"/>
      <c r="AT72" s="997"/>
      <c r="AU72" s="997" t="s">
        <v>481</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546</v>
      </c>
      <c r="C73" s="1001"/>
      <c r="D73" s="1001"/>
      <c r="E73" s="1001"/>
      <c r="F73" s="1001"/>
      <c r="G73" s="1001"/>
      <c r="H73" s="1001"/>
      <c r="I73" s="1001"/>
      <c r="J73" s="1001"/>
      <c r="K73" s="1001"/>
      <c r="L73" s="1001"/>
      <c r="M73" s="1001"/>
      <c r="N73" s="1001"/>
      <c r="O73" s="1001"/>
      <c r="P73" s="1002"/>
      <c r="Q73" s="1003">
        <v>153189</v>
      </c>
      <c r="R73" s="997"/>
      <c r="S73" s="997"/>
      <c r="T73" s="997"/>
      <c r="U73" s="997"/>
      <c r="V73" s="997">
        <v>146666</v>
      </c>
      <c r="W73" s="997"/>
      <c r="X73" s="997"/>
      <c r="Y73" s="997"/>
      <c r="Z73" s="997"/>
      <c r="AA73" s="997">
        <v>6523</v>
      </c>
      <c r="AB73" s="997"/>
      <c r="AC73" s="997"/>
      <c r="AD73" s="997"/>
      <c r="AE73" s="997"/>
      <c r="AF73" s="997">
        <v>6523</v>
      </c>
      <c r="AG73" s="997"/>
      <c r="AH73" s="997"/>
      <c r="AI73" s="997"/>
      <c r="AJ73" s="997"/>
      <c r="AK73" s="997">
        <v>130</v>
      </c>
      <c r="AL73" s="997"/>
      <c r="AM73" s="997"/>
      <c r="AN73" s="997"/>
      <c r="AO73" s="997"/>
      <c r="AP73" s="997" t="s">
        <v>481</v>
      </c>
      <c r="AQ73" s="997"/>
      <c r="AR73" s="997"/>
      <c r="AS73" s="997"/>
      <c r="AT73" s="997"/>
      <c r="AU73" s="997" t="s">
        <v>481</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363</v>
      </c>
      <c r="B88" s="970" t="s">
        <v>391</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6730</v>
      </c>
      <c r="AG88" s="985"/>
      <c r="AH88" s="985"/>
      <c r="AI88" s="985"/>
      <c r="AJ88" s="985"/>
      <c r="AK88" s="989"/>
      <c r="AL88" s="989"/>
      <c r="AM88" s="989"/>
      <c r="AN88" s="989"/>
      <c r="AO88" s="989"/>
      <c r="AP88" s="985" t="s">
        <v>548</v>
      </c>
      <c r="AQ88" s="985"/>
      <c r="AR88" s="985"/>
      <c r="AS88" s="985"/>
      <c r="AT88" s="985"/>
      <c r="AU88" s="985" t="s">
        <v>548</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392</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118</v>
      </c>
      <c r="CS102" s="977"/>
      <c r="CT102" s="977"/>
      <c r="CU102" s="977"/>
      <c r="CV102" s="978"/>
      <c r="CW102" s="976">
        <v>50</v>
      </c>
      <c r="CX102" s="977"/>
      <c r="CY102" s="977"/>
      <c r="CZ102" s="977"/>
      <c r="DA102" s="978"/>
      <c r="DB102" s="976" t="s">
        <v>550</v>
      </c>
      <c r="DC102" s="977"/>
      <c r="DD102" s="977"/>
      <c r="DE102" s="977"/>
      <c r="DF102" s="978"/>
      <c r="DG102" s="976" t="s">
        <v>551</v>
      </c>
      <c r="DH102" s="977"/>
      <c r="DI102" s="977"/>
      <c r="DJ102" s="977"/>
      <c r="DK102" s="978"/>
      <c r="DL102" s="976" t="s">
        <v>551</v>
      </c>
      <c r="DM102" s="977"/>
      <c r="DN102" s="977"/>
      <c r="DO102" s="977"/>
      <c r="DP102" s="978"/>
      <c r="DQ102" s="976" t="s">
        <v>551</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393</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394</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397</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398</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399</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400</v>
      </c>
      <c r="AB109" s="918"/>
      <c r="AC109" s="918"/>
      <c r="AD109" s="918"/>
      <c r="AE109" s="919"/>
      <c r="AF109" s="920" t="s">
        <v>283</v>
      </c>
      <c r="AG109" s="918"/>
      <c r="AH109" s="918"/>
      <c r="AI109" s="918"/>
      <c r="AJ109" s="919"/>
      <c r="AK109" s="920" t="s">
        <v>282</v>
      </c>
      <c r="AL109" s="918"/>
      <c r="AM109" s="918"/>
      <c r="AN109" s="918"/>
      <c r="AO109" s="919"/>
      <c r="AP109" s="920" t="s">
        <v>401</v>
      </c>
      <c r="AQ109" s="918"/>
      <c r="AR109" s="918"/>
      <c r="AS109" s="918"/>
      <c r="AT109" s="949"/>
      <c r="AU109" s="917" t="s">
        <v>399</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400</v>
      </c>
      <c r="BR109" s="918"/>
      <c r="BS109" s="918"/>
      <c r="BT109" s="918"/>
      <c r="BU109" s="919"/>
      <c r="BV109" s="920" t="s">
        <v>283</v>
      </c>
      <c r="BW109" s="918"/>
      <c r="BX109" s="918"/>
      <c r="BY109" s="918"/>
      <c r="BZ109" s="919"/>
      <c r="CA109" s="920" t="s">
        <v>282</v>
      </c>
      <c r="CB109" s="918"/>
      <c r="CC109" s="918"/>
      <c r="CD109" s="918"/>
      <c r="CE109" s="919"/>
      <c r="CF109" s="958" t="s">
        <v>401</v>
      </c>
      <c r="CG109" s="958"/>
      <c r="CH109" s="958"/>
      <c r="CI109" s="958"/>
      <c r="CJ109" s="958"/>
      <c r="CK109" s="920" t="s">
        <v>402</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400</v>
      </c>
      <c r="DH109" s="918"/>
      <c r="DI109" s="918"/>
      <c r="DJ109" s="918"/>
      <c r="DK109" s="919"/>
      <c r="DL109" s="920" t="s">
        <v>283</v>
      </c>
      <c r="DM109" s="918"/>
      <c r="DN109" s="918"/>
      <c r="DO109" s="918"/>
      <c r="DP109" s="919"/>
      <c r="DQ109" s="920" t="s">
        <v>282</v>
      </c>
      <c r="DR109" s="918"/>
      <c r="DS109" s="918"/>
      <c r="DT109" s="918"/>
      <c r="DU109" s="919"/>
      <c r="DV109" s="920" t="s">
        <v>401</v>
      </c>
      <c r="DW109" s="918"/>
      <c r="DX109" s="918"/>
      <c r="DY109" s="918"/>
      <c r="DZ109" s="949"/>
    </row>
    <row r="110" spans="1:131" s="197" customFormat="1" ht="26.25" customHeight="1" x14ac:dyDescent="0.15">
      <c r="A110" s="787" t="s">
        <v>403</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3598363</v>
      </c>
      <c r="AB110" s="903"/>
      <c r="AC110" s="903"/>
      <c r="AD110" s="903"/>
      <c r="AE110" s="904"/>
      <c r="AF110" s="905">
        <v>3450071</v>
      </c>
      <c r="AG110" s="903"/>
      <c r="AH110" s="903"/>
      <c r="AI110" s="903"/>
      <c r="AJ110" s="904"/>
      <c r="AK110" s="905">
        <v>3361975</v>
      </c>
      <c r="AL110" s="903"/>
      <c r="AM110" s="903"/>
      <c r="AN110" s="903"/>
      <c r="AO110" s="904"/>
      <c r="AP110" s="906">
        <v>23</v>
      </c>
      <c r="AQ110" s="907"/>
      <c r="AR110" s="907"/>
      <c r="AS110" s="907"/>
      <c r="AT110" s="908"/>
      <c r="AU110" s="950" t="s">
        <v>61</v>
      </c>
      <c r="AV110" s="951"/>
      <c r="AW110" s="951"/>
      <c r="AX110" s="951"/>
      <c r="AY110" s="952"/>
      <c r="AZ110" s="846" t="s">
        <v>404</v>
      </c>
      <c r="BA110" s="788"/>
      <c r="BB110" s="788"/>
      <c r="BC110" s="788"/>
      <c r="BD110" s="788"/>
      <c r="BE110" s="788"/>
      <c r="BF110" s="788"/>
      <c r="BG110" s="788"/>
      <c r="BH110" s="788"/>
      <c r="BI110" s="788"/>
      <c r="BJ110" s="788"/>
      <c r="BK110" s="788"/>
      <c r="BL110" s="788"/>
      <c r="BM110" s="788"/>
      <c r="BN110" s="788"/>
      <c r="BO110" s="788"/>
      <c r="BP110" s="789"/>
      <c r="BQ110" s="829">
        <v>25633427</v>
      </c>
      <c r="BR110" s="830"/>
      <c r="BS110" s="830"/>
      <c r="BT110" s="830"/>
      <c r="BU110" s="830"/>
      <c r="BV110" s="830">
        <v>25136726</v>
      </c>
      <c r="BW110" s="830"/>
      <c r="BX110" s="830"/>
      <c r="BY110" s="830"/>
      <c r="BZ110" s="830"/>
      <c r="CA110" s="830">
        <v>24215384</v>
      </c>
      <c r="CB110" s="830"/>
      <c r="CC110" s="830"/>
      <c r="CD110" s="830"/>
      <c r="CE110" s="830"/>
      <c r="CF110" s="891">
        <v>166</v>
      </c>
      <c r="CG110" s="892"/>
      <c r="CH110" s="892"/>
      <c r="CI110" s="892"/>
      <c r="CJ110" s="892"/>
      <c r="CK110" s="946" t="s">
        <v>405</v>
      </c>
      <c r="CL110" s="894"/>
      <c r="CM110" s="899" t="s">
        <v>406</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407</v>
      </c>
      <c r="DH110" s="830"/>
      <c r="DI110" s="830"/>
      <c r="DJ110" s="830"/>
      <c r="DK110" s="830"/>
      <c r="DL110" s="830" t="s">
        <v>407</v>
      </c>
      <c r="DM110" s="830"/>
      <c r="DN110" s="830"/>
      <c r="DO110" s="830"/>
      <c r="DP110" s="830"/>
      <c r="DQ110" s="830" t="s">
        <v>407</v>
      </c>
      <c r="DR110" s="830"/>
      <c r="DS110" s="830"/>
      <c r="DT110" s="830"/>
      <c r="DU110" s="830"/>
      <c r="DV110" s="831" t="s">
        <v>407</v>
      </c>
      <c r="DW110" s="831"/>
      <c r="DX110" s="831"/>
      <c r="DY110" s="831"/>
      <c r="DZ110" s="832"/>
    </row>
    <row r="111" spans="1:131" s="197" customFormat="1" ht="26.25" customHeight="1" x14ac:dyDescent="0.15">
      <c r="A111" s="808" t="s">
        <v>408</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407</v>
      </c>
      <c r="AB111" s="939"/>
      <c r="AC111" s="939"/>
      <c r="AD111" s="939"/>
      <c r="AE111" s="940"/>
      <c r="AF111" s="941" t="s">
        <v>407</v>
      </c>
      <c r="AG111" s="939"/>
      <c r="AH111" s="939"/>
      <c r="AI111" s="939"/>
      <c r="AJ111" s="940"/>
      <c r="AK111" s="941" t="s">
        <v>407</v>
      </c>
      <c r="AL111" s="939"/>
      <c r="AM111" s="939"/>
      <c r="AN111" s="939"/>
      <c r="AO111" s="940"/>
      <c r="AP111" s="942" t="s">
        <v>407</v>
      </c>
      <c r="AQ111" s="943"/>
      <c r="AR111" s="943"/>
      <c r="AS111" s="943"/>
      <c r="AT111" s="944"/>
      <c r="AU111" s="953"/>
      <c r="AV111" s="954"/>
      <c r="AW111" s="954"/>
      <c r="AX111" s="954"/>
      <c r="AY111" s="955"/>
      <c r="AZ111" s="797" t="s">
        <v>409</v>
      </c>
      <c r="BA111" s="798"/>
      <c r="BB111" s="798"/>
      <c r="BC111" s="798"/>
      <c r="BD111" s="798"/>
      <c r="BE111" s="798"/>
      <c r="BF111" s="798"/>
      <c r="BG111" s="798"/>
      <c r="BH111" s="798"/>
      <c r="BI111" s="798"/>
      <c r="BJ111" s="798"/>
      <c r="BK111" s="798"/>
      <c r="BL111" s="798"/>
      <c r="BM111" s="798"/>
      <c r="BN111" s="798"/>
      <c r="BO111" s="798"/>
      <c r="BP111" s="799"/>
      <c r="BQ111" s="800">
        <v>76000</v>
      </c>
      <c r="BR111" s="801"/>
      <c r="BS111" s="801"/>
      <c r="BT111" s="801"/>
      <c r="BU111" s="801"/>
      <c r="BV111" s="801">
        <v>24000</v>
      </c>
      <c r="BW111" s="801"/>
      <c r="BX111" s="801"/>
      <c r="BY111" s="801"/>
      <c r="BZ111" s="801"/>
      <c r="CA111" s="801">
        <v>20000</v>
      </c>
      <c r="CB111" s="801"/>
      <c r="CC111" s="801"/>
      <c r="CD111" s="801"/>
      <c r="CE111" s="801"/>
      <c r="CF111" s="878">
        <v>0.1</v>
      </c>
      <c r="CG111" s="879"/>
      <c r="CH111" s="879"/>
      <c r="CI111" s="879"/>
      <c r="CJ111" s="879"/>
      <c r="CK111" s="947"/>
      <c r="CL111" s="896"/>
      <c r="CM111" s="833" t="s">
        <v>410</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411</v>
      </c>
      <c r="DH111" s="801"/>
      <c r="DI111" s="801"/>
      <c r="DJ111" s="801"/>
      <c r="DK111" s="801"/>
      <c r="DL111" s="801" t="s">
        <v>411</v>
      </c>
      <c r="DM111" s="801"/>
      <c r="DN111" s="801"/>
      <c r="DO111" s="801"/>
      <c r="DP111" s="801"/>
      <c r="DQ111" s="801" t="s">
        <v>411</v>
      </c>
      <c r="DR111" s="801"/>
      <c r="DS111" s="801"/>
      <c r="DT111" s="801"/>
      <c r="DU111" s="801"/>
      <c r="DV111" s="853" t="s">
        <v>411</v>
      </c>
      <c r="DW111" s="853"/>
      <c r="DX111" s="853"/>
      <c r="DY111" s="853"/>
      <c r="DZ111" s="854"/>
    </row>
    <row r="112" spans="1:131" s="197" customFormat="1" ht="26.25" customHeight="1" x14ac:dyDescent="0.15">
      <c r="A112" s="932" t="s">
        <v>412</v>
      </c>
      <c r="B112" s="933"/>
      <c r="C112" s="798" t="s">
        <v>413</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411</v>
      </c>
      <c r="AB112" s="814"/>
      <c r="AC112" s="814"/>
      <c r="AD112" s="814"/>
      <c r="AE112" s="815"/>
      <c r="AF112" s="816" t="s">
        <v>411</v>
      </c>
      <c r="AG112" s="814"/>
      <c r="AH112" s="814"/>
      <c r="AI112" s="814"/>
      <c r="AJ112" s="815"/>
      <c r="AK112" s="816" t="s">
        <v>411</v>
      </c>
      <c r="AL112" s="814"/>
      <c r="AM112" s="814"/>
      <c r="AN112" s="814"/>
      <c r="AO112" s="815"/>
      <c r="AP112" s="784" t="s">
        <v>411</v>
      </c>
      <c r="AQ112" s="785"/>
      <c r="AR112" s="785"/>
      <c r="AS112" s="785"/>
      <c r="AT112" s="786"/>
      <c r="AU112" s="953"/>
      <c r="AV112" s="954"/>
      <c r="AW112" s="954"/>
      <c r="AX112" s="954"/>
      <c r="AY112" s="955"/>
      <c r="AZ112" s="797" t="s">
        <v>414</v>
      </c>
      <c r="BA112" s="798"/>
      <c r="BB112" s="798"/>
      <c r="BC112" s="798"/>
      <c r="BD112" s="798"/>
      <c r="BE112" s="798"/>
      <c r="BF112" s="798"/>
      <c r="BG112" s="798"/>
      <c r="BH112" s="798"/>
      <c r="BI112" s="798"/>
      <c r="BJ112" s="798"/>
      <c r="BK112" s="798"/>
      <c r="BL112" s="798"/>
      <c r="BM112" s="798"/>
      <c r="BN112" s="798"/>
      <c r="BO112" s="798"/>
      <c r="BP112" s="799"/>
      <c r="BQ112" s="800">
        <v>25096639</v>
      </c>
      <c r="BR112" s="801"/>
      <c r="BS112" s="801"/>
      <c r="BT112" s="801"/>
      <c r="BU112" s="801"/>
      <c r="BV112" s="801">
        <v>23302022</v>
      </c>
      <c r="BW112" s="801"/>
      <c r="BX112" s="801"/>
      <c r="BY112" s="801"/>
      <c r="BZ112" s="801"/>
      <c r="CA112" s="801">
        <v>21853165</v>
      </c>
      <c r="CB112" s="801"/>
      <c r="CC112" s="801"/>
      <c r="CD112" s="801"/>
      <c r="CE112" s="801"/>
      <c r="CF112" s="878">
        <v>149.80000000000001</v>
      </c>
      <c r="CG112" s="879"/>
      <c r="CH112" s="879"/>
      <c r="CI112" s="879"/>
      <c r="CJ112" s="879"/>
      <c r="CK112" s="947"/>
      <c r="CL112" s="896"/>
      <c r="CM112" s="833" t="s">
        <v>415</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411</v>
      </c>
      <c r="DH112" s="801"/>
      <c r="DI112" s="801"/>
      <c r="DJ112" s="801"/>
      <c r="DK112" s="801"/>
      <c r="DL112" s="801" t="s">
        <v>411</v>
      </c>
      <c r="DM112" s="801"/>
      <c r="DN112" s="801"/>
      <c r="DO112" s="801"/>
      <c r="DP112" s="801"/>
      <c r="DQ112" s="801" t="s">
        <v>411</v>
      </c>
      <c r="DR112" s="801"/>
      <c r="DS112" s="801"/>
      <c r="DT112" s="801"/>
      <c r="DU112" s="801"/>
      <c r="DV112" s="853" t="s">
        <v>411</v>
      </c>
      <c r="DW112" s="853"/>
      <c r="DX112" s="853"/>
      <c r="DY112" s="853"/>
      <c r="DZ112" s="854"/>
    </row>
    <row r="113" spans="1:130" s="197" customFormat="1" ht="26.25" customHeight="1" x14ac:dyDescent="0.15">
      <c r="A113" s="934"/>
      <c r="B113" s="935"/>
      <c r="C113" s="798" t="s">
        <v>416</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1884389</v>
      </c>
      <c r="AB113" s="939"/>
      <c r="AC113" s="939"/>
      <c r="AD113" s="939"/>
      <c r="AE113" s="940"/>
      <c r="AF113" s="941">
        <v>1896878</v>
      </c>
      <c r="AG113" s="939"/>
      <c r="AH113" s="939"/>
      <c r="AI113" s="939"/>
      <c r="AJ113" s="940"/>
      <c r="AK113" s="941">
        <v>1912388</v>
      </c>
      <c r="AL113" s="939"/>
      <c r="AM113" s="939"/>
      <c r="AN113" s="939"/>
      <c r="AO113" s="940"/>
      <c r="AP113" s="942">
        <v>13.1</v>
      </c>
      <c r="AQ113" s="943"/>
      <c r="AR113" s="943"/>
      <c r="AS113" s="943"/>
      <c r="AT113" s="944"/>
      <c r="AU113" s="953"/>
      <c r="AV113" s="954"/>
      <c r="AW113" s="954"/>
      <c r="AX113" s="954"/>
      <c r="AY113" s="955"/>
      <c r="AZ113" s="797" t="s">
        <v>417</v>
      </c>
      <c r="BA113" s="798"/>
      <c r="BB113" s="798"/>
      <c r="BC113" s="798"/>
      <c r="BD113" s="798"/>
      <c r="BE113" s="798"/>
      <c r="BF113" s="798"/>
      <c r="BG113" s="798"/>
      <c r="BH113" s="798"/>
      <c r="BI113" s="798"/>
      <c r="BJ113" s="798"/>
      <c r="BK113" s="798"/>
      <c r="BL113" s="798"/>
      <c r="BM113" s="798"/>
      <c r="BN113" s="798"/>
      <c r="BO113" s="798"/>
      <c r="BP113" s="799"/>
      <c r="BQ113" s="800" t="s">
        <v>411</v>
      </c>
      <c r="BR113" s="801"/>
      <c r="BS113" s="801"/>
      <c r="BT113" s="801"/>
      <c r="BU113" s="801"/>
      <c r="BV113" s="801" t="s">
        <v>411</v>
      </c>
      <c r="BW113" s="801"/>
      <c r="BX113" s="801"/>
      <c r="BY113" s="801"/>
      <c r="BZ113" s="801"/>
      <c r="CA113" s="801" t="s">
        <v>411</v>
      </c>
      <c r="CB113" s="801"/>
      <c r="CC113" s="801"/>
      <c r="CD113" s="801"/>
      <c r="CE113" s="801"/>
      <c r="CF113" s="878" t="s">
        <v>411</v>
      </c>
      <c r="CG113" s="879"/>
      <c r="CH113" s="879"/>
      <c r="CI113" s="879"/>
      <c r="CJ113" s="879"/>
      <c r="CK113" s="947"/>
      <c r="CL113" s="896"/>
      <c r="CM113" s="833" t="s">
        <v>418</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411</v>
      </c>
      <c r="DH113" s="814"/>
      <c r="DI113" s="814"/>
      <c r="DJ113" s="814"/>
      <c r="DK113" s="815"/>
      <c r="DL113" s="816" t="s">
        <v>411</v>
      </c>
      <c r="DM113" s="814"/>
      <c r="DN113" s="814"/>
      <c r="DO113" s="814"/>
      <c r="DP113" s="815"/>
      <c r="DQ113" s="816" t="s">
        <v>411</v>
      </c>
      <c r="DR113" s="814"/>
      <c r="DS113" s="814"/>
      <c r="DT113" s="814"/>
      <c r="DU113" s="815"/>
      <c r="DV113" s="784" t="s">
        <v>411</v>
      </c>
      <c r="DW113" s="785"/>
      <c r="DX113" s="785"/>
      <c r="DY113" s="785"/>
      <c r="DZ113" s="786"/>
    </row>
    <row r="114" spans="1:130" s="197" customFormat="1" ht="26.25" customHeight="1" x14ac:dyDescent="0.15">
      <c r="A114" s="934"/>
      <c r="B114" s="935"/>
      <c r="C114" s="798" t="s">
        <v>419</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411</v>
      </c>
      <c r="AB114" s="814"/>
      <c r="AC114" s="814"/>
      <c r="AD114" s="814"/>
      <c r="AE114" s="815"/>
      <c r="AF114" s="816" t="s">
        <v>411</v>
      </c>
      <c r="AG114" s="814"/>
      <c r="AH114" s="814"/>
      <c r="AI114" s="814"/>
      <c r="AJ114" s="815"/>
      <c r="AK114" s="816" t="s">
        <v>411</v>
      </c>
      <c r="AL114" s="814"/>
      <c r="AM114" s="814"/>
      <c r="AN114" s="814"/>
      <c r="AO114" s="815"/>
      <c r="AP114" s="784" t="s">
        <v>411</v>
      </c>
      <c r="AQ114" s="785"/>
      <c r="AR114" s="785"/>
      <c r="AS114" s="785"/>
      <c r="AT114" s="786"/>
      <c r="AU114" s="953"/>
      <c r="AV114" s="954"/>
      <c r="AW114" s="954"/>
      <c r="AX114" s="954"/>
      <c r="AY114" s="955"/>
      <c r="AZ114" s="797" t="s">
        <v>420</v>
      </c>
      <c r="BA114" s="798"/>
      <c r="BB114" s="798"/>
      <c r="BC114" s="798"/>
      <c r="BD114" s="798"/>
      <c r="BE114" s="798"/>
      <c r="BF114" s="798"/>
      <c r="BG114" s="798"/>
      <c r="BH114" s="798"/>
      <c r="BI114" s="798"/>
      <c r="BJ114" s="798"/>
      <c r="BK114" s="798"/>
      <c r="BL114" s="798"/>
      <c r="BM114" s="798"/>
      <c r="BN114" s="798"/>
      <c r="BO114" s="798"/>
      <c r="BP114" s="799"/>
      <c r="BQ114" s="800">
        <v>6773942</v>
      </c>
      <c r="BR114" s="801"/>
      <c r="BS114" s="801"/>
      <c r="BT114" s="801"/>
      <c r="BU114" s="801"/>
      <c r="BV114" s="801">
        <v>6415240</v>
      </c>
      <c r="BW114" s="801"/>
      <c r="BX114" s="801"/>
      <c r="BY114" s="801"/>
      <c r="BZ114" s="801"/>
      <c r="CA114" s="801">
        <v>6228802</v>
      </c>
      <c r="CB114" s="801"/>
      <c r="CC114" s="801"/>
      <c r="CD114" s="801"/>
      <c r="CE114" s="801"/>
      <c r="CF114" s="878">
        <v>42.7</v>
      </c>
      <c r="CG114" s="879"/>
      <c r="CH114" s="879"/>
      <c r="CI114" s="879"/>
      <c r="CJ114" s="879"/>
      <c r="CK114" s="947"/>
      <c r="CL114" s="896"/>
      <c r="CM114" s="833" t="s">
        <v>421</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411</v>
      </c>
      <c r="DH114" s="814"/>
      <c r="DI114" s="814"/>
      <c r="DJ114" s="814"/>
      <c r="DK114" s="815"/>
      <c r="DL114" s="816" t="s">
        <v>411</v>
      </c>
      <c r="DM114" s="814"/>
      <c r="DN114" s="814"/>
      <c r="DO114" s="814"/>
      <c r="DP114" s="815"/>
      <c r="DQ114" s="816" t="s">
        <v>411</v>
      </c>
      <c r="DR114" s="814"/>
      <c r="DS114" s="814"/>
      <c r="DT114" s="814"/>
      <c r="DU114" s="815"/>
      <c r="DV114" s="784" t="s">
        <v>411</v>
      </c>
      <c r="DW114" s="785"/>
      <c r="DX114" s="785"/>
      <c r="DY114" s="785"/>
      <c r="DZ114" s="786"/>
    </row>
    <row r="115" spans="1:130" s="197" customFormat="1" ht="26.25" customHeight="1" x14ac:dyDescent="0.15">
      <c r="A115" s="934"/>
      <c r="B115" s="935"/>
      <c r="C115" s="798" t="s">
        <v>422</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10329</v>
      </c>
      <c r="AB115" s="939"/>
      <c r="AC115" s="939"/>
      <c r="AD115" s="939"/>
      <c r="AE115" s="940"/>
      <c r="AF115" s="941">
        <v>4329</v>
      </c>
      <c r="AG115" s="939"/>
      <c r="AH115" s="939"/>
      <c r="AI115" s="939"/>
      <c r="AJ115" s="940"/>
      <c r="AK115" s="941">
        <v>4000</v>
      </c>
      <c r="AL115" s="939"/>
      <c r="AM115" s="939"/>
      <c r="AN115" s="939"/>
      <c r="AO115" s="940"/>
      <c r="AP115" s="942">
        <v>0</v>
      </c>
      <c r="AQ115" s="943"/>
      <c r="AR115" s="943"/>
      <c r="AS115" s="943"/>
      <c r="AT115" s="944"/>
      <c r="AU115" s="953"/>
      <c r="AV115" s="954"/>
      <c r="AW115" s="954"/>
      <c r="AX115" s="954"/>
      <c r="AY115" s="955"/>
      <c r="AZ115" s="797" t="s">
        <v>423</v>
      </c>
      <c r="BA115" s="798"/>
      <c r="BB115" s="798"/>
      <c r="BC115" s="798"/>
      <c r="BD115" s="798"/>
      <c r="BE115" s="798"/>
      <c r="BF115" s="798"/>
      <c r="BG115" s="798"/>
      <c r="BH115" s="798"/>
      <c r="BI115" s="798"/>
      <c r="BJ115" s="798"/>
      <c r="BK115" s="798"/>
      <c r="BL115" s="798"/>
      <c r="BM115" s="798"/>
      <c r="BN115" s="798"/>
      <c r="BO115" s="798"/>
      <c r="BP115" s="799"/>
      <c r="BQ115" s="800">
        <v>15687</v>
      </c>
      <c r="BR115" s="801"/>
      <c r="BS115" s="801"/>
      <c r="BT115" s="801"/>
      <c r="BU115" s="801"/>
      <c r="BV115" s="801">
        <v>11637</v>
      </c>
      <c r="BW115" s="801"/>
      <c r="BX115" s="801"/>
      <c r="BY115" s="801"/>
      <c r="BZ115" s="801"/>
      <c r="CA115" s="801">
        <v>7770</v>
      </c>
      <c r="CB115" s="801"/>
      <c r="CC115" s="801"/>
      <c r="CD115" s="801"/>
      <c r="CE115" s="801"/>
      <c r="CF115" s="878">
        <v>0.1</v>
      </c>
      <c r="CG115" s="879"/>
      <c r="CH115" s="879"/>
      <c r="CI115" s="879"/>
      <c r="CJ115" s="879"/>
      <c r="CK115" s="947"/>
      <c r="CL115" s="896"/>
      <c r="CM115" s="797" t="s">
        <v>424</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411</v>
      </c>
      <c r="DH115" s="814"/>
      <c r="DI115" s="814"/>
      <c r="DJ115" s="814"/>
      <c r="DK115" s="815"/>
      <c r="DL115" s="816" t="s">
        <v>411</v>
      </c>
      <c r="DM115" s="814"/>
      <c r="DN115" s="814"/>
      <c r="DO115" s="814"/>
      <c r="DP115" s="815"/>
      <c r="DQ115" s="816" t="s">
        <v>411</v>
      </c>
      <c r="DR115" s="814"/>
      <c r="DS115" s="814"/>
      <c r="DT115" s="814"/>
      <c r="DU115" s="815"/>
      <c r="DV115" s="784" t="s">
        <v>411</v>
      </c>
      <c r="DW115" s="785"/>
      <c r="DX115" s="785"/>
      <c r="DY115" s="785"/>
      <c r="DZ115" s="786"/>
    </row>
    <row r="116" spans="1:130" s="197" customFormat="1" ht="26.25" customHeight="1" x14ac:dyDescent="0.15">
      <c r="A116" s="936"/>
      <c r="B116" s="937"/>
      <c r="C116" s="876" t="s">
        <v>425</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411</v>
      </c>
      <c r="AB116" s="814"/>
      <c r="AC116" s="814"/>
      <c r="AD116" s="814"/>
      <c r="AE116" s="815"/>
      <c r="AF116" s="816">
        <v>4</v>
      </c>
      <c r="AG116" s="814"/>
      <c r="AH116" s="814"/>
      <c r="AI116" s="814"/>
      <c r="AJ116" s="815"/>
      <c r="AK116" s="816" t="s">
        <v>411</v>
      </c>
      <c r="AL116" s="814"/>
      <c r="AM116" s="814"/>
      <c r="AN116" s="814"/>
      <c r="AO116" s="815"/>
      <c r="AP116" s="784" t="s">
        <v>411</v>
      </c>
      <c r="AQ116" s="785"/>
      <c r="AR116" s="785"/>
      <c r="AS116" s="785"/>
      <c r="AT116" s="786"/>
      <c r="AU116" s="953"/>
      <c r="AV116" s="954"/>
      <c r="AW116" s="954"/>
      <c r="AX116" s="954"/>
      <c r="AY116" s="955"/>
      <c r="AZ116" s="797" t="s">
        <v>426</v>
      </c>
      <c r="BA116" s="798"/>
      <c r="BB116" s="798"/>
      <c r="BC116" s="798"/>
      <c r="BD116" s="798"/>
      <c r="BE116" s="798"/>
      <c r="BF116" s="798"/>
      <c r="BG116" s="798"/>
      <c r="BH116" s="798"/>
      <c r="BI116" s="798"/>
      <c r="BJ116" s="798"/>
      <c r="BK116" s="798"/>
      <c r="BL116" s="798"/>
      <c r="BM116" s="798"/>
      <c r="BN116" s="798"/>
      <c r="BO116" s="798"/>
      <c r="BP116" s="799"/>
      <c r="BQ116" s="800" t="s">
        <v>411</v>
      </c>
      <c r="BR116" s="801"/>
      <c r="BS116" s="801"/>
      <c r="BT116" s="801"/>
      <c r="BU116" s="801"/>
      <c r="BV116" s="801" t="s">
        <v>411</v>
      </c>
      <c r="BW116" s="801"/>
      <c r="BX116" s="801"/>
      <c r="BY116" s="801"/>
      <c r="BZ116" s="801"/>
      <c r="CA116" s="801" t="s">
        <v>411</v>
      </c>
      <c r="CB116" s="801"/>
      <c r="CC116" s="801"/>
      <c r="CD116" s="801"/>
      <c r="CE116" s="801"/>
      <c r="CF116" s="878" t="s">
        <v>411</v>
      </c>
      <c r="CG116" s="879"/>
      <c r="CH116" s="879"/>
      <c r="CI116" s="879"/>
      <c r="CJ116" s="879"/>
      <c r="CK116" s="947"/>
      <c r="CL116" s="896"/>
      <c r="CM116" s="833" t="s">
        <v>427</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76000</v>
      </c>
      <c r="DH116" s="814"/>
      <c r="DI116" s="814"/>
      <c r="DJ116" s="814"/>
      <c r="DK116" s="815"/>
      <c r="DL116" s="816">
        <v>24000</v>
      </c>
      <c r="DM116" s="814"/>
      <c r="DN116" s="814"/>
      <c r="DO116" s="814"/>
      <c r="DP116" s="815"/>
      <c r="DQ116" s="816">
        <v>20000</v>
      </c>
      <c r="DR116" s="814"/>
      <c r="DS116" s="814"/>
      <c r="DT116" s="814"/>
      <c r="DU116" s="815"/>
      <c r="DV116" s="784">
        <v>0.1</v>
      </c>
      <c r="DW116" s="785"/>
      <c r="DX116" s="785"/>
      <c r="DY116" s="785"/>
      <c r="DZ116" s="786"/>
    </row>
    <row r="117" spans="1:130" s="197" customFormat="1" ht="26.25" customHeight="1" x14ac:dyDescent="0.15">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428</v>
      </c>
      <c r="Z117" s="919"/>
      <c r="AA117" s="924">
        <v>5493081</v>
      </c>
      <c r="AB117" s="925"/>
      <c r="AC117" s="925"/>
      <c r="AD117" s="925"/>
      <c r="AE117" s="926"/>
      <c r="AF117" s="928">
        <v>5351282</v>
      </c>
      <c r="AG117" s="925"/>
      <c r="AH117" s="925"/>
      <c r="AI117" s="925"/>
      <c r="AJ117" s="926"/>
      <c r="AK117" s="928">
        <v>5278363</v>
      </c>
      <c r="AL117" s="925"/>
      <c r="AM117" s="925"/>
      <c r="AN117" s="925"/>
      <c r="AO117" s="926"/>
      <c r="AP117" s="929"/>
      <c r="AQ117" s="930"/>
      <c r="AR117" s="930"/>
      <c r="AS117" s="930"/>
      <c r="AT117" s="931"/>
      <c r="AU117" s="953"/>
      <c r="AV117" s="954"/>
      <c r="AW117" s="954"/>
      <c r="AX117" s="954"/>
      <c r="AY117" s="955"/>
      <c r="AZ117" s="875" t="s">
        <v>429</v>
      </c>
      <c r="BA117" s="876"/>
      <c r="BB117" s="876"/>
      <c r="BC117" s="876"/>
      <c r="BD117" s="876"/>
      <c r="BE117" s="876"/>
      <c r="BF117" s="876"/>
      <c r="BG117" s="876"/>
      <c r="BH117" s="876"/>
      <c r="BI117" s="876"/>
      <c r="BJ117" s="876"/>
      <c r="BK117" s="876"/>
      <c r="BL117" s="876"/>
      <c r="BM117" s="876"/>
      <c r="BN117" s="876"/>
      <c r="BO117" s="876"/>
      <c r="BP117" s="877"/>
      <c r="BQ117" s="887" t="s">
        <v>110</v>
      </c>
      <c r="BR117" s="888"/>
      <c r="BS117" s="888"/>
      <c r="BT117" s="888"/>
      <c r="BU117" s="888"/>
      <c r="BV117" s="888" t="s">
        <v>110</v>
      </c>
      <c r="BW117" s="888"/>
      <c r="BX117" s="888"/>
      <c r="BY117" s="888"/>
      <c r="BZ117" s="888"/>
      <c r="CA117" s="888" t="s">
        <v>110</v>
      </c>
      <c r="CB117" s="888"/>
      <c r="CC117" s="888"/>
      <c r="CD117" s="888"/>
      <c r="CE117" s="888"/>
      <c r="CF117" s="878" t="s">
        <v>110</v>
      </c>
      <c r="CG117" s="879"/>
      <c r="CH117" s="879"/>
      <c r="CI117" s="879"/>
      <c r="CJ117" s="879"/>
      <c r="CK117" s="947"/>
      <c r="CL117" s="896"/>
      <c r="CM117" s="833" t="s">
        <v>430</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110</v>
      </c>
      <c r="DH117" s="814"/>
      <c r="DI117" s="814"/>
      <c r="DJ117" s="814"/>
      <c r="DK117" s="815"/>
      <c r="DL117" s="816" t="s">
        <v>110</v>
      </c>
      <c r="DM117" s="814"/>
      <c r="DN117" s="814"/>
      <c r="DO117" s="814"/>
      <c r="DP117" s="815"/>
      <c r="DQ117" s="816" t="s">
        <v>110</v>
      </c>
      <c r="DR117" s="814"/>
      <c r="DS117" s="814"/>
      <c r="DT117" s="814"/>
      <c r="DU117" s="815"/>
      <c r="DV117" s="784" t="s">
        <v>110</v>
      </c>
      <c r="DW117" s="785"/>
      <c r="DX117" s="785"/>
      <c r="DY117" s="785"/>
      <c r="DZ117" s="786"/>
    </row>
    <row r="118" spans="1:130" s="197" customFormat="1" ht="26.25" customHeight="1" x14ac:dyDescent="0.15">
      <c r="A118" s="917" t="s">
        <v>402</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400</v>
      </c>
      <c r="AB118" s="918"/>
      <c r="AC118" s="918"/>
      <c r="AD118" s="918"/>
      <c r="AE118" s="919"/>
      <c r="AF118" s="920" t="s">
        <v>283</v>
      </c>
      <c r="AG118" s="918"/>
      <c r="AH118" s="918"/>
      <c r="AI118" s="918"/>
      <c r="AJ118" s="919"/>
      <c r="AK118" s="920" t="s">
        <v>282</v>
      </c>
      <c r="AL118" s="918"/>
      <c r="AM118" s="918"/>
      <c r="AN118" s="918"/>
      <c r="AO118" s="919"/>
      <c r="AP118" s="921" t="s">
        <v>401</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431</v>
      </c>
      <c r="BP118" s="868"/>
      <c r="BQ118" s="887">
        <v>57595695</v>
      </c>
      <c r="BR118" s="888"/>
      <c r="BS118" s="888"/>
      <c r="BT118" s="888"/>
      <c r="BU118" s="888"/>
      <c r="BV118" s="888">
        <v>54889625</v>
      </c>
      <c r="BW118" s="888"/>
      <c r="BX118" s="888"/>
      <c r="BY118" s="888"/>
      <c r="BZ118" s="888"/>
      <c r="CA118" s="888">
        <v>52325121</v>
      </c>
      <c r="CB118" s="888"/>
      <c r="CC118" s="888"/>
      <c r="CD118" s="888"/>
      <c r="CE118" s="888"/>
      <c r="CF118" s="773"/>
      <c r="CG118" s="774"/>
      <c r="CH118" s="774"/>
      <c r="CI118" s="774"/>
      <c r="CJ118" s="871"/>
      <c r="CK118" s="947"/>
      <c r="CL118" s="896"/>
      <c r="CM118" s="833" t="s">
        <v>432</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110</v>
      </c>
      <c r="DH118" s="814"/>
      <c r="DI118" s="814"/>
      <c r="DJ118" s="814"/>
      <c r="DK118" s="815"/>
      <c r="DL118" s="816" t="s">
        <v>110</v>
      </c>
      <c r="DM118" s="814"/>
      <c r="DN118" s="814"/>
      <c r="DO118" s="814"/>
      <c r="DP118" s="815"/>
      <c r="DQ118" s="816" t="s">
        <v>110</v>
      </c>
      <c r="DR118" s="814"/>
      <c r="DS118" s="814"/>
      <c r="DT118" s="814"/>
      <c r="DU118" s="815"/>
      <c r="DV118" s="784" t="s">
        <v>110</v>
      </c>
      <c r="DW118" s="785"/>
      <c r="DX118" s="785"/>
      <c r="DY118" s="785"/>
      <c r="DZ118" s="786"/>
    </row>
    <row r="119" spans="1:130" s="197" customFormat="1" ht="26.25" customHeight="1" x14ac:dyDescent="0.15">
      <c r="A119" s="893" t="s">
        <v>405</v>
      </c>
      <c r="B119" s="894"/>
      <c r="C119" s="899" t="s">
        <v>406</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110</v>
      </c>
      <c r="AB119" s="903"/>
      <c r="AC119" s="903"/>
      <c r="AD119" s="903"/>
      <c r="AE119" s="904"/>
      <c r="AF119" s="905" t="s">
        <v>110</v>
      </c>
      <c r="AG119" s="903"/>
      <c r="AH119" s="903"/>
      <c r="AI119" s="903"/>
      <c r="AJ119" s="904"/>
      <c r="AK119" s="905" t="s">
        <v>110</v>
      </c>
      <c r="AL119" s="903"/>
      <c r="AM119" s="903"/>
      <c r="AN119" s="903"/>
      <c r="AO119" s="904"/>
      <c r="AP119" s="906" t="s">
        <v>110</v>
      </c>
      <c r="AQ119" s="907"/>
      <c r="AR119" s="907"/>
      <c r="AS119" s="907"/>
      <c r="AT119" s="908"/>
      <c r="AU119" s="909" t="s">
        <v>433</v>
      </c>
      <c r="AV119" s="910"/>
      <c r="AW119" s="910"/>
      <c r="AX119" s="910"/>
      <c r="AY119" s="911"/>
      <c r="AZ119" s="846" t="s">
        <v>434</v>
      </c>
      <c r="BA119" s="788"/>
      <c r="BB119" s="788"/>
      <c r="BC119" s="788"/>
      <c r="BD119" s="788"/>
      <c r="BE119" s="788"/>
      <c r="BF119" s="788"/>
      <c r="BG119" s="788"/>
      <c r="BH119" s="788"/>
      <c r="BI119" s="788"/>
      <c r="BJ119" s="788"/>
      <c r="BK119" s="788"/>
      <c r="BL119" s="788"/>
      <c r="BM119" s="788"/>
      <c r="BN119" s="788"/>
      <c r="BO119" s="788"/>
      <c r="BP119" s="789"/>
      <c r="BQ119" s="829">
        <v>6651876</v>
      </c>
      <c r="BR119" s="830"/>
      <c r="BS119" s="830"/>
      <c r="BT119" s="830"/>
      <c r="BU119" s="830"/>
      <c r="BV119" s="830">
        <v>8200790</v>
      </c>
      <c r="BW119" s="830"/>
      <c r="BX119" s="830"/>
      <c r="BY119" s="830"/>
      <c r="BZ119" s="830"/>
      <c r="CA119" s="830">
        <v>9800867</v>
      </c>
      <c r="CB119" s="830"/>
      <c r="CC119" s="830"/>
      <c r="CD119" s="830"/>
      <c r="CE119" s="830"/>
      <c r="CF119" s="891">
        <v>67.2</v>
      </c>
      <c r="CG119" s="892"/>
      <c r="CH119" s="892"/>
      <c r="CI119" s="892"/>
      <c r="CJ119" s="892"/>
      <c r="CK119" s="948"/>
      <c r="CL119" s="898"/>
      <c r="CM119" s="855" t="s">
        <v>435</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110</v>
      </c>
      <c r="DH119" s="747"/>
      <c r="DI119" s="747"/>
      <c r="DJ119" s="747"/>
      <c r="DK119" s="748"/>
      <c r="DL119" s="749" t="s">
        <v>110</v>
      </c>
      <c r="DM119" s="747"/>
      <c r="DN119" s="747"/>
      <c r="DO119" s="747"/>
      <c r="DP119" s="748"/>
      <c r="DQ119" s="749" t="s">
        <v>110</v>
      </c>
      <c r="DR119" s="747"/>
      <c r="DS119" s="747"/>
      <c r="DT119" s="747"/>
      <c r="DU119" s="748"/>
      <c r="DV119" s="837" t="s">
        <v>110</v>
      </c>
      <c r="DW119" s="838"/>
      <c r="DX119" s="838"/>
      <c r="DY119" s="838"/>
      <c r="DZ119" s="839"/>
    </row>
    <row r="120" spans="1:130" s="197" customFormat="1" ht="26.25" customHeight="1" x14ac:dyDescent="0.15">
      <c r="A120" s="895"/>
      <c r="B120" s="896"/>
      <c r="C120" s="833" t="s">
        <v>410</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110</v>
      </c>
      <c r="AB120" s="814"/>
      <c r="AC120" s="814"/>
      <c r="AD120" s="814"/>
      <c r="AE120" s="815"/>
      <c r="AF120" s="816" t="s">
        <v>110</v>
      </c>
      <c r="AG120" s="814"/>
      <c r="AH120" s="814"/>
      <c r="AI120" s="814"/>
      <c r="AJ120" s="815"/>
      <c r="AK120" s="816" t="s">
        <v>110</v>
      </c>
      <c r="AL120" s="814"/>
      <c r="AM120" s="814"/>
      <c r="AN120" s="814"/>
      <c r="AO120" s="815"/>
      <c r="AP120" s="784" t="s">
        <v>110</v>
      </c>
      <c r="AQ120" s="785"/>
      <c r="AR120" s="785"/>
      <c r="AS120" s="785"/>
      <c r="AT120" s="786"/>
      <c r="AU120" s="912"/>
      <c r="AV120" s="913"/>
      <c r="AW120" s="913"/>
      <c r="AX120" s="913"/>
      <c r="AY120" s="914"/>
      <c r="AZ120" s="797" t="s">
        <v>436</v>
      </c>
      <c r="BA120" s="798"/>
      <c r="BB120" s="798"/>
      <c r="BC120" s="798"/>
      <c r="BD120" s="798"/>
      <c r="BE120" s="798"/>
      <c r="BF120" s="798"/>
      <c r="BG120" s="798"/>
      <c r="BH120" s="798"/>
      <c r="BI120" s="798"/>
      <c r="BJ120" s="798"/>
      <c r="BK120" s="798"/>
      <c r="BL120" s="798"/>
      <c r="BM120" s="798"/>
      <c r="BN120" s="798"/>
      <c r="BO120" s="798"/>
      <c r="BP120" s="799"/>
      <c r="BQ120" s="800">
        <v>1099119</v>
      </c>
      <c r="BR120" s="801"/>
      <c r="BS120" s="801"/>
      <c r="BT120" s="801"/>
      <c r="BU120" s="801"/>
      <c r="BV120" s="801">
        <v>1075942</v>
      </c>
      <c r="BW120" s="801"/>
      <c r="BX120" s="801"/>
      <c r="BY120" s="801"/>
      <c r="BZ120" s="801"/>
      <c r="CA120" s="801">
        <v>1003207</v>
      </c>
      <c r="CB120" s="801"/>
      <c r="CC120" s="801"/>
      <c r="CD120" s="801"/>
      <c r="CE120" s="801"/>
      <c r="CF120" s="878">
        <v>6.9</v>
      </c>
      <c r="CG120" s="879"/>
      <c r="CH120" s="879"/>
      <c r="CI120" s="879"/>
      <c r="CJ120" s="879"/>
      <c r="CK120" s="880" t="s">
        <v>437</v>
      </c>
      <c r="CL120" s="840"/>
      <c r="CM120" s="840"/>
      <c r="CN120" s="840"/>
      <c r="CO120" s="841"/>
      <c r="CP120" s="884" t="s">
        <v>383</v>
      </c>
      <c r="CQ120" s="885"/>
      <c r="CR120" s="885"/>
      <c r="CS120" s="885"/>
      <c r="CT120" s="885"/>
      <c r="CU120" s="885"/>
      <c r="CV120" s="885"/>
      <c r="CW120" s="885"/>
      <c r="CX120" s="885"/>
      <c r="CY120" s="885"/>
      <c r="CZ120" s="885"/>
      <c r="DA120" s="885"/>
      <c r="DB120" s="885"/>
      <c r="DC120" s="885"/>
      <c r="DD120" s="885"/>
      <c r="DE120" s="885"/>
      <c r="DF120" s="886"/>
      <c r="DG120" s="829">
        <v>18867846</v>
      </c>
      <c r="DH120" s="830"/>
      <c r="DI120" s="830"/>
      <c r="DJ120" s="830"/>
      <c r="DK120" s="830"/>
      <c r="DL120" s="830">
        <v>17686760</v>
      </c>
      <c r="DM120" s="830"/>
      <c r="DN120" s="830"/>
      <c r="DO120" s="830"/>
      <c r="DP120" s="830"/>
      <c r="DQ120" s="830">
        <v>16689951</v>
      </c>
      <c r="DR120" s="830"/>
      <c r="DS120" s="830"/>
      <c r="DT120" s="830"/>
      <c r="DU120" s="830"/>
      <c r="DV120" s="831">
        <v>114.4</v>
      </c>
      <c r="DW120" s="831"/>
      <c r="DX120" s="831"/>
      <c r="DY120" s="831"/>
      <c r="DZ120" s="832"/>
    </row>
    <row r="121" spans="1:130" s="197" customFormat="1" ht="26.25" customHeight="1" x14ac:dyDescent="0.15">
      <c r="A121" s="895"/>
      <c r="B121" s="896"/>
      <c r="C121" s="872" t="s">
        <v>438</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110</v>
      </c>
      <c r="AB121" s="814"/>
      <c r="AC121" s="814"/>
      <c r="AD121" s="814"/>
      <c r="AE121" s="815"/>
      <c r="AF121" s="816" t="s">
        <v>110</v>
      </c>
      <c r="AG121" s="814"/>
      <c r="AH121" s="814"/>
      <c r="AI121" s="814"/>
      <c r="AJ121" s="815"/>
      <c r="AK121" s="816" t="s">
        <v>110</v>
      </c>
      <c r="AL121" s="814"/>
      <c r="AM121" s="814"/>
      <c r="AN121" s="814"/>
      <c r="AO121" s="815"/>
      <c r="AP121" s="784" t="s">
        <v>110</v>
      </c>
      <c r="AQ121" s="785"/>
      <c r="AR121" s="785"/>
      <c r="AS121" s="785"/>
      <c r="AT121" s="786"/>
      <c r="AU121" s="912"/>
      <c r="AV121" s="913"/>
      <c r="AW121" s="913"/>
      <c r="AX121" s="913"/>
      <c r="AY121" s="914"/>
      <c r="AZ121" s="875" t="s">
        <v>439</v>
      </c>
      <c r="BA121" s="876"/>
      <c r="BB121" s="876"/>
      <c r="BC121" s="876"/>
      <c r="BD121" s="876"/>
      <c r="BE121" s="876"/>
      <c r="BF121" s="876"/>
      <c r="BG121" s="876"/>
      <c r="BH121" s="876"/>
      <c r="BI121" s="876"/>
      <c r="BJ121" s="876"/>
      <c r="BK121" s="876"/>
      <c r="BL121" s="876"/>
      <c r="BM121" s="876"/>
      <c r="BN121" s="876"/>
      <c r="BO121" s="876"/>
      <c r="BP121" s="877"/>
      <c r="BQ121" s="887">
        <v>32902006</v>
      </c>
      <c r="BR121" s="888"/>
      <c r="BS121" s="888"/>
      <c r="BT121" s="888"/>
      <c r="BU121" s="888"/>
      <c r="BV121" s="888">
        <v>32324162</v>
      </c>
      <c r="BW121" s="888"/>
      <c r="BX121" s="888"/>
      <c r="BY121" s="888"/>
      <c r="BZ121" s="888"/>
      <c r="CA121" s="888">
        <v>31022968</v>
      </c>
      <c r="CB121" s="888"/>
      <c r="CC121" s="888"/>
      <c r="CD121" s="888"/>
      <c r="CE121" s="888"/>
      <c r="CF121" s="889">
        <v>212.7</v>
      </c>
      <c r="CG121" s="890"/>
      <c r="CH121" s="890"/>
      <c r="CI121" s="890"/>
      <c r="CJ121" s="890"/>
      <c r="CK121" s="881"/>
      <c r="CL121" s="842"/>
      <c r="CM121" s="842"/>
      <c r="CN121" s="842"/>
      <c r="CO121" s="843"/>
      <c r="CP121" s="858" t="s">
        <v>385</v>
      </c>
      <c r="CQ121" s="859"/>
      <c r="CR121" s="859"/>
      <c r="CS121" s="859"/>
      <c r="CT121" s="859"/>
      <c r="CU121" s="859"/>
      <c r="CV121" s="859"/>
      <c r="CW121" s="859"/>
      <c r="CX121" s="859"/>
      <c r="CY121" s="859"/>
      <c r="CZ121" s="859"/>
      <c r="DA121" s="859"/>
      <c r="DB121" s="859"/>
      <c r="DC121" s="859"/>
      <c r="DD121" s="859"/>
      <c r="DE121" s="859"/>
      <c r="DF121" s="860"/>
      <c r="DG121" s="800">
        <v>3062633</v>
      </c>
      <c r="DH121" s="801"/>
      <c r="DI121" s="801"/>
      <c r="DJ121" s="801"/>
      <c r="DK121" s="801"/>
      <c r="DL121" s="801">
        <v>2821378</v>
      </c>
      <c r="DM121" s="801"/>
      <c r="DN121" s="801"/>
      <c r="DO121" s="801"/>
      <c r="DP121" s="801"/>
      <c r="DQ121" s="801">
        <v>2587776</v>
      </c>
      <c r="DR121" s="801"/>
      <c r="DS121" s="801"/>
      <c r="DT121" s="801"/>
      <c r="DU121" s="801"/>
      <c r="DV121" s="853">
        <v>17.7</v>
      </c>
      <c r="DW121" s="853"/>
      <c r="DX121" s="853"/>
      <c r="DY121" s="853"/>
      <c r="DZ121" s="854"/>
    </row>
    <row r="122" spans="1:130" s="197" customFormat="1" ht="26.25" customHeight="1" x14ac:dyDescent="0.15">
      <c r="A122" s="895"/>
      <c r="B122" s="896"/>
      <c r="C122" s="833" t="s">
        <v>421</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110</v>
      </c>
      <c r="AB122" s="814"/>
      <c r="AC122" s="814"/>
      <c r="AD122" s="814"/>
      <c r="AE122" s="815"/>
      <c r="AF122" s="816" t="s">
        <v>110</v>
      </c>
      <c r="AG122" s="814"/>
      <c r="AH122" s="814"/>
      <c r="AI122" s="814"/>
      <c r="AJ122" s="815"/>
      <c r="AK122" s="816" t="s">
        <v>110</v>
      </c>
      <c r="AL122" s="814"/>
      <c r="AM122" s="814"/>
      <c r="AN122" s="814"/>
      <c r="AO122" s="815"/>
      <c r="AP122" s="784" t="s">
        <v>110</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440</v>
      </c>
      <c r="BP122" s="868"/>
      <c r="BQ122" s="869">
        <v>40653001</v>
      </c>
      <c r="BR122" s="870"/>
      <c r="BS122" s="870"/>
      <c r="BT122" s="870"/>
      <c r="BU122" s="870"/>
      <c r="BV122" s="870">
        <v>41600894</v>
      </c>
      <c r="BW122" s="870"/>
      <c r="BX122" s="870"/>
      <c r="BY122" s="870"/>
      <c r="BZ122" s="870"/>
      <c r="CA122" s="870">
        <v>41827042</v>
      </c>
      <c r="CB122" s="870"/>
      <c r="CC122" s="870"/>
      <c r="CD122" s="870"/>
      <c r="CE122" s="870"/>
      <c r="CF122" s="773"/>
      <c r="CG122" s="774"/>
      <c r="CH122" s="774"/>
      <c r="CI122" s="774"/>
      <c r="CJ122" s="871"/>
      <c r="CK122" s="881"/>
      <c r="CL122" s="842"/>
      <c r="CM122" s="842"/>
      <c r="CN122" s="842"/>
      <c r="CO122" s="843"/>
      <c r="CP122" s="858" t="s">
        <v>441</v>
      </c>
      <c r="CQ122" s="859"/>
      <c r="CR122" s="859"/>
      <c r="CS122" s="859"/>
      <c r="CT122" s="859"/>
      <c r="CU122" s="859"/>
      <c r="CV122" s="859"/>
      <c r="CW122" s="859"/>
      <c r="CX122" s="859"/>
      <c r="CY122" s="859"/>
      <c r="CZ122" s="859"/>
      <c r="DA122" s="859"/>
      <c r="DB122" s="859"/>
      <c r="DC122" s="859"/>
      <c r="DD122" s="859"/>
      <c r="DE122" s="859"/>
      <c r="DF122" s="860"/>
      <c r="DG122" s="800">
        <v>1518327</v>
      </c>
      <c r="DH122" s="801"/>
      <c r="DI122" s="801"/>
      <c r="DJ122" s="801"/>
      <c r="DK122" s="801"/>
      <c r="DL122" s="801">
        <v>1591981</v>
      </c>
      <c r="DM122" s="801"/>
      <c r="DN122" s="801"/>
      <c r="DO122" s="801"/>
      <c r="DP122" s="801"/>
      <c r="DQ122" s="801">
        <v>1516329</v>
      </c>
      <c r="DR122" s="801"/>
      <c r="DS122" s="801"/>
      <c r="DT122" s="801"/>
      <c r="DU122" s="801"/>
      <c r="DV122" s="853">
        <v>10.4</v>
      </c>
      <c r="DW122" s="853"/>
      <c r="DX122" s="853"/>
      <c r="DY122" s="853"/>
      <c r="DZ122" s="854"/>
    </row>
    <row r="123" spans="1:130" s="197" customFormat="1" ht="26.25" customHeight="1" thickBot="1" x14ac:dyDescent="0.2">
      <c r="A123" s="895"/>
      <c r="B123" s="896"/>
      <c r="C123" s="833" t="s">
        <v>427</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10000</v>
      </c>
      <c r="AB123" s="814"/>
      <c r="AC123" s="814"/>
      <c r="AD123" s="814"/>
      <c r="AE123" s="815"/>
      <c r="AF123" s="816">
        <v>4000</v>
      </c>
      <c r="AG123" s="814"/>
      <c r="AH123" s="814"/>
      <c r="AI123" s="814"/>
      <c r="AJ123" s="815"/>
      <c r="AK123" s="816">
        <v>4000</v>
      </c>
      <c r="AL123" s="814"/>
      <c r="AM123" s="814"/>
      <c r="AN123" s="814"/>
      <c r="AO123" s="815"/>
      <c r="AP123" s="784">
        <v>0</v>
      </c>
      <c r="AQ123" s="785"/>
      <c r="AR123" s="785"/>
      <c r="AS123" s="785"/>
      <c r="AT123" s="786"/>
      <c r="AU123" s="864" t="s">
        <v>442</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113.6</v>
      </c>
      <c r="BR123" s="862"/>
      <c r="BS123" s="862"/>
      <c r="BT123" s="862"/>
      <c r="BU123" s="862"/>
      <c r="BV123" s="862">
        <v>90.7</v>
      </c>
      <c r="BW123" s="862"/>
      <c r="BX123" s="862"/>
      <c r="BY123" s="862"/>
      <c r="BZ123" s="862"/>
      <c r="CA123" s="862">
        <v>71.900000000000006</v>
      </c>
      <c r="CB123" s="862"/>
      <c r="CC123" s="862"/>
      <c r="CD123" s="862"/>
      <c r="CE123" s="862"/>
      <c r="CF123" s="760"/>
      <c r="CG123" s="761"/>
      <c r="CH123" s="761"/>
      <c r="CI123" s="761"/>
      <c r="CJ123" s="863"/>
      <c r="CK123" s="881"/>
      <c r="CL123" s="842"/>
      <c r="CM123" s="842"/>
      <c r="CN123" s="842"/>
      <c r="CO123" s="843"/>
      <c r="CP123" s="858" t="s">
        <v>443</v>
      </c>
      <c r="CQ123" s="859"/>
      <c r="CR123" s="859"/>
      <c r="CS123" s="859"/>
      <c r="CT123" s="859"/>
      <c r="CU123" s="859"/>
      <c r="CV123" s="859"/>
      <c r="CW123" s="859"/>
      <c r="CX123" s="859"/>
      <c r="CY123" s="859"/>
      <c r="CZ123" s="859"/>
      <c r="DA123" s="859"/>
      <c r="DB123" s="859"/>
      <c r="DC123" s="859"/>
      <c r="DD123" s="859"/>
      <c r="DE123" s="859"/>
      <c r="DF123" s="860"/>
      <c r="DG123" s="813">
        <v>1401182</v>
      </c>
      <c r="DH123" s="814"/>
      <c r="DI123" s="814"/>
      <c r="DJ123" s="814"/>
      <c r="DK123" s="815"/>
      <c r="DL123" s="816">
        <v>1023295</v>
      </c>
      <c r="DM123" s="814"/>
      <c r="DN123" s="814"/>
      <c r="DO123" s="814"/>
      <c r="DP123" s="815"/>
      <c r="DQ123" s="816">
        <v>938030</v>
      </c>
      <c r="DR123" s="814"/>
      <c r="DS123" s="814"/>
      <c r="DT123" s="814"/>
      <c r="DU123" s="815"/>
      <c r="DV123" s="784">
        <v>6.4</v>
      </c>
      <c r="DW123" s="785"/>
      <c r="DX123" s="785"/>
      <c r="DY123" s="785"/>
      <c r="DZ123" s="786"/>
    </row>
    <row r="124" spans="1:130" s="197" customFormat="1" ht="26.25" customHeight="1" x14ac:dyDescent="0.15">
      <c r="A124" s="895"/>
      <c r="B124" s="896"/>
      <c r="C124" s="833" t="s">
        <v>430</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444</v>
      </c>
      <c r="AB124" s="814"/>
      <c r="AC124" s="814"/>
      <c r="AD124" s="814"/>
      <c r="AE124" s="815"/>
      <c r="AF124" s="816" t="s">
        <v>444</v>
      </c>
      <c r="AG124" s="814"/>
      <c r="AH124" s="814"/>
      <c r="AI124" s="814"/>
      <c r="AJ124" s="815"/>
      <c r="AK124" s="816" t="s">
        <v>444</v>
      </c>
      <c r="AL124" s="814"/>
      <c r="AM124" s="814"/>
      <c r="AN124" s="814"/>
      <c r="AO124" s="815"/>
      <c r="AP124" s="784" t="s">
        <v>444</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445</v>
      </c>
      <c r="CQ124" s="859"/>
      <c r="CR124" s="859"/>
      <c r="CS124" s="859"/>
      <c r="CT124" s="859"/>
      <c r="CU124" s="859"/>
      <c r="CV124" s="859"/>
      <c r="CW124" s="859"/>
      <c r="CX124" s="859"/>
      <c r="CY124" s="859"/>
      <c r="CZ124" s="859"/>
      <c r="DA124" s="859"/>
      <c r="DB124" s="859"/>
      <c r="DC124" s="859"/>
      <c r="DD124" s="859"/>
      <c r="DE124" s="859"/>
      <c r="DF124" s="860"/>
      <c r="DG124" s="746">
        <v>246651</v>
      </c>
      <c r="DH124" s="747"/>
      <c r="DI124" s="747"/>
      <c r="DJ124" s="747"/>
      <c r="DK124" s="748"/>
      <c r="DL124" s="749">
        <v>178608</v>
      </c>
      <c r="DM124" s="747"/>
      <c r="DN124" s="747"/>
      <c r="DO124" s="747"/>
      <c r="DP124" s="748"/>
      <c r="DQ124" s="749">
        <v>121079</v>
      </c>
      <c r="DR124" s="747"/>
      <c r="DS124" s="747"/>
      <c r="DT124" s="747"/>
      <c r="DU124" s="748"/>
      <c r="DV124" s="837">
        <v>0.8</v>
      </c>
      <c r="DW124" s="838"/>
      <c r="DX124" s="838"/>
      <c r="DY124" s="838"/>
      <c r="DZ124" s="839"/>
    </row>
    <row r="125" spans="1:130" s="197" customFormat="1" ht="26.25" customHeight="1" thickBot="1" x14ac:dyDescent="0.2">
      <c r="A125" s="895"/>
      <c r="B125" s="896"/>
      <c r="C125" s="833" t="s">
        <v>432</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444</v>
      </c>
      <c r="AB125" s="814"/>
      <c r="AC125" s="814"/>
      <c r="AD125" s="814"/>
      <c r="AE125" s="815"/>
      <c r="AF125" s="816" t="s">
        <v>444</v>
      </c>
      <c r="AG125" s="814"/>
      <c r="AH125" s="814"/>
      <c r="AI125" s="814"/>
      <c r="AJ125" s="815"/>
      <c r="AK125" s="816" t="s">
        <v>444</v>
      </c>
      <c r="AL125" s="814"/>
      <c r="AM125" s="814"/>
      <c r="AN125" s="814"/>
      <c r="AO125" s="815"/>
      <c r="AP125" s="784" t="s">
        <v>444</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446</v>
      </c>
      <c r="CL125" s="840"/>
      <c r="CM125" s="840"/>
      <c r="CN125" s="840"/>
      <c r="CO125" s="841"/>
      <c r="CP125" s="846" t="s">
        <v>447</v>
      </c>
      <c r="CQ125" s="788"/>
      <c r="CR125" s="788"/>
      <c r="CS125" s="788"/>
      <c r="CT125" s="788"/>
      <c r="CU125" s="788"/>
      <c r="CV125" s="788"/>
      <c r="CW125" s="788"/>
      <c r="CX125" s="788"/>
      <c r="CY125" s="788"/>
      <c r="CZ125" s="788"/>
      <c r="DA125" s="788"/>
      <c r="DB125" s="788"/>
      <c r="DC125" s="788"/>
      <c r="DD125" s="788"/>
      <c r="DE125" s="788"/>
      <c r="DF125" s="789"/>
      <c r="DG125" s="829" t="s">
        <v>444</v>
      </c>
      <c r="DH125" s="830"/>
      <c r="DI125" s="830"/>
      <c r="DJ125" s="830"/>
      <c r="DK125" s="830"/>
      <c r="DL125" s="830" t="s">
        <v>444</v>
      </c>
      <c r="DM125" s="830"/>
      <c r="DN125" s="830"/>
      <c r="DO125" s="830"/>
      <c r="DP125" s="830"/>
      <c r="DQ125" s="830" t="s">
        <v>444</v>
      </c>
      <c r="DR125" s="830"/>
      <c r="DS125" s="830"/>
      <c r="DT125" s="830"/>
      <c r="DU125" s="830"/>
      <c r="DV125" s="831" t="s">
        <v>444</v>
      </c>
      <c r="DW125" s="831"/>
      <c r="DX125" s="831"/>
      <c r="DY125" s="831"/>
      <c r="DZ125" s="832"/>
    </row>
    <row r="126" spans="1:130" s="197" customFormat="1" ht="26.25" customHeight="1" x14ac:dyDescent="0.15">
      <c r="A126" s="895"/>
      <c r="B126" s="896"/>
      <c r="C126" s="833" t="s">
        <v>435</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329</v>
      </c>
      <c r="AB126" s="814"/>
      <c r="AC126" s="814"/>
      <c r="AD126" s="814"/>
      <c r="AE126" s="815"/>
      <c r="AF126" s="816">
        <v>329</v>
      </c>
      <c r="AG126" s="814"/>
      <c r="AH126" s="814"/>
      <c r="AI126" s="814"/>
      <c r="AJ126" s="815"/>
      <c r="AK126" s="816" t="s">
        <v>444</v>
      </c>
      <c r="AL126" s="814"/>
      <c r="AM126" s="814"/>
      <c r="AN126" s="814"/>
      <c r="AO126" s="815"/>
      <c r="AP126" s="784" t="s">
        <v>444</v>
      </c>
      <c r="AQ126" s="785"/>
      <c r="AR126" s="785"/>
      <c r="AS126" s="785"/>
      <c r="AT126" s="786"/>
      <c r="AU126" s="233"/>
      <c r="AV126" s="233"/>
      <c r="AW126" s="233"/>
      <c r="AX126" s="836" t="s">
        <v>448</v>
      </c>
      <c r="AY126" s="794"/>
      <c r="AZ126" s="794"/>
      <c r="BA126" s="794"/>
      <c r="BB126" s="794"/>
      <c r="BC126" s="794"/>
      <c r="BD126" s="794"/>
      <c r="BE126" s="795"/>
      <c r="BF126" s="793" t="s">
        <v>449</v>
      </c>
      <c r="BG126" s="794"/>
      <c r="BH126" s="794"/>
      <c r="BI126" s="794"/>
      <c r="BJ126" s="794"/>
      <c r="BK126" s="794"/>
      <c r="BL126" s="795"/>
      <c r="BM126" s="793" t="s">
        <v>450</v>
      </c>
      <c r="BN126" s="794"/>
      <c r="BO126" s="794"/>
      <c r="BP126" s="794"/>
      <c r="BQ126" s="794"/>
      <c r="BR126" s="794"/>
      <c r="BS126" s="795"/>
      <c r="BT126" s="793" t="s">
        <v>451</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452</v>
      </c>
      <c r="CQ126" s="798"/>
      <c r="CR126" s="798"/>
      <c r="CS126" s="798"/>
      <c r="CT126" s="798"/>
      <c r="CU126" s="798"/>
      <c r="CV126" s="798"/>
      <c r="CW126" s="798"/>
      <c r="CX126" s="798"/>
      <c r="CY126" s="798"/>
      <c r="CZ126" s="798"/>
      <c r="DA126" s="798"/>
      <c r="DB126" s="798"/>
      <c r="DC126" s="798"/>
      <c r="DD126" s="798"/>
      <c r="DE126" s="798"/>
      <c r="DF126" s="799"/>
      <c r="DG126" s="800" t="s">
        <v>444</v>
      </c>
      <c r="DH126" s="801"/>
      <c r="DI126" s="801"/>
      <c r="DJ126" s="801"/>
      <c r="DK126" s="801"/>
      <c r="DL126" s="801" t="s">
        <v>444</v>
      </c>
      <c r="DM126" s="801"/>
      <c r="DN126" s="801"/>
      <c r="DO126" s="801"/>
      <c r="DP126" s="801"/>
      <c r="DQ126" s="801" t="s">
        <v>444</v>
      </c>
      <c r="DR126" s="801"/>
      <c r="DS126" s="801"/>
      <c r="DT126" s="801"/>
      <c r="DU126" s="801"/>
      <c r="DV126" s="853" t="s">
        <v>444</v>
      </c>
      <c r="DW126" s="853"/>
      <c r="DX126" s="853"/>
      <c r="DY126" s="853"/>
      <c r="DZ126" s="854"/>
    </row>
    <row r="127" spans="1:130" s="197" customFormat="1" ht="26.25" customHeight="1" thickBot="1" x14ac:dyDescent="0.2">
      <c r="A127" s="897"/>
      <c r="B127" s="898"/>
      <c r="C127" s="855" t="s">
        <v>453</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444</v>
      </c>
      <c r="AB127" s="814"/>
      <c r="AC127" s="814"/>
      <c r="AD127" s="814"/>
      <c r="AE127" s="815"/>
      <c r="AF127" s="816" t="s">
        <v>444</v>
      </c>
      <c r="AG127" s="814"/>
      <c r="AH127" s="814"/>
      <c r="AI127" s="814"/>
      <c r="AJ127" s="815"/>
      <c r="AK127" s="816" t="s">
        <v>444</v>
      </c>
      <c r="AL127" s="814"/>
      <c r="AM127" s="814"/>
      <c r="AN127" s="814"/>
      <c r="AO127" s="815"/>
      <c r="AP127" s="784" t="s">
        <v>444</v>
      </c>
      <c r="AQ127" s="785"/>
      <c r="AR127" s="785"/>
      <c r="AS127" s="785"/>
      <c r="AT127" s="786"/>
      <c r="AU127" s="233"/>
      <c r="AV127" s="233"/>
      <c r="AW127" s="233"/>
      <c r="AX127" s="787" t="s">
        <v>454</v>
      </c>
      <c r="AY127" s="788"/>
      <c r="AZ127" s="788"/>
      <c r="BA127" s="788"/>
      <c r="BB127" s="788"/>
      <c r="BC127" s="788"/>
      <c r="BD127" s="788"/>
      <c r="BE127" s="789"/>
      <c r="BF127" s="790" t="s">
        <v>444</v>
      </c>
      <c r="BG127" s="791"/>
      <c r="BH127" s="791"/>
      <c r="BI127" s="791"/>
      <c r="BJ127" s="791"/>
      <c r="BK127" s="791"/>
      <c r="BL127" s="792"/>
      <c r="BM127" s="790">
        <v>12.59</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455</v>
      </c>
      <c r="CQ127" s="782"/>
      <c r="CR127" s="782"/>
      <c r="CS127" s="782"/>
      <c r="CT127" s="782"/>
      <c r="CU127" s="782"/>
      <c r="CV127" s="782"/>
      <c r="CW127" s="782"/>
      <c r="CX127" s="782"/>
      <c r="CY127" s="782"/>
      <c r="CZ127" s="782"/>
      <c r="DA127" s="782"/>
      <c r="DB127" s="782"/>
      <c r="DC127" s="782"/>
      <c r="DD127" s="782"/>
      <c r="DE127" s="782"/>
      <c r="DF127" s="783"/>
      <c r="DG127" s="849">
        <v>15687</v>
      </c>
      <c r="DH127" s="850"/>
      <c r="DI127" s="850"/>
      <c r="DJ127" s="850"/>
      <c r="DK127" s="850"/>
      <c r="DL127" s="850">
        <v>11637</v>
      </c>
      <c r="DM127" s="850"/>
      <c r="DN127" s="850"/>
      <c r="DO127" s="850"/>
      <c r="DP127" s="850"/>
      <c r="DQ127" s="850">
        <v>7770</v>
      </c>
      <c r="DR127" s="850"/>
      <c r="DS127" s="850"/>
      <c r="DT127" s="850"/>
      <c r="DU127" s="850"/>
      <c r="DV127" s="851">
        <v>0.1</v>
      </c>
      <c r="DW127" s="851"/>
      <c r="DX127" s="851"/>
      <c r="DY127" s="851"/>
      <c r="DZ127" s="852"/>
    </row>
    <row r="128" spans="1:130" s="197" customFormat="1" ht="26.25" customHeight="1" x14ac:dyDescent="0.15">
      <c r="A128" s="825" t="s">
        <v>456</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457</v>
      </c>
      <c r="X128" s="827"/>
      <c r="Y128" s="827"/>
      <c r="Z128" s="828"/>
      <c r="AA128" s="753">
        <v>128621</v>
      </c>
      <c r="AB128" s="754"/>
      <c r="AC128" s="754"/>
      <c r="AD128" s="754"/>
      <c r="AE128" s="755"/>
      <c r="AF128" s="756">
        <v>136695</v>
      </c>
      <c r="AG128" s="754"/>
      <c r="AH128" s="754"/>
      <c r="AI128" s="754"/>
      <c r="AJ128" s="755"/>
      <c r="AK128" s="756">
        <v>132029</v>
      </c>
      <c r="AL128" s="754"/>
      <c r="AM128" s="754"/>
      <c r="AN128" s="754"/>
      <c r="AO128" s="755"/>
      <c r="AP128" s="757"/>
      <c r="AQ128" s="758"/>
      <c r="AR128" s="758"/>
      <c r="AS128" s="758"/>
      <c r="AT128" s="759"/>
      <c r="AU128" s="235"/>
      <c r="AV128" s="235"/>
      <c r="AW128" s="235"/>
      <c r="AX128" s="802" t="s">
        <v>458</v>
      </c>
      <c r="AY128" s="798"/>
      <c r="AZ128" s="798"/>
      <c r="BA128" s="798"/>
      <c r="BB128" s="798"/>
      <c r="BC128" s="798"/>
      <c r="BD128" s="798"/>
      <c r="BE128" s="799"/>
      <c r="BF128" s="820" t="s">
        <v>459</v>
      </c>
      <c r="BG128" s="821"/>
      <c r="BH128" s="821"/>
      <c r="BI128" s="821"/>
      <c r="BJ128" s="821"/>
      <c r="BK128" s="821"/>
      <c r="BL128" s="822"/>
      <c r="BM128" s="820">
        <v>17.59</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460</v>
      </c>
      <c r="X129" s="811"/>
      <c r="Y129" s="811"/>
      <c r="Z129" s="812"/>
      <c r="AA129" s="813">
        <v>18412402</v>
      </c>
      <c r="AB129" s="814"/>
      <c r="AC129" s="814"/>
      <c r="AD129" s="814"/>
      <c r="AE129" s="815"/>
      <c r="AF129" s="816">
        <v>18282951</v>
      </c>
      <c r="AG129" s="814"/>
      <c r="AH129" s="814"/>
      <c r="AI129" s="814"/>
      <c r="AJ129" s="815"/>
      <c r="AK129" s="816">
        <v>18134608</v>
      </c>
      <c r="AL129" s="814"/>
      <c r="AM129" s="814"/>
      <c r="AN129" s="814"/>
      <c r="AO129" s="815"/>
      <c r="AP129" s="817"/>
      <c r="AQ129" s="818"/>
      <c r="AR129" s="818"/>
      <c r="AS129" s="818"/>
      <c r="AT129" s="819"/>
      <c r="AU129" s="235"/>
      <c r="AV129" s="235"/>
      <c r="AW129" s="235"/>
      <c r="AX129" s="802" t="s">
        <v>461</v>
      </c>
      <c r="AY129" s="798"/>
      <c r="AZ129" s="798"/>
      <c r="BA129" s="798"/>
      <c r="BB129" s="798"/>
      <c r="BC129" s="798"/>
      <c r="BD129" s="798"/>
      <c r="BE129" s="799"/>
      <c r="BF129" s="803">
        <v>11.3</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462</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463</v>
      </c>
      <c r="X130" s="811"/>
      <c r="Y130" s="811"/>
      <c r="Z130" s="812"/>
      <c r="AA130" s="813">
        <v>3511085</v>
      </c>
      <c r="AB130" s="814"/>
      <c r="AC130" s="814"/>
      <c r="AD130" s="814"/>
      <c r="AE130" s="815"/>
      <c r="AF130" s="816">
        <v>3643480</v>
      </c>
      <c r="AG130" s="814"/>
      <c r="AH130" s="814"/>
      <c r="AI130" s="814"/>
      <c r="AJ130" s="815"/>
      <c r="AK130" s="816">
        <v>3546629</v>
      </c>
      <c r="AL130" s="814"/>
      <c r="AM130" s="814"/>
      <c r="AN130" s="814"/>
      <c r="AO130" s="815"/>
      <c r="AP130" s="817"/>
      <c r="AQ130" s="818"/>
      <c r="AR130" s="818"/>
      <c r="AS130" s="818"/>
      <c r="AT130" s="819"/>
      <c r="AU130" s="235"/>
      <c r="AV130" s="235"/>
      <c r="AW130" s="235"/>
      <c r="AX130" s="781" t="s">
        <v>464</v>
      </c>
      <c r="AY130" s="782"/>
      <c r="AZ130" s="782"/>
      <c r="BA130" s="782"/>
      <c r="BB130" s="782"/>
      <c r="BC130" s="782"/>
      <c r="BD130" s="782"/>
      <c r="BE130" s="783"/>
      <c r="BF130" s="735">
        <v>71.900000000000006</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465</v>
      </c>
      <c r="X131" s="744"/>
      <c r="Y131" s="744"/>
      <c r="Z131" s="745"/>
      <c r="AA131" s="746">
        <v>14901317</v>
      </c>
      <c r="AB131" s="747"/>
      <c r="AC131" s="747"/>
      <c r="AD131" s="747"/>
      <c r="AE131" s="748"/>
      <c r="AF131" s="749">
        <v>14639471</v>
      </c>
      <c r="AG131" s="747"/>
      <c r="AH131" s="747"/>
      <c r="AI131" s="747"/>
      <c r="AJ131" s="748"/>
      <c r="AK131" s="749">
        <v>14587979</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466</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467</v>
      </c>
      <c r="W132" s="767"/>
      <c r="X132" s="767"/>
      <c r="Y132" s="767"/>
      <c r="Z132" s="768"/>
      <c r="AA132" s="769">
        <v>12.437659030000001</v>
      </c>
      <c r="AB132" s="770"/>
      <c r="AC132" s="770"/>
      <c r="AD132" s="770"/>
      <c r="AE132" s="771"/>
      <c r="AF132" s="772">
        <v>10.731992979999999</v>
      </c>
      <c r="AG132" s="770"/>
      <c r="AH132" s="770"/>
      <c r="AI132" s="770"/>
      <c r="AJ132" s="771"/>
      <c r="AK132" s="772">
        <v>10.96591241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468</v>
      </c>
      <c r="W133" s="776"/>
      <c r="X133" s="776"/>
      <c r="Y133" s="776"/>
      <c r="Z133" s="777"/>
      <c r="AA133" s="778">
        <v>13.4</v>
      </c>
      <c r="AB133" s="779"/>
      <c r="AC133" s="779"/>
      <c r="AD133" s="779"/>
      <c r="AE133" s="780"/>
      <c r="AF133" s="778">
        <v>12.1</v>
      </c>
      <c r="AG133" s="779"/>
      <c r="AH133" s="779"/>
      <c r="AI133" s="779"/>
      <c r="AJ133" s="780"/>
      <c r="AK133" s="778">
        <v>11.3</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469</v>
      </c>
      <c r="B5" s="246"/>
      <c r="C5" s="246"/>
      <c r="D5" s="246"/>
      <c r="E5" s="246"/>
      <c r="F5" s="246"/>
      <c r="G5" s="246"/>
      <c r="H5" s="246"/>
      <c r="I5" s="246"/>
      <c r="J5" s="246"/>
      <c r="K5" s="246"/>
      <c r="L5" s="246"/>
      <c r="M5" s="246"/>
      <c r="N5" s="246"/>
      <c r="O5" s="247"/>
    </row>
    <row r="6" spans="1:16" x14ac:dyDescent="0.15">
      <c r="A6" s="248"/>
      <c r="B6" s="244"/>
      <c r="C6" s="244"/>
      <c r="D6" s="244"/>
      <c r="E6" s="244"/>
      <c r="F6" s="244"/>
      <c r="G6" s="249" t="s">
        <v>470</v>
      </c>
      <c r="H6" s="249"/>
      <c r="I6" s="249"/>
      <c r="J6" s="249"/>
      <c r="K6" s="244"/>
      <c r="L6" s="244"/>
      <c r="M6" s="244"/>
      <c r="N6" s="244"/>
    </row>
    <row r="7" spans="1:16" x14ac:dyDescent="0.15">
      <c r="A7" s="248"/>
      <c r="B7" s="244"/>
      <c r="C7" s="244"/>
      <c r="D7" s="244"/>
      <c r="E7" s="244"/>
      <c r="F7" s="244"/>
      <c r="G7" s="251"/>
      <c r="H7" s="252"/>
      <c r="I7" s="252"/>
      <c r="J7" s="253"/>
      <c r="K7" s="1149" t="s">
        <v>471</v>
      </c>
      <c r="L7" s="254"/>
      <c r="M7" s="255" t="s">
        <v>472</v>
      </c>
      <c r="N7" s="256"/>
    </row>
    <row r="8" spans="1:16" x14ac:dyDescent="0.15">
      <c r="A8" s="248"/>
      <c r="B8" s="244"/>
      <c r="C8" s="244"/>
      <c r="D8" s="244"/>
      <c r="E8" s="244"/>
      <c r="F8" s="244"/>
      <c r="G8" s="257"/>
      <c r="H8" s="258"/>
      <c r="I8" s="258"/>
      <c r="J8" s="259"/>
      <c r="K8" s="1150"/>
      <c r="L8" s="260" t="s">
        <v>473</v>
      </c>
      <c r="M8" s="261" t="s">
        <v>474</v>
      </c>
      <c r="N8" s="262" t="s">
        <v>475</v>
      </c>
    </row>
    <row r="9" spans="1:16" x14ac:dyDescent="0.15">
      <c r="A9" s="248"/>
      <c r="B9" s="244"/>
      <c r="C9" s="244"/>
      <c r="D9" s="244"/>
      <c r="E9" s="244"/>
      <c r="F9" s="244"/>
      <c r="G9" s="1163" t="s">
        <v>476</v>
      </c>
      <c r="H9" s="1164"/>
      <c r="I9" s="1164"/>
      <c r="J9" s="1165"/>
      <c r="K9" s="263">
        <v>4665699</v>
      </c>
      <c r="L9" s="264">
        <v>91472</v>
      </c>
      <c r="M9" s="265">
        <v>62416</v>
      </c>
      <c r="N9" s="266">
        <v>46.6</v>
      </c>
    </row>
    <row r="10" spans="1:16" x14ac:dyDescent="0.15">
      <c r="A10" s="248"/>
      <c r="B10" s="244"/>
      <c r="C10" s="244"/>
      <c r="D10" s="244"/>
      <c r="E10" s="244"/>
      <c r="F10" s="244"/>
      <c r="G10" s="1163" t="s">
        <v>477</v>
      </c>
      <c r="H10" s="1164"/>
      <c r="I10" s="1164"/>
      <c r="J10" s="1165"/>
      <c r="K10" s="267">
        <v>864374</v>
      </c>
      <c r="L10" s="268">
        <v>16946</v>
      </c>
      <c r="M10" s="269">
        <v>5506</v>
      </c>
      <c r="N10" s="270">
        <v>207.8</v>
      </c>
    </row>
    <row r="11" spans="1:16" ht="13.5" customHeight="1" x14ac:dyDescent="0.15">
      <c r="A11" s="248"/>
      <c r="B11" s="244"/>
      <c r="C11" s="244"/>
      <c r="D11" s="244"/>
      <c r="E11" s="244"/>
      <c r="F11" s="244"/>
      <c r="G11" s="1163" t="s">
        <v>478</v>
      </c>
      <c r="H11" s="1164"/>
      <c r="I11" s="1164"/>
      <c r="J11" s="1165"/>
      <c r="K11" s="267">
        <v>996</v>
      </c>
      <c r="L11" s="268">
        <v>20</v>
      </c>
      <c r="M11" s="269">
        <v>5414</v>
      </c>
      <c r="N11" s="270">
        <v>-99.6</v>
      </c>
    </row>
    <row r="12" spans="1:16" ht="13.5" customHeight="1" x14ac:dyDescent="0.15">
      <c r="A12" s="248"/>
      <c r="B12" s="244"/>
      <c r="C12" s="244"/>
      <c r="D12" s="244"/>
      <c r="E12" s="244"/>
      <c r="F12" s="244"/>
      <c r="G12" s="1163" t="s">
        <v>479</v>
      </c>
      <c r="H12" s="1164"/>
      <c r="I12" s="1164"/>
      <c r="J12" s="1165"/>
      <c r="K12" s="267">
        <v>428906</v>
      </c>
      <c r="L12" s="268">
        <v>8409</v>
      </c>
      <c r="M12" s="269">
        <v>1117</v>
      </c>
      <c r="N12" s="270">
        <v>652.79999999999995</v>
      </c>
    </row>
    <row r="13" spans="1:16" ht="13.5" customHeight="1" x14ac:dyDescent="0.15">
      <c r="A13" s="248"/>
      <c r="B13" s="244"/>
      <c r="C13" s="244"/>
      <c r="D13" s="244"/>
      <c r="E13" s="244"/>
      <c r="F13" s="244"/>
      <c r="G13" s="1163" t="s">
        <v>480</v>
      </c>
      <c r="H13" s="1164"/>
      <c r="I13" s="1164"/>
      <c r="J13" s="1165"/>
      <c r="K13" s="267" t="s">
        <v>481</v>
      </c>
      <c r="L13" s="268" t="s">
        <v>481</v>
      </c>
      <c r="M13" s="269">
        <v>0</v>
      </c>
      <c r="N13" s="270" t="s">
        <v>481</v>
      </c>
    </row>
    <row r="14" spans="1:16" ht="13.5" customHeight="1" x14ac:dyDescent="0.15">
      <c r="A14" s="248"/>
      <c r="B14" s="244"/>
      <c r="C14" s="244"/>
      <c r="D14" s="244"/>
      <c r="E14" s="244"/>
      <c r="F14" s="244"/>
      <c r="G14" s="1163" t="s">
        <v>482</v>
      </c>
      <c r="H14" s="1164"/>
      <c r="I14" s="1164"/>
      <c r="J14" s="1165"/>
      <c r="K14" s="267">
        <v>130477</v>
      </c>
      <c r="L14" s="268">
        <v>2558</v>
      </c>
      <c r="M14" s="269">
        <v>2298</v>
      </c>
      <c r="N14" s="270">
        <v>11.3</v>
      </c>
    </row>
    <row r="15" spans="1:16" ht="13.5" customHeight="1" x14ac:dyDescent="0.15">
      <c r="A15" s="248"/>
      <c r="B15" s="244"/>
      <c r="C15" s="244"/>
      <c r="D15" s="244"/>
      <c r="E15" s="244"/>
      <c r="F15" s="244"/>
      <c r="G15" s="1163" t="s">
        <v>483</v>
      </c>
      <c r="H15" s="1164"/>
      <c r="I15" s="1164"/>
      <c r="J15" s="1165"/>
      <c r="K15" s="267">
        <v>28202</v>
      </c>
      <c r="L15" s="268">
        <v>553</v>
      </c>
      <c r="M15" s="269">
        <v>1592</v>
      </c>
      <c r="N15" s="270">
        <v>-65.3</v>
      </c>
    </row>
    <row r="16" spans="1:16" x14ac:dyDescent="0.15">
      <c r="A16" s="248"/>
      <c r="B16" s="244"/>
      <c r="C16" s="244"/>
      <c r="D16" s="244"/>
      <c r="E16" s="244"/>
      <c r="F16" s="244"/>
      <c r="G16" s="1166" t="s">
        <v>484</v>
      </c>
      <c r="H16" s="1167"/>
      <c r="I16" s="1167"/>
      <c r="J16" s="1168"/>
      <c r="K16" s="268">
        <v>-424874</v>
      </c>
      <c r="L16" s="268">
        <v>-8330</v>
      </c>
      <c r="M16" s="269">
        <v>-6284</v>
      </c>
      <c r="N16" s="270">
        <v>32.6</v>
      </c>
    </row>
    <row r="17" spans="1:16" x14ac:dyDescent="0.15">
      <c r="A17" s="248"/>
      <c r="B17" s="244"/>
      <c r="C17" s="244"/>
      <c r="D17" s="244"/>
      <c r="E17" s="244"/>
      <c r="F17" s="244"/>
      <c r="G17" s="1166" t="s">
        <v>166</v>
      </c>
      <c r="H17" s="1167"/>
      <c r="I17" s="1167"/>
      <c r="J17" s="1168"/>
      <c r="K17" s="268">
        <v>5693780</v>
      </c>
      <c r="L17" s="268">
        <v>111627</v>
      </c>
      <c r="M17" s="269">
        <v>72059</v>
      </c>
      <c r="N17" s="270">
        <v>54.9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485</v>
      </c>
      <c r="H19" s="244"/>
      <c r="I19" s="244"/>
      <c r="J19" s="244"/>
      <c r="K19" s="244"/>
      <c r="L19" s="244"/>
      <c r="M19" s="244"/>
      <c r="N19" s="244"/>
    </row>
    <row r="20" spans="1:16" x14ac:dyDescent="0.15">
      <c r="A20" s="248"/>
      <c r="B20" s="244"/>
      <c r="C20" s="244"/>
      <c r="D20" s="244"/>
      <c r="E20" s="244"/>
      <c r="F20" s="244"/>
      <c r="G20" s="272"/>
      <c r="H20" s="273"/>
      <c r="I20" s="273"/>
      <c r="J20" s="274"/>
      <c r="K20" s="275" t="s">
        <v>486</v>
      </c>
      <c r="L20" s="276" t="s">
        <v>487</v>
      </c>
      <c r="M20" s="277" t="s">
        <v>488</v>
      </c>
      <c r="N20" s="278"/>
    </row>
    <row r="21" spans="1:16" s="284" customFormat="1" x14ac:dyDescent="0.15">
      <c r="A21" s="279"/>
      <c r="B21" s="249"/>
      <c r="C21" s="249"/>
      <c r="D21" s="249"/>
      <c r="E21" s="249"/>
      <c r="F21" s="249"/>
      <c r="G21" s="1160" t="s">
        <v>489</v>
      </c>
      <c r="H21" s="1161"/>
      <c r="I21" s="1161"/>
      <c r="J21" s="1162"/>
      <c r="K21" s="280">
        <v>11.68</v>
      </c>
      <c r="L21" s="281">
        <v>7.1</v>
      </c>
      <c r="M21" s="282">
        <v>4.58</v>
      </c>
      <c r="N21" s="249"/>
      <c r="O21" s="283"/>
      <c r="P21" s="279"/>
    </row>
    <row r="22" spans="1:16" s="284" customFormat="1" x14ac:dyDescent="0.15">
      <c r="A22" s="279"/>
      <c r="B22" s="249"/>
      <c r="C22" s="249"/>
      <c r="D22" s="249"/>
      <c r="E22" s="249"/>
      <c r="F22" s="249"/>
      <c r="G22" s="1160" t="s">
        <v>490</v>
      </c>
      <c r="H22" s="1161"/>
      <c r="I22" s="1161"/>
      <c r="J22" s="1162"/>
      <c r="K22" s="285">
        <v>97.9</v>
      </c>
      <c r="L22" s="286">
        <v>98.4</v>
      </c>
      <c r="M22" s="287">
        <v>-0.5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493</v>
      </c>
      <c r="H29" s="249"/>
      <c r="I29" s="249"/>
      <c r="J29" s="249"/>
      <c r="K29" s="244"/>
      <c r="L29" s="244"/>
      <c r="M29" s="244"/>
      <c r="N29" s="244"/>
      <c r="O29" s="293"/>
    </row>
    <row r="30" spans="1:16" x14ac:dyDescent="0.15">
      <c r="A30" s="248"/>
      <c r="B30" s="244"/>
      <c r="C30" s="244"/>
      <c r="D30" s="244"/>
      <c r="E30" s="244"/>
      <c r="F30" s="244"/>
      <c r="G30" s="251"/>
      <c r="H30" s="252"/>
      <c r="I30" s="252"/>
      <c r="J30" s="253"/>
      <c r="K30" s="1149" t="s">
        <v>471</v>
      </c>
      <c r="L30" s="254"/>
      <c r="M30" s="255" t="s">
        <v>472</v>
      </c>
      <c r="N30" s="256"/>
    </row>
    <row r="31" spans="1:16" x14ac:dyDescent="0.15">
      <c r="A31" s="248"/>
      <c r="B31" s="244"/>
      <c r="C31" s="244"/>
      <c r="D31" s="244"/>
      <c r="E31" s="244"/>
      <c r="F31" s="244"/>
      <c r="G31" s="257"/>
      <c r="H31" s="258"/>
      <c r="I31" s="258"/>
      <c r="J31" s="259"/>
      <c r="K31" s="1150"/>
      <c r="L31" s="260" t="s">
        <v>473</v>
      </c>
      <c r="M31" s="261" t="s">
        <v>474</v>
      </c>
      <c r="N31" s="262" t="s">
        <v>475</v>
      </c>
    </row>
    <row r="32" spans="1:16" ht="27" customHeight="1" x14ac:dyDescent="0.15">
      <c r="A32" s="248"/>
      <c r="B32" s="244"/>
      <c r="C32" s="244"/>
      <c r="D32" s="244"/>
      <c r="E32" s="244"/>
      <c r="F32" s="244"/>
      <c r="G32" s="1151" t="s">
        <v>494</v>
      </c>
      <c r="H32" s="1152"/>
      <c r="I32" s="1152"/>
      <c r="J32" s="1153"/>
      <c r="K32" s="294">
        <v>3361975</v>
      </c>
      <c r="L32" s="294">
        <v>65912</v>
      </c>
      <c r="M32" s="295">
        <v>39864</v>
      </c>
      <c r="N32" s="296">
        <v>65.3</v>
      </c>
    </row>
    <row r="33" spans="1:16" ht="13.5" customHeight="1" x14ac:dyDescent="0.15">
      <c r="A33" s="248"/>
      <c r="B33" s="244"/>
      <c r="C33" s="244"/>
      <c r="D33" s="244"/>
      <c r="E33" s="244"/>
      <c r="F33" s="244"/>
      <c r="G33" s="1151" t="s">
        <v>495</v>
      </c>
      <c r="H33" s="1152"/>
      <c r="I33" s="1152"/>
      <c r="J33" s="1153"/>
      <c r="K33" s="294" t="s">
        <v>481</v>
      </c>
      <c r="L33" s="294" t="s">
        <v>481</v>
      </c>
      <c r="M33" s="295">
        <v>3</v>
      </c>
      <c r="N33" s="296" t="s">
        <v>481</v>
      </c>
    </row>
    <row r="34" spans="1:16" ht="27" customHeight="1" x14ac:dyDescent="0.15">
      <c r="A34" s="248"/>
      <c r="B34" s="244"/>
      <c r="C34" s="244"/>
      <c r="D34" s="244"/>
      <c r="E34" s="244"/>
      <c r="F34" s="244"/>
      <c r="G34" s="1151" t="s">
        <v>496</v>
      </c>
      <c r="H34" s="1152"/>
      <c r="I34" s="1152"/>
      <c r="J34" s="1153"/>
      <c r="K34" s="294" t="s">
        <v>481</v>
      </c>
      <c r="L34" s="294" t="s">
        <v>481</v>
      </c>
      <c r="M34" s="295">
        <v>79</v>
      </c>
      <c r="N34" s="296" t="s">
        <v>481</v>
      </c>
    </row>
    <row r="35" spans="1:16" ht="27" customHeight="1" x14ac:dyDescent="0.15">
      <c r="A35" s="248"/>
      <c r="B35" s="244"/>
      <c r="C35" s="244"/>
      <c r="D35" s="244"/>
      <c r="E35" s="244"/>
      <c r="F35" s="244"/>
      <c r="G35" s="1151" t="s">
        <v>497</v>
      </c>
      <c r="H35" s="1152"/>
      <c r="I35" s="1152"/>
      <c r="J35" s="1153"/>
      <c r="K35" s="294">
        <v>1912388</v>
      </c>
      <c r="L35" s="294">
        <v>37493</v>
      </c>
      <c r="M35" s="295">
        <v>14090</v>
      </c>
      <c r="N35" s="296">
        <v>166.1</v>
      </c>
    </row>
    <row r="36" spans="1:16" ht="27" customHeight="1" x14ac:dyDescent="0.15">
      <c r="A36" s="248"/>
      <c r="B36" s="244"/>
      <c r="C36" s="244"/>
      <c r="D36" s="244"/>
      <c r="E36" s="244"/>
      <c r="F36" s="244"/>
      <c r="G36" s="1151" t="s">
        <v>498</v>
      </c>
      <c r="H36" s="1152"/>
      <c r="I36" s="1152"/>
      <c r="J36" s="1153"/>
      <c r="K36" s="294" t="s">
        <v>481</v>
      </c>
      <c r="L36" s="294" t="s">
        <v>481</v>
      </c>
      <c r="M36" s="295">
        <v>1791</v>
      </c>
      <c r="N36" s="296" t="s">
        <v>481</v>
      </c>
    </row>
    <row r="37" spans="1:16" ht="13.5" customHeight="1" x14ac:dyDescent="0.15">
      <c r="A37" s="248"/>
      <c r="B37" s="244"/>
      <c r="C37" s="244"/>
      <c r="D37" s="244"/>
      <c r="E37" s="244"/>
      <c r="F37" s="244"/>
      <c r="G37" s="1151" t="s">
        <v>499</v>
      </c>
      <c r="H37" s="1152"/>
      <c r="I37" s="1152"/>
      <c r="J37" s="1153"/>
      <c r="K37" s="294">
        <v>4000</v>
      </c>
      <c r="L37" s="294">
        <v>78</v>
      </c>
      <c r="M37" s="295">
        <v>866</v>
      </c>
      <c r="N37" s="296">
        <v>-91</v>
      </c>
    </row>
    <row r="38" spans="1:16" ht="27" customHeight="1" x14ac:dyDescent="0.15">
      <c r="A38" s="248"/>
      <c r="B38" s="244"/>
      <c r="C38" s="244"/>
      <c r="D38" s="244"/>
      <c r="E38" s="244"/>
      <c r="F38" s="244"/>
      <c r="G38" s="1154" t="s">
        <v>500</v>
      </c>
      <c r="H38" s="1155"/>
      <c r="I38" s="1155"/>
      <c r="J38" s="1156"/>
      <c r="K38" s="297" t="s">
        <v>481</v>
      </c>
      <c r="L38" s="297" t="s">
        <v>481</v>
      </c>
      <c r="M38" s="298">
        <v>3</v>
      </c>
      <c r="N38" s="299" t="s">
        <v>481</v>
      </c>
      <c r="O38" s="293"/>
    </row>
    <row r="39" spans="1:16" x14ac:dyDescent="0.15">
      <c r="A39" s="248"/>
      <c r="B39" s="244"/>
      <c r="C39" s="244"/>
      <c r="D39" s="244"/>
      <c r="E39" s="244"/>
      <c r="F39" s="244"/>
      <c r="G39" s="1154" t="s">
        <v>501</v>
      </c>
      <c r="H39" s="1155"/>
      <c r="I39" s="1155"/>
      <c r="J39" s="1156"/>
      <c r="K39" s="300">
        <v>-132029</v>
      </c>
      <c r="L39" s="300">
        <v>-2588</v>
      </c>
      <c r="M39" s="301">
        <v>-5541</v>
      </c>
      <c r="N39" s="302">
        <v>-53.3</v>
      </c>
      <c r="O39" s="293"/>
    </row>
    <row r="40" spans="1:16" ht="27" customHeight="1" x14ac:dyDescent="0.15">
      <c r="A40" s="248"/>
      <c r="B40" s="244"/>
      <c r="C40" s="244"/>
      <c r="D40" s="244"/>
      <c r="E40" s="244"/>
      <c r="F40" s="244"/>
      <c r="G40" s="1151" t="s">
        <v>502</v>
      </c>
      <c r="H40" s="1152"/>
      <c r="I40" s="1152"/>
      <c r="J40" s="1153"/>
      <c r="K40" s="300">
        <v>-3546629</v>
      </c>
      <c r="L40" s="300">
        <v>-69532</v>
      </c>
      <c r="M40" s="301">
        <v>-36202</v>
      </c>
      <c r="N40" s="302">
        <v>92.1</v>
      </c>
      <c r="O40" s="293"/>
    </row>
    <row r="41" spans="1:16" x14ac:dyDescent="0.15">
      <c r="A41" s="248"/>
      <c r="B41" s="244"/>
      <c r="C41" s="244"/>
      <c r="D41" s="244"/>
      <c r="E41" s="244"/>
      <c r="F41" s="244"/>
      <c r="G41" s="1157" t="s">
        <v>277</v>
      </c>
      <c r="H41" s="1158"/>
      <c r="I41" s="1158"/>
      <c r="J41" s="1159"/>
      <c r="K41" s="294">
        <v>1599705</v>
      </c>
      <c r="L41" s="300">
        <v>31362</v>
      </c>
      <c r="M41" s="301">
        <v>14952</v>
      </c>
      <c r="N41" s="302">
        <v>109.8</v>
      </c>
      <c r="O41" s="293"/>
    </row>
    <row r="42" spans="1:16" x14ac:dyDescent="0.15">
      <c r="A42" s="248"/>
      <c r="B42" s="244"/>
      <c r="C42" s="244"/>
      <c r="D42" s="244"/>
      <c r="E42" s="244"/>
      <c r="F42" s="244"/>
      <c r="G42" s="303" t="s">
        <v>503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505</v>
      </c>
      <c r="H48" s="308"/>
      <c r="I48" s="308"/>
      <c r="J48" s="308"/>
      <c r="K48" s="308"/>
      <c r="L48" s="308"/>
      <c r="M48" s="309"/>
      <c r="N48" s="308"/>
    </row>
    <row r="49" spans="1:14" ht="13.5" customHeight="1" x14ac:dyDescent="0.15">
      <c r="A49" s="248"/>
      <c r="B49" s="244"/>
      <c r="C49" s="244"/>
      <c r="D49" s="244"/>
      <c r="E49" s="244"/>
      <c r="F49" s="244"/>
      <c r="G49" s="310"/>
      <c r="H49" s="311"/>
      <c r="I49" s="1144" t="s">
        <v>471</v>
      </c>
      <c r="J49" s="1146" t="s">
        <v>506</v>
      </c>
      <c r="K49" s="1147"/>
      <c r="L49" s="1147"/>
      <c r="M49" s="1147"/>
      <c r="N49" s="1148"/>
    </row>
    <row r="50" spans="1:14" x14ac:dyDescent="0.15">
      <c r="A50" s="248"/>
      <c r="B50" s="244"/>
      <c r="C50" s="244"/>
      <c r="D50" s="244"/>
      <c r="E50" s="244"/>
      <c r="F50" s="244"/>
      <c r="G50" s="312"/>
      <c r="H50" s="313"/>
      <c r="I50" s="1145"/>
      <c r="J50" s="314" t="s">
        <v>507</v>
      </c>
      <c r="K50" s="315" t="s">
        <v>508</v>
      </c>
      <c r="L50" s="316" t="s">
        <v>509</v>
      </c>
      <c r="M50" s="317" t="s">
        <v>510</v>
      </c>
      <c r="N50" s="318" t="s">
        <v>511</v>
      </c>
    </row>
    <row r="51" spans="1:14" x14ac:dyDescent="0.15">
      <c r="A51" s="248"/>
      <c r="B51" s="244"/>
      <c r="C51" s="244"/>
      <c r="D51" s="244"/>
      <c r="E51" s="244"/>
      <c r="F51" s="244"/>
      <c r="G51" s="310" t="s">
        <v>512</v>
      </c>
      <c r="H51" s="311"/>
      <c r="I51" s="319">
        <v>3800335</v>
      </c>
      <c r="J51" s="320">
        <v>72273</v>
      </c>
      <c r="K51" s="321">
        <v>1.5</v>
      </c>
      <c r="L51" s="322">
        <v>47569</v>
      </c>
      <c r="M51" s="323">
        <v>-23.1</v>
      </c>
      <c r="N51" s="324">
        <v>24.6</v>
      </c>
    </row>
    <row r="52" spans="1:14" x14ac:dyDescent="0.15">
      <c r="A52" s="248"/>
      <c r="B52" s="244"/>
      <c r="C52" s="244"/>
      <c r="D52" s="244"/>
      <c r="E52" s="244"/>
      <c r="F52" s="244"/>
      <c r="G52" s="325"/>
      <c r="H52" s="326" t="s">
        <v>513</v>
      </c>
      <c r="I52" s="327">
        <v>2256794</v>
      </c>
      <c r="J52" s="328">
        <v>42919</v>
      </c>
      <c r="K52" s="329">
        <v>3.6</v>
      </c>
      <c r="L52" s="330">
        <v>26255</v>
      </c>
      <c r="M52" s="331">
        <v>-18.399999999999999</v>
      </c>
      <c r="N52" s="332">
        <v>22</v>
      </c>
    </row>
    <row r="53" spans="1:14" x14ac:dyDescent="0.15">
      <c r="A53" s="248"/>
      <c r="B53" s="244"/>
      <c r="C53" s="244"/>
      <c r="D53" s="244"/>
      <c r="E53" s="244"/>
      <c r="F53" s="244"/>
      <c r="G53" s="310" t="s">
        <v>514</v>
      </c>
      <c r="H53" s="311"/>
      <c r="I53" s="319">
        <v>3758193</v>
      </c>
      <c r="J53" s="320">
        <v>71732</v>
      </c>
      <c r="K53" s="321">
        <v>-0.7</v>
      </c>
      <c r="L53" s="322">
        <v>50880</v>
      </c>
      <c r="M53" s="323">
        <v>7</v>
      </c>
      <c r="N53" s="324">
        <v>-7.7</v>
      </c>
    </row>
    <row r="54" spans="1:14" x14ac:dyDescent="0.15">
      <c r="A54" s="248"/>
      <c r="B54" s="244"/>
      <c r="C54" s="244"/>
      <c r="D54" s="244"/>
      <c r="E54" s="244"/>
      <c r="F54" s="244"/>
      <c r="G54" s="325"/>
      <c r="H54" s="326" t="s">
        <v>513</v>
      </c>
      <c r="I54" s="327">
        <v>2543963</v>
      </c>
      <c r="J54" s="328">
        <v>48556</v>
      </c>
      <c r="K54" s="329">
        <v>13.1</v>
      </c>
      <c r="L54" s="330">
        <v>26879</v>
      </c>
      <c r="M54" s="331">
        <v>2.4</v>
      </c>
      <c r="N54" s="332">
        <v>10.7</v>
      </c>
    </row>
    <row r="55" spans="1:14" x14ac:dyDescent="0.15">
      <c r="A55" s="248"/>
      <c r="B55" s="244"/>
      <c r="C55" s="244"/>
      <c r="D55" s="244"/>
      <c r="E55" s="244"/>
      <c r="F55" s="244"/>
      <c r="G55" s="310" t="s">
        <v>515</v>
      </c>
      <c r="H55" s="311"/>
      <c r="I55" s="319">
        <v>2755482</v>
      </c>
      <c r="J55" s="320">
        <v>52872</v>
      </c>
      <c r="K55" s="321">
        <v>-26.3</v>
      </c>
      <c r="L55" s="322">
        <v>63956</v>
      </c>
      <c r="M55" s="323">
        <v>25.7</v>
      </c>
      <c r="N55" s="324">
        <v>-52</v>
      </c>
    </row>
    <row r="56" spans="1:14" x14ac:dyDescent="0.15">
      <c r="A56" s="248"/>
      <c r="B56" s="244"/>
      <c r="C56" s="244"/>
      <c r="D56" s="244"/>
      <c r="E56" s="244"/>
      <c r="F56" s="244"/>
      <c r="G56" s="325"/>
      <c r="H56" s="326" t="s">
        <v>513</v>
      </c>
      <c r="I56" s="327">
        <v>1209133</v>
      </c>
      <c r="J56" s="328">
        <v>23201</v>
      </c>
      <c r="K56" s="329">
        <v>-52.2</v>
      </c>
      <c r="L56" s="330">
        <v>29239</v>
      </c>
      <c r="M56" s="331">
        <v>8.8000000000000007</v>
      </c>
      <c r="N56" s="332">
        <v>-61</v>
      </c>
    </row>
    <row r="57" spans="1:14" x14ac:dyDescent="0.15">
      <c r="A57" s="248"/>
      <c r="B57" s="244"/>
      <c r="C57" s="244"/>
      <c r="D57" s="244"/>
      <c r="E57" s="244"/>
      <c r="F57" s="244"/>
      <c r="G57" s="310" t="s">
        <v>516</v>
      </c>
      <c r="H57" s="311"/>
      <c r="I57" s="319">
        <v>3703160</v>
      </c>
      <c r="J57" s="320">
        <v>71769</v>
      </c>
      <c r="K57" s="321">
        <v>35.700000000000003</v>
      </c>
      <c r="L57" s="322">
        <v>66255</v>
      </c>
      <c r="M57" s="323">
        <v>3.6</v>
      </c>
      <c r="N57" s="324">
        <v>32.1</v>
      </c>
    </row>
    <row r="58" spans="1:14" x14ac:dyDescent="0.15">
      <c r="A58" s="248"/>
      <c r="B58" s="244"/>
      <c r="C58" s="244"/>
      <c r="D58" s="244"/>
      <c r="E58" s="244"/>
      <c r="F58" s="244"/>
      <c r="G58" s="325"/>
      <c r="H58" s="326" t="s">
        <v>513</v>
      </c>
      <c r="I58" s="327">
        <v>1463008</v>
      </c>
      <c r="J58" s="328">
        <v>28354</v>
      </c>
      <c r="K58" s="329">
        <v>22.2</v>
      </c>
      <c r="L58" s="330">
        <v>31822</v>
      </c>
      <c r="M58" s="331">
        <v>8.8000000000000007</v>
      </c>
      <c r="N58" s="332">
        <v>13.4</v>
      </c>
    </row>
    <row r="59" spans="1:14" x14ac:dyDescent="0.15">
      <c r="A59" s="248"/>
      <c r="B59" s="244"/>
      <c r="C59" s="244"/>
      <c r="D59" s="244"/>
      <c r="E59" s="244"/>
      <c r="F59" s="244"/>
      <c r="G59" s="310" t="s">
        <v>517</v>
      </c>
      <c r="H59" s="311"/>
      <c r="I59" s="319">
        <v>2875175</v>
      </c>
      <c r="J59" s="320">
        <v>56368</v>
      </c>
      <c r="K59" s="321">
        <v>-21.5</v>
      </c>
      <c r="L59" s="322">
        <v>54227</v>
      </c>
      <c r="M59" s="323">
        <v>-18.2</v>
      </c>
      <c r="N59" s="324">
        <v>-3.3</v>
      </c>
    </row>
    <row r="60" spans="1:14" x14ac:dyDescent="0.15">
      <c r="A60" s="248"/>
      <c r="B60" s="244"/>
      <c r="C60" s="244"/>
      <c r="D60" s="244"/>
      <c r="E60" s="244"/>
      <c r="F60" s="244"/>
      <c r="G60" s="325"/>
      <c r="H60" s="326" t="s">
        <v>513</v>
      </c>
      <c r="I60" s="333">
        <v>1697127</v>
      </c>
      <c r="J60" s="328">
        <v>33272</v>
      </c>
      <c r="K60" s="329">
        <v>17.3</v>
      </c>
      <c r="L60" s="330">
        <v>29694</v>
      </c>
      <c r="M60" s="331">
        <v>-6.7</v>
      </c>
      <c r="N60" s="332">
        <v>24</v>
      </c>
    </row>
    <row r="61" spans="1:14" x14ac:dyDescent="0.15">
      <c r="A61" s="248"/>
      <c r="B61" s="244"/>
      <c r="C61" s="244"/>
      <c r="D61" s="244"/>
      <c r="E61" s="244"/>
      <c r="F61" s="244"/>
      <c r="G61" s="310" t="s">
        <v>518</v>
      </c>
      <c r="H61" s="334"/>
      <c r="I61" s="335">
        <v>3378469</v>
      </c>
      <c r="J61" s="336">
        <v>65003</v>
      </c>
      <c r="K61" s="337">
        <v>-2.2999999999999998</v>
      </c>
      <c r="L61" s="338">
        <v>56577</v>
      </c>
      <c r="M61" s="339">
        <v>-1</v>
      </c>
      <c r="N61" s="324">
        <v>-1.3</v>
      </c>
    </row>
    <row r="62" spans="1:14" x14ac:dyDescent="0.15">
      <c r="A62" s="248"/>
      <c r="B62" s="244"/>
      <c r="C62" s="244"/>
      <c r="D62" s="244"/>
      <c r="E62" s="244"/>
      <c r="F62" s="244"/>
      <c r="G62" s="325"/>
      <c r="H62" s="326" t="s">
        <v>513</v>
      </c>
      <c r="I62" s="327">
        <v>1834005</v>
      </c>
      <c r="J62" s="328">
        <v>35260</v>
      </c>
      <c r="K62" s="329">
        <v>0.8</v>
      </c>
      <c r="L62" s="330">
        <v>28778</v>
      </c>
      <c r="M62" s="331">
        <v>-1</v>
      </c>
      <c r="N62" s="332">
        <v>1.8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69" t="s">
        <v>3</v>
      </c>
      <c r="D47" s="1169"/>
      <c r="E47" s="1170"/>
      <c r="F47" s="11">
        <v>10.84</v>
      </c>
      <c r="G47" s="12">
        <v>17.260000000000002</v>
      </c>
      <c r="H47" s="12">
        <v>24.39</v>
      </c>
      <c r="I47" s="12">
        <v>31.22</v>
      </c>
      <c r="J47" s="13">
        <v>32.69</v>
      </c>
    </row>
    <row r="48" spans="2:10" ht="57.75" customHeight="1" x14ac:dyDescent="0.15">
      <c r="B48" s="14"/>
      <c r="C48" s="1171" t="s">
        <v>4</v>
      </c>
      <c r="D48" s="1171"/>
      <c r="E48" s="1172"/>
      <c r="F48" s="15">
        <v>4.54</v>
      </c>
      <c r="G48" s="16">
        <v>4.92</v>
      </c>
      <c r="H48" s="16">
        <v>5.01</v>
      </c>
      <c r="I48" s="16">
        <v>5.0199999999999996</v>
      </c>
      <c r="J48" s="17">
        <v>6.89</v>
      </c>
    </row>
    <row r="49" spans="2:10" ht="57.75" customHeight="1" thickBot="1" x14ac:dyDescent="0.2">
      <c r="B49" s="18"/>
      <c r="C49" s="1173" t="s">
        <v>5</v>
      </c>
      <c r="D49" s="1173"/>
      <c r="E49" s="1174"/>
      <c r="F49" s="19">
        <v>1.1499999999999999</v>
      </c>
      <c r="G49" s="20">
        <v>6.95</v>
      </c>
      <c r="H49" s="20">
        <v>12.63</v>
      </c>
      <c r="I49" s="20">
        <v>7.43</v>
      </c>
      <c r="J49" s="21">
        <v>4.1500000000000004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1" t="s">
        <v>525</v>
      </c>
      <c r="D34" s="1181"/>
      <c r="E34" s="1182"/>
      <c r="F34" s="32">
        <v>4.53</v>
      </c>
      <c r="G34" s="33">
        <v>4.92</v>
      </c>
      <c r="H34" s="33">
        <v>5</v>
      </c>
      <c r="I34" s="33">
        <v>5.0199999999999996</v>
      </c>
      <c r="J34" s="34">
        <v>6.89</v>
      </c>
      <c r="K34" s="22"/>
      <c r="L34" s="22"/>
      <c r="M34" s="22"/>
      <c r="N34" s="22"/>
      <c r="O34" s="22"/>
      <c r="P34" s="22"/>
    </row>
    <row r="35" spans="1:16" ht="39" customHeight="1" x14ac:dyDescent="0.15">
      <c r="A35" s="22"/>
      <c r="B35" s="35"/>
      <c r="C35" s="1175" t="s">
        <v>526</v>
      </c>
      <c r="D35" s="1176"/>
      <c r="E35" s="1177"/>
      <c r="F35" s="36">
        <v>7.35</v>
      </c>
      <c r="G35" s="37">
        <v>6.99</v>
      </c>
      <c r="H35" s="37">
        <v>8.4</v>
      </c>
      <c r="I35" s="37">
        <v>8.0399999999999991</v>
      </c>
      <c r="J35" s="38">
        <v>6.73</v>
      </c>
      <c r="K35" s="22"/>
      <c r="L35" s="22"/>
      <c r="M35" s="22"/>
      <c r="N35" s="22"/>
      <c r="O35" s="22"/>
      <c r="P35" s="22"/>
    </row>
    <row r="36" spans="1:16" ht="39" customHeight="1" x14ac:dyDescent="0.15">
      <c r="A36" s="22"/>
      <c r="B36" s="35"/>
      <c r="C36" s="1175" t="s">
        <v>527</v>
      </c>
      <c r="D36" s="1176"/>
      <c r="E36" s="1177"/>
      <c r="F36" s="36">
        <v>3.63</v>
      </c>
      <c r="G36" s="37">
        <v>3.43</v>
      </c>
      <c r="H36" s="37">
        <v>3.64</v>
      </c>
      <c r="I36" s="37">
        <v>3.85</v>
      </c>
      <c r="J36" s="38">
        <v>4.62</v>
      </c>
      <c r="K36" s="22"/>
      <c r="L36" s="22"/>
      <c r="M36" s="22"/>
      <c r="N36" s="22"/>
      <c r="O36" s="22"/>
      <c r="P36" s="22"/>
    </row>
    <row r="37" spans="1:16" ht="39" customHeight="1" x14ac:dyDescent="0.15">
      <c r="A37" s="22"/>
      <c r="B37" s="35"/>
      <c r="C37" s="1175" t="s">
        <v>528</v>
      </c>
      <c r="D37" s="1176"/>
      <c r="E37" s="1177"/>
      <c r="F37" s="36">
        <v>0.06</v>
      </c>
      <c r="G37" s="37">
        <v>0.3</v>
      </c>
      <c r="H37" s="37">
        <v>0.28000000000000003</v>
      </c>
      <c r="I37" s="37">
        <v>0.08</v>
      </c>
      <c r="J37" s="38">
        <v>0.48</v>
      </c>
      <c r="K37" s="22"/>
      <c r="L37" s="22"/>
      <c r="M37" s="22"/>
      <c r="N37" s="22"/>
      <c r="O37" s="22"/>
      <c r="P37" s="22"/>
    </row>
    <row r="38" spans="1:16" ht="39" customHeight="1" x14ac:dyDescent="0.15">
      <c r="A38" s="22"/>
      <c r="B38" s="35"/>
      <c r="C38" s="1175" t="s">
        <v>529</v>
      </c>
      <c r="D38" s="1176"/>
      <c r="E38" s="1177"/>
      <c r="F38" s="36">
        <v>0.48</v>
      </c>
      <c r="G38" s="37">
        <v>0.33</v>
      </c>
      <c r="H38" s="37">
        <v>0.4</v>
      </c>
      <c r="I38" s="37">
        <v>0.3</v>
      </c>
      <c r="J38" s="38">
        <v>0.3</v>
      </c>
      <c r="K38" s="22"/>
      <c r="L38" s="22"/>
      <c r="M38" s="22"/>
      <c r="N38" s="22"/>
      <c r="O38" s="22"/>
      <c r="P38" s="22"/>
    </row>
    <row r="39" spans="1:16" ht="39" customHeight="1" x14ac:dyDescent="0.15">
      <c r="A39" s="22"/>
      <c r="B39" s="35"/>
      <c r="C39" s="1175" t="s">
        <v>530</v>
      </c>
      <c r="D39" s="1176"/>
      <c r="E39" s="1177"/>
      <c r="F39" s="36">
        <v>0.48</v>
      </c>
      <c r="G39" s="37">
        <v>0.76</v>
      </c>
      <c r="H39" s="37" t="s">
        <v>531</v>
      </c>
      <c r="I39" s="37">
        <v>0.04</v>
      </c>
      <c r="J39" s="38">
        <v>0.04</v>
      </c>
      <c r="K39" s="22"/>
      <c r="L39" s="22"/>
      <c r="M39" s="22"/>
      <c r="N39" s="22"/>
      <c r="O39" s="22"/>
      <c r="P39" s="22"/>
    </row>
    <row r="40" spans="1:16" ht="39" customHeight="1" x14ac:dyDescent="0.15">
      <c r="A40" s="22"/>
      <c r="B40" s="35"/>
      <c r="C40" s="1175" t="s">
        <v>532</v>
      </c>
      <c r="D40" s="1176"/>
      <c r="E40" s="1177"/>
      <c r="F40" s="36">
        <v>0.04</v>
      </c>
      <c r="G40" s="37">
        <v>0.05</v>
      </c>
      <c r="H40" s="37">
        <v>0.04</v>
      </c>
      <c r="I40" s="37">
        <v>0.02</v>
      </c>
      <c r="J40" s="38">
        <v>0.02</v>
      </c>
      <c r="K40" s="22"/>
      <c r="L40" s="22"/>
      <c r="M40" s="22"/>
      <c r="N40" s="22"/>
      <c r="O40" s="22"/>
      <c r="P40" s="22"/>
    </row>
    <row r="41" spans="1:16" ht="39" customHeight="1" x14ac:dyDescent="0.15">
      <c r="A41" s="22"/>
      <c r="B41" s="35"/>
      <c r="C41" s="1175" t="s">
        <v>533</v>
      </c>
      <c r="D41" s="1176"/>
      <c r="E41" s="1177"/>
      <c r="F41" s="36">
        <v>0.01</v>
      </c>
      <c r="G41" s="37">
        <v>0.01</v>
      </c>
      <c r="H41" s="37">
        <v>0.01</v>
      </c>
      <c r="I41" s="37">
        <v>0.01</v>
      </c>
      <c r="J41" s="38">
        <v>0.01</v>
      </c>
      <c r="K41" s="22"/>
      <c r="L41" s="22"/>
      <c r="M41" s="22"/>
      <c r="N41" s="22"/>
      <c r="O41" s="22"/>
      <c r="P41" s="22"/>
    </row>
    <row r="42" spans="1:16" ht="39" customHeight="1" x14ac:dyDescent="0.15">
      <c r="A42" s="22"/>
      <c r="B42" s="39"/>
      <c r="C42" s="1175" t="s">
        <v>534</v>
      </c>
      <c r="D42" s="1176"/>
      <c r="E42" s="1177"/>
      <c r="F42" s="36" t="s">
        <v>481</v>
      </c>
      <c r="G42" s="37" t="s">
        <v>481</v>
      </c>
      <c r="H42" s="37" t="s">
        <v>481</v>
      </c>
      <c r="I42" s="37" t="s">
        <v>481</v>
      </c>
      <c r="J42" s="38" t="s">
        <v>481</v>
      </c>
      <c r="K42" s="22"/>
      <c r="L42" s="22"/>
      <c r="M42" s="22"/>
      <c r="N42" s="22"/>
      <c r="O42" s="22"/>
      <c r="P42" s="22"/>
    </row>
    <row r="43" spans="1:16" ht="39" customHeight="1" thickBot="1" x14ac:dyDescent="0.2">
      <c r="A43" s="22"/>
      <c r="B43" s="40"/>
      <c r="C43" s="1178" t="s">
        <v>535</v>
      </c>
      <c r="D43" s="1179"/>
      <c r="E43" s="1180"/>
      <c r="F43" s="41">
        <v>0.03</v>
      </c>
      <c r="G43" s="42">
        <v>0.02</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3599</v>
      </c>
      <c r="L45" s="60">
        <v>3509</v>
      </c>
      <c r="M45" s="60">
        <v>3598</v>
      </c>
      <c r="N45" s="60">
        <v>3450</v>
      </c>
      <c r="O45" s="61">
        <v>3362</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481</v>
      </c>
      <c r="L46" s="64" t="s">
        <v>481</v>
      </c>
      <c r="M46" s="64" t="s">
        <v>481</v>
      </c>
      <c r="N46" s="64" t="s">
        <v>481</v>
      </c>
      <c r="O46" s="65" t="s">
        <v>481</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481</v>
      </c>
      <c r="L47" s="64" t="s">
        <v>481</v>
      </c>
      <c r="M47" s="64" t="s">
        <v>481</v>
      </c>
      <c r="N47" s="64" t="s">
        <v>481</v>
      </c>
      <c r="O47" s="65" t="s">
        <v>481</v>
      </c>
      <c r="P47" s="48"/>
      <c r="Q47" s="48"/>
      <c r="R47" s="48"/>
      <c r="S47" s="48"/>
      <c r="T47" s="48"/>
      <c r="U47" s="48"/>
    </row>
    <row r="48" spans="1:21" ht="30.75" customHeight="1" x14ac:dyDescent="0.15">
      <c r="A48" s="48"/>
      <c r="B48" s="1193"/>
      <c r="C48" s="1194"/>
      <c r="D48" s="62"/>
      <c r="E48" s="1185" t="s">
        <v>15</v>
      </c>
      <c r="F48" s="1185"/>
      <c r="G48" s="1185"/>
      <c r="H48" s="1185"/>
      <c r="I48" s="1185"/>
      <c r="J48" s="1186"/>
      <c r="K48" s="63">
        <v>1941</v>
      </c>
      <c r="L48" s="64">
        <v>1894</v>
      </c>
      <c r="M48" s="64">
        <v>1884</v>
      </c>
      <c r="N48" s="64">
        <v>1897</v>
      </c>
      <c r="O48" s="65">
        <v>1912</v>
      </c>
      <c r="P48" s="48"/>
      <c r="Q48" s="48"/>
      <c r="R48" s="48"/>
      <c r="S48" s="48"/>
      <c r="T48" s="48"/>
      <c r="U48" s="48"/>
    </row>
    <row r="49" spans="1:21" ht="30.75" customHeight="1" x14ac:dyDescent="0.15">
      <c r="A49" s="48"/>
      <c r="B49" s="1193"/>
      <c r="C49" s="1194"/>
      <c r="D49" s="62"/>
      <c r="E49" s="1185" t="s">
        <v>16</v>
      </c>
      <c r="F49" s="1185"/>
      <c r="G49" s="1185"/>
      <c r="H49" s="1185"/>
      <c r="I49" s="1185"/>
      <c r="J49" s="1186"/>
      <c r="K49" s="63" t="s">
        <v>481</v>
      </c>
      <c r="L49" s="64" t="s">
        <v>481</v>
      </c>
      <c r="M49" s="64" t="s">
        <v>481</v>
      </c>
      <c r="N49" s="64" t="s">
        <v>481</v>
      </c>
      <c r="O49" s="65" t="s">
        <v>481</v>
      </c>
      <c r="P49" s="48"/>
      <c r="Q49" s="48"/>
      <c r="R49" s="48"/>
      <c r="S49" s="48"/>
      <c r="T49" s="48"/>
      <c r="U49" s="48"/>
    </row>
    <row r="50" spans="1:21" ht="30.75" customHeight="1" x14ac:dyDescent="0.15">
      <c r="A50" s="48"/>
      <c r="B50" s="1193"/>
      <c r="C50" s="1194"/>
      <c r="D50" s="62"/>
      <c r="E50" s="1185" t="s">
        <v>17</v>
      </c>
      <c r="F50" s="1185"/>
      <c r="G50" s="1185"/>
      <c r="H50" s="1185"/>
      <c r="I50" s="1185"/>
      <c r="J50" s="1186"/>
      <c r="K50" s="63">
        <v>47</v>
      </c>
      <c r="L50" s="64">
        <v>42</v>
      </c>
      <c r="M50" s="64">
        <v>10</v>
      </c>
      <c r="N50" s="64">
        <v>4</v>
      </c>
      <c r="O50" s="65">
        <v>4</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481</v>
      </c>
      <c r="L51" s="64" t="s">
        <v>481</v>
      </c>
      <c r="M51" s="64" t="s">
        <v>481</v>
      </c>
      <c r="N51" s="64">
        <v>0</v>
      </c>
      <c r="O51" s="65" t="s">
        <v>481</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3433</v>
      </c>
      <c r="L52" s="64">
        <v>3512</v>
      </c>
      <c r="M52" s="64">
        <v>3640</v>
      </c>
      <c r="N52" s="64">
        <v>3780</v>
      </c>
      <c r="O52" s="65">
        <v>3679</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2154</v>
      </c>
      <c r="L53" s="69">
        <v>1933</v>
      </c>
      <c r="M53" s="69">
        <v>1852</v>
      </c>
      <c r="N53" s="69">
        <v>1571</v>
      </c>
      <c r="O53" s="70">
        <v>1599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211" t="s">
        <v>24</v>
      </c>
      <c r="C41" s="1212"/>
      <c r="D41" s="81"/>
      <c r="E41" s="1213" t="s">
        <v>25</v>
      </c>
      <c r="F41" s="1213"/>
      <c r="G41" s="1213"/>
      <c r="H41" s="1214"/>
      <c r="I41" s="82">
        <v>29272</v>
      </c>
      <c r="J41" s="83">
        <v>28116</v>
      </c>
      <c r="K41" s="83">
        <v>25633</v>
      </c>
      <c r="L41" s="83">
        <v>25137</v>
      </c>
      <c r="M41" s="84">
        <v>24215</v>
      </c>
    </row>
    <row r="42" spans="2:13" ht="27.75" customHeight="1" x14ac:dyDescent="0.15">
      <c r="B42" s="1201"/>
      <c r="C42" s="1202"/>
      <c r="D42" s="85"/>
      <c r="E42" s="1205" t="s">
        <v>26</v>
      </c>
      <c r="F42" s="1205"/>
      <c r="G42" s="1205"/>
      <c r="H42" s="1206"/>
      <c r="I42" s="86">
        <v>389</v>
      </c>
      <c r="J42" s="87">
        <v>86</v>
      </c>
      <c r="K42" s="87">
        <v>76</v>
      </c>
      <c r="L42" s="87">
        <v>24</v>
      </c>
      <c r="M42" s="88">
        <v>20</v>
      </c>
    </row>
    <row r="43" spans="2:13" ht="27.75" customHeight="1" x14ac:dyDescent="0.15">
      <c r="B43" s="1201"/>
      <c r="C43" s="1202"/>
      <c r="D43" s="85"/>
      <c r="E43" s="1205" t="s">
        <v>27</v>
      </c>
      <c r="F43" s="1205"/>
      <c r="G43" s="1205"/>
      <c r="H43" s="1206"/>
      <c r="I43" s="86">
        <v>27966</v>
      </c>
      <c r="J43" s="87">
        <v>26930</v>
      </c>
      <c r="K43" s="87">
        <v>25097</v>
      </c>
      <c r="L43" s="87">
        <v>23302</v>
      </c>
      <c r="M43" s="88">
        <v>21853</v>
      </c>
    </row>
    <row r="44" spans="2:13" ht="27.75" customHeight="1" x14ac:dyDescent="0.15">
      <c r="B44" s="1201"/>
      <c r="C44" s="1202"/>
      <c r="D44" s="85"/>
      <c r="E44" s="1205" t="s">
        <v>28</v>
      </c>
      <c r="F44" s="1205"/>
      <c r="G44" s="1205"/>
      <c r="H44" s="1206"/>
      <c r="I44" s="86" t="s">
        <v>481</v>
      </c>
      <c r="J44" s="87" t="s">
        <v>481</v>
      </c>
      <c r="K44" s="87" t="s">
        <v>481</v>
      </c>
      <c r="L44" s="87" t="s">
        <v>481</v>
      </c>
      <c r="M44" s="88" t="s">
        <v>481</v>
      </c>
    </row>
    <row r="45" spans="2:13" ht="27.75" customHeight="1" x14ac:dyDescent="0.15">
      <c r="B45" s="1201"/>
      <c r="C45" s="1202"/>
      <c r="D45" s="85"/>
      <c r="E45" s="1205" t="s">
        <v>29</v>
      </c>
      <c r="F45" s="1205"/>
      <c r="G45" s="1205"/>
      <c r="H45" s="1206"/>
      <c r="I45" s="86">
        <v>5792</v>
      </c>
      <c r="J45" s="87">
        <v>6722</v>
      </c>
      <c r="K45" s="87">
        <v>6774</v>
      </c>
      <c r="L45" s="87">
        <v>6415</v>
      </c>
      <c r="M45" s="88">
        <v>6229</v>
      </c>
    </row>
    <row r="46" spans="2:13" ht="27.75" customHeight="1" x14ac:dyDescent="0.15">
      <c r="B46" s="1201"/>
      <c r="C46" s="1202"/>
      <c r="D46" s="85"/>
      <c r="E46" s="1205" t="s">
        <v>30</v>
      </c>
      <c r="F46" s="1205"/>
      <c r="G46" s="1205"/>
      <c r="H46" s="1206"/>
      <c r="I46" s="86">
        <v>22</v>
      </c>
      <c r="J46" s="87">
        <v>18</v>
      </c>
      <c r="K46" s="87">
        <v>16</v>
      </c>
      <c r="L46" s="87">
        <v>12</v>
      </c>
      <c r="M46" s="88">
        <v>8</v>
      </c>
    </row>
    <row r="47" spans="2:13" ht="27.75" customHeight="1" x14ac:dyDescent="0.15">
      <c r="B47" s="1201"/>
      <c r="C47" s="1202"/>
      <c r="D47" s="85"/>
      <c r="E47" s="1205" t="s">
        <v>31</v>
      </c>
      <c r="F47" s="1205"/>
      <c r="G47" s="1205"/>
      <c r="H47" s="1206"/>
      <c r="I47" s="86" t="s">
        <v>481</v>
      </c>
      <c r="J47" s="87" t="s">
        <v>481</v>
      </c>
      <c r="K47" s="87" t="s">
        <v>481</v>
      </c>
      <c r="L47" s="87" t="s">
        <v>481</v>
      </c>
      <c r="M47" s="88" t="s">
        <v>481</v>
      </c>
    </row>
    <row r="48" spans="2:13" ht="27.75" customHeight="1" x14ac:dyDescent="0.15">
      <c r="B48" s="1203"/>
      <c r="C48" s="1204"/>
      <c r="D48" s="85"/>
      <c r="E48" s="1205" t="s">
        <v>32</v>
      </c>
      <c r="F48" s="1205"/>
      <c r="G48" s="1205"/>
      <c r="H48" s="1206"/>
      <c r="I48" s="86" t="s">
        <v>481</v>
      </c>
      <c r="J48" s="87" t="s">
        <v>481</v>
      </c>
      <c r="K48" s="87" t="s">
        <v>481</v>
      </c>
      <c r="L48" s="87" t="s">
        <v>481</v>
      </c>
      <c r="M48" s="88" t="s">
        <v>481</v>
      </c>
    </row>
    <row r="49" spans="2:13" ht="27.75" customHeight="1" x14ac:dyDescent="0.15">
      <c r="B49" s="1199" t="s">
        <v>33</v>
      </c>
      <c r="C49" s="1200"/>
      <c r="D49" s="89"/>
      <c r="E49" s="1205" t="s">
        <v>34</v>
      </c>
      <c r="F49" s="1205"/>
      <c r="G49" s="1205"/>
      <c r="H49" s="1206"/>
      <c r="I49" s="86">
        <v>5128</v>
      </c>
      <c r="J49" s="87">
        <v>5009</v>
      </c>
      <c r="K49" s="87">
        <v>6652</v>
      </c>
      <c r="L49" s="87">
        <v>8201</v>
      </c>
      <c r="M49" s="88">
        <v>9801</v>
      </c>
    </row>
    <row r="50" spans="2:13" ht="27.75" customHeight="1" x14ac:dyDescent="0.15">
      <c r="B50" s="1201"/>
      <c r="C50" s="1202"/>
      <c r="D50" s="85"/>
      <c r="E50" s="1205" t="s">
        <v>35</v>
      </c>
      <c r="F50" s="1205"/>
      <c r="G50" s="1205"/>
      <c r="H50" s="1206"/>
      <c r="I50" s="86">
        <v>1369</v>
      </c>
      <c r="J50" s="87">
        <v>1261</v>
      </c>
      <c r="K50" s="87">
        <v>1099</v>
      </c>
      <c r="L50" s="87">
        <v>1076</v>
      </c>
      <c r="M50" s="88">
        <v>1003</v>
      </c>
    </row>
    <row r="51" spans="2:13" ht="27.75" customHeight="1" x14ac:dyDescent="0.15">
      <c r="B51" s="1203"/>
      <c r="C51" s="1204"/>
      <c r="D51" s="85"/>
      <c r="E51" s="1205" t="s">
        <v>36</v>
      </c>
      <c r="F51" s="1205"/>
      <c r="G51" s="1205"/>
      <c r="H51" s="1206"/>
      <c r="I51" s="86">
        <v>34725</v>
      </c>
      <c r="J51" s="87">
        <v>33951</v>
      </c>
      <c r="K51" s="87">
        <v>32902</v>
      </c>
      <c r="L51" s="87">
        <v>32324</v>
      </c>
      <c r="M51" s="88">
        <v>31023</v>
      </c>
    </row>
    <row r="52" spans="2:13" ht="27.75" customHeight="1" thickBot="1" x14ac:dyDescent="0.2">
      <c r="B52" s="1207" t="s">
        <v>37</v>
      </c>
      <c r="C52" s="1208"/>
      <c r="D52" s="90"/>
      <c r="E52" s="1209" t="s">
        <v>38</v>
      </c>
      <c r="F52" s="1209"/>
      <c r="G52" s="1209"/>
      <c r="H52" s="1210"/>
      <c r="I52" s="91">
        <v>22217</v>
      </c>
      <c r="J52" s="92">
        <v>21652</v>
      </c>
      <c r="K52" s="92">
        <v>16943</v>
      </c>
      <c r="L52" s="92">
        <v>13289</v>
      </c>
      <c r="M52" s="93">
        <v>10498</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552</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552</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553</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554</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555</v>
      </c>
    </row>
    <row r="50" spans="1:17" x14ac:dyDescent="0.15">
      <c r="B50" s="248"/>
      <c r="C50" s="244"/>
      <c r="D50" s="244"/>
      <c r="E50" s="244"/>
      <c r="F50" s="244"/>
      <c r="G50" s="1224"/>
      <c r="H50" s="1225"/>
      <c r="I50" s="1225"/>
      <c r="J50" s="1226"/>
      <c r="K50" s="354" t="s">
        <v>520</v>
      </c>
      <c r="L50" s="354" t="s">
        <v>521</v>
      </c>
      <c r="M50" s="354" t="s">
        <v>522</v>
      </c>
      <c r="N50" s="354" t="s">
        <v>523</v>
      </c>
      <c r="O50" s="354" t="s">
        <v>524</v>
      </c>
    </row>
    <row r="51" spans="1:17" x14ac:dyDescent="0.15">
      <c r="B51" s="248"/>
      <c r="C51" s="244"/>
      <c r="D51" s="244"/>
      <c r="E51" s="244"/>
      <c r="F51" s="244"/>
      <c r="G51" s="1227" t="s">
        <v>556</v>
      </c>
      <c r="H51" s="1228"/>
      <c r="I51" s="1233" t="s">
        <v>557</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558</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559</v>
      </c>
      <c r="H55" s="1239"/>
      <c r="I55" s="1237" t="s">
        <v>557</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560</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561</v>
      </c>
      <c r="C63" s="244"/>
      <c r="D63" s="244"/>
      <c r="E63" s="244"/>
      <c r="F63" s="244"/>
      <c r="G63" s="244"/>
      <c r="H63" s="244"/>
      <c r="I63" s="244"/>
      <c r="J63" s="244"/>
      <c r="K63" s="244"/>
      <c r="L63" s="244"/>
      <c r="M63" s="244"/>
      <c r="N63" s="244"/>
      <c r="O63" s="244"/>
    </row>
    <row r="64" spans="1:17" x14ac:dyDescent="0.15">
      <c r="B64" s="248"/>
      <c r="C64" s="244"/>
      <c r="D64" s="244"/>
      <c r="E64" s="244"/>
      <c r="F64" s="244"/>
      <c r="G64" s="351" t="s">
        <v>554</v>
      </c>
      <c r="I64" s="352"/>
      <c r="J64" s="352"/>
      <c r="K64" s="352"/>
      <c r="L64" s="244"/>
      <c r="M64" s="244"/>
      <c r="N64" s="244"/>
      <c r="O64" s="244"/>
    </row>
    <row r="65" spans="2:30" x14ac:dyDescent="0.15">
      <c r="B65" s="248"/>
      <c r="C65" s="244"/>
      <c r="D65" s="244"/>
      <c r="E65" s="244"/>
      <c r="F65" s="244"/>
      <c r="G65" s="1247" t="s">
        <v>564</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562</v>
      </c>
      <c r="I71" s="368"/>
      <c r="J71" s="364"/>
      <c r="K71" s="364"/>
      <c r="L71" s="365"/>
      <c r="M71" s="364"/>
      <c r="N71" s="365"/>
      <c r="O71" s="366"/>
    </row>
    <row r="72" spans="2:30" x14ac:dyDescent="0.15">
      <c r="B72" s="248"/>
      <c r="C72" s="244"/>
      <c r="D72" s="244"/>
      <c r="E72" s="244"/>
      <c r="F72" s="244"/>
      <c r="G72" s="1224"/>
      <c r="H72" s="1225"/>
      <c r="I72" s="1225"/>
      <c r="J72" s="1226"/>
      <c r="K72" s="354" t="s">
        <v>520</v>
      </c>
      <c r="L72" s="354" t="s">
        <v>521</v>
      </c>
      <c r="M72" s="354" t="s">
        <v>522</v>
      </c>
      <c r="N72" s="354" t="s">
        <v>523</v>
      </c>
      <c r="O72" s="354" t="s">
        <v>524</v>
      </c>
    </row>
    <row r="73" spans="2:30" x14ac:dyDescent="0.15">
      <c r="B73" s="248"/>
      <c r="C73" s="244"/>
      <c r="D73" s="244"/>
      <c r="E73" s="244"/>
      <c r="F73" s="244"/>
      <c r="G73" s="1227" t="s">
        <v>556</v>
      </c>
      <c r="H73" s="1228"/>
      <c r="I73" s="1233" t="s">
        <v>557</v>
      </c>
      <c r="J73" s="1233"/>
      <c r="K73" s="1248">
        <v>151.80000000000001</v>
      </c>
      <c r="L73" s="1248">
        <v>147</v>
      </c>
      <c r="M73" s="1236">
        <v>113.6</v>
      </c>
      <c r="N73" s="1236">
        <v>90.7</v>
      </c>
      <c r="O73" s="1236">
        <v>71.900000000000006</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563</v>
      </c>
      <c r="J75" s="1237"/>
      <c r="K75" s="1249">
        <v>15.9</v>
      </c>
      <c r="L75" s="1249">
        <v>14.4</v>
      </c>
      <c r="M75" s="1249">
        <v>13.4</v>
      </c>
      <c r="N75" s="1249">
        <v>12.1</v>
      </c>
      <c r="O75" s="1249">
        <v>11.3</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559</v>
      </c>
      <c r="H77" s="1239"/>
      <c r="I77" s="1237" t="s">
        <v>557</v>
      </c>
      <c r="J77" s="1237"/>
      <c r="K77" s="1248">
        <v>69.2</v>
      </c>
      <c r="L77" s="1248">
        <v>58.2</v>
      </c>
      <c r="M77" s="1236">
        <v>50.3</v>
      </c>
      <c r="N77" s="1236">
        <v>45.9</v>
      </c>
      <c r="O77" s="1236">
        <v>37.299999999999997</v>
      </c>
      <c r="R77" s="243">
        <v>12.3</v>
      </c>
      <c r="T77" s="243">
        <v>11.1</v>
      </c>
    </row>
    <row r="78" spans="2:30" x14ac:dyDescent="0.15">
      <c r="B78" s="248"/>
      <c r="C78" s="244"/>
      <c r="D78" s="244"/>
      <c r="E78" s="244"/>
      <c r="F78" s="244"/>
      <c r="G78" s="1240"/>
      <c r="H78" s="1241"/>
      <c r="I78" s="1237"/>
      <c r="J78" s="1237"/>
      <c r="K78" s="1248"/>
      <c r="L78" s="1248"/>
      <c r="M78" s="1236"/>
      <c r="N78" s="1236"/>
      <c r="O78" s="1236"/>
    </row>
    <row r="79" spans="2:30" x14ac:dyDescent="0.15">
      <c r="B79" s="248"/>
      <c r="C79" s="244"/>
      <c r="D79" s="244"/>
      <c r="E79" s="244"/>
      <c r="F79" s="244"/>
      <c r="G79" s="1240"/>
      <c r="H79" s="1241"/>
      <c r="I79" s="1250" t="s">
        <v>563</v>
      </c>
      <c r="J79" s="1246"/>
      <c r="K79" s="1251">
        <v>11.1</v>
      </c>
      <c r="L79" s="1251">
        <v>10.3</v>
      </c>
      <c r="M79" s="1251">
        <v>9.6</v>
      </c>
      <c r="N79" s="1251">
        <v>8.8000000000000007</v>
      </c>
      <c r="O79" s="1251">
        <v>7.8</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519</v>
      </c>
      <c r="G2" s="111"/>
      <c r="H2" s="112"/>
    </row>
    <row r="3" spans="1:8" x14ac:dyDescent="0.15">
      <c r="A3" s="108" t="s">
        <v>512</v>
      </c>
      <c r="B3" s="113"/>
      <c r="C3" s="114"/>
      <c r="D3" s="115">
        <v>72273</v>
      </c>
      <c r="E3" s="116"/>
      <c r="F3" s="117">
        <v>47569</v>
      </c>
      <c r="G3" s="118"/>
      <c r="H3" s="119"/>
    </row>
    <row r="4" spans="1:8" x14ac:dyDescent="0.15">
      <c r="A4" s="120"/>
      <c r="B4" s="121"/>
      <c r="C4" s="122"/>
      <c r="D4" s="123">
        <v>42919</v>
      </c>
      <c r="E4" s="124"/>
      <c r="F4" s="125">
        <v>26255</v>
      </c>
      <c r="G4" s="126"/>
      <c r="H4" s="127"/>
    </row>
    <row r="5" spans="1:8" x14ac:dyDescent="0.15">
      <c r="A5" s="108" t="s">
        <v>514</v>
      </c>
      <c r="B5" s="113"/>
      <c r="C5" s="114"/>
      <c r="D5" s="115">
        <v>71732</v>
      </c>
      <c r="E5" s="116"/>
      <c r="F5" s="117">
        <v>50880</v>
      </c>
      <c r="G5" s="118"/>
      <c r="H5" s="119"/>
    </row>
    <row r="6" spans="1:8" x14ac:dyDescent="0.15">
      <c r="A6" s="120"/>
      <c r="B6" s="121"/>
      <c r="C6" s="122"/>
      <c r="D6" s="123">
        <v>48556</v>
      </c>
      <c r="E6" s="124"/>
      <c r="F6" s="125">
        <v>26879</v>
      </c>
      <c r="G6" s="126"/>
      <c r="H6" s="127"/>
    </row>
    <row r="7" spans="1:8" x14ac:dyDescent="0.15">
      <c r="A7" s="108" t="s">
        <v>515</v>
      </c>
      <c r="B7" s="113"/>
      <c r="C7" s="114"/>
      <c r="D7" s="115">
        <v>52872</v>
      </c>
      <c r="E7" s="116"/>
      <c r="F7" s="117">
        <v>63956</v>
      </c>
      <c r="G7" s="118"/>
      <c r="H7" s="119"/>
    </row>
    <row r="8" spans="1:8" x14ac:dyDescent="0.15">
      <c r="A8" s="120"/>
      <c r="B8" s="121"/>
      <c r="C8" s="122"/>
      <c r="D8" s="123">
        <v>23201</v>
      </c>
      <c r="E8" s="124"/>
      <c r="F8" s="125">
        <v>29239</v>
      </c>
      <c r="G8" s="126"/>
      <c r="H8" s="127"/>
    </row>
    <row r="9" spans="1:8" x14ac:dyDescent="0.15">
      <c r="A9" s="108" t="s">
        <v>516</v>
      </c>
      <c r="B9" s="113"/>
      <c r="C9" s="114"/>
      <c r="D9" s="115">
        <v>71769</v>
      </c>
      <c r="E9" s="116"/>
      <c r="F9" s="117">
        <v>66255</v>
      </c>
      <c r="G9" s="118"/>
      <c r="H9" s="119"/>
    </row>
    <row r="10" spans="1:8" x14ac:dyDescent="0.15">
      <c r="A10" s="120"/>
      <c r="B10" s="121"/>
      <c r="C10" s="122"/>
      <c r="D10" s="123">
        <v>28354</v>
      </c>
      <c r="E10" s="124"/>
      <c r="F10" s="125">
        <v>31822</v>
      </c>
      <c r="G10" s="126"/>
      <c r="H10" s="127"/>
    </row>
    <row r="11" spans="1:8" x14ac:dyDescent="0.15">
      <c r="A11" s="108" t="s">
        <v>517</v>
      </c>
      <c r="B11" s="113"/>
      <c r="C11" s="114"/>
      <c r="D11" s="115">
        <v>56368</v>
      </c>
      <c r="E11" s="116"/>
      <c r="F11" s="117">
        <v>54227</v>
      </c>
      <c r="G11" s="118"/>
      <c r="H11" s="119"/>
    </row>
    <row r="12" spans="1:8" x14ac:dyDescent="0.15">
      <c r="A12" s="120"/>
      <c r="B12" s="121"/>
      <c r="C12" s="128"/>
      <c r="D12" s="123">
        <v>33272</v>
      </c>
      <c r="E12" s="124"/>
      <c r="F12" s="125">
        <v>29694</v>
      </c>
      <c r="G12" s="126"/>
      <c r="H12" s="127"/>
    </row>
    <row r="13" spans="1:8" x14ac:dyDescent="0.15">
      <c r="A13" s="108"/>
      <c r="B13" s="113"/>
      <c r="C13" s="129"/>
      <c r="D13" s="130">
        <v>65003</v>
      </c>
      <c r="E13" s="131"/>
      <c r="F13" s="132">
        <v>56577</v>
      </c>
      <c r="G13" s="133"/>
      <c r="H13" s="119"/>
    </row>
    <row r="14" spans="1:8" x14ac:dyDescent="0.15">
      <c r="A14" s="120"/>
      <c r="B14" s="121"/>
      <c r="C14" s="122"/>
      <c r="D14" s="123">
        <v>35260</v>
      </c>
      <c r="E14" s="124"/>
      <c r="F14" s="125">
        <v>28778</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4.54</v>
      </c>
      <c r="C19" s="134">
        <f>ROUND(VALUE(SUBSTITUTE(実質収支比率等に係る経年分析!G$48,"▲","-")),2)</f>
        <v>4.92</v>
      </c>
      <c r="D19" s="134">
        <f>ROUND(VALUE(SUBSTITUTE(実質収支比率等に係る経年分析!H$48,"▲","-")),2)</f>
        <v>5.01</v>
      </c>
      <c r="E19" s="134">
        <f>ROUND(VALUE(SUBSTITUTE(実質収支比率等に係る経年分析!I$48,"▲","-")),2)</f>
        <v>5.0199999999999996</v>
      </c>
      <c r="F19" s="134">
        <f>ROUND(VALUE(SUBSTITUTE(実質収支比率等に係る経年分析!J$48,"▲","-")),2)</f>
        <v>6.89</v>
      </c>
    </row>
    <row r="20" spans="1:11" x14ac:dyDescent="0.15">
      <c r="A20" s="134" t="s">
        <v>43</v>
      </c>
      <c r="B20" s="134">
        <f>ROUND(VALUE(SUBSTITUTE(実質収支比率等に係る経年分析!F$47,"▲","-")),2)</f>
        <v>10.84</v>
      </c>
      <c r="C20" s="134">
        <f>ROUND(VALUE(SUBSTITUTE(実質収支比率等に係る経年分析!G$47,"▲","-")),2)</f>
        <v>17.260000000000002</v>
      </c>
      <c r="D20" s="134">
        <f>ROUND(VALUE(SUBSTITUTE(実質収支比率等に係る経年分析!H$47,"▲","-")),2)</f>
        <v>24.39</v>
      </c>
      <c r="E20" s="134">
        <f>ROUND(VALUE(SUBSTITUTE(実質収支比率等に係る経年分析!I$47,"▲","-")),2)</f>
        <v>31.22</v>
      </c>
      <c r="F20" s="134">
        <f>ROUND(VALUE(SUBSTITUTE(実質収支比率等に係る経年分析!J$47,"▲","-")),2)</f>
        <v>32.69</v>
      </c>
    </row>
    <row r="21" spans="1:11" x14ac:dyDescent="0.15">
      <c r="A21" s="134" t="s">
        <v>44</v>
      </c>
      <c r="B21" s="134">
        <f>IF(ISNUMBER(VALUE(SUBSTITUTE(実質収支比率等に係る経年分析!F$49,"▲","-"))),ROUND(VALUE(SUBSTITUTE(実質収支比率等に係る経年分析!F$49,"▲","-")),2),NA())</f>
        <v>1.1499999999999999</v>
      </c>
      <c r="C21" s="134">
        <f>IF(ISNUMBER(VALUE(SUBSTITUTE(実質収支比率等に係る経年分析!G$49,"▲","-"))),ROUND(VALUE(SUBSTITUTE(実質収支比率等に係る経年分析!G$49,"▲","-")),2),NA())</f>
        <v>6.95</v>
      </c>
      <c r="D21" s="134">
        <f>IF(ISNUMBER(VALUE(SUBSTITUTE(実質収支比率等に係る経年分析!H$49,"▲","-"))),ROUND(VALUE(SUBSTITUTE(実質収支比率等に係る経年分析!H$49,"▲","-")),2),NA())</f>
        <v>12.63</v>
      </c>
      <c r="E21" s="134">
        <f>IF(ISNUMBER(VALUE(SUBSTITUTE(実質収支比率等に係る経年分析!I$49,"▲","-"))),ROUND(VALUE(SUBSTITUTE(実質収支比率等に係る経年分析!I$49,"▲","-")),2),NA())</f>
        <v>7.43</v>
      </c>
      <c r="F21" s="134">
        <f>IF(ISNUMBER(VALUE(SUBSTITUTE(実質収支比率等に係る経年分析!J$49,"▲","-"))),ROUND(VALUE(SUBSTITUTE(実質収支比率等に係る経年分析!J$49,"▲","-")),2),NA())</f>
        <v>4.1500000000000004</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訪問看護ステーション事業特別会計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0.76</v>
      </c>
      <c r="F31" s="135">
        <f>IF(ROUND(VALUE(SUBSTITUTE(連結実質赤字比率に係る赤字・黒字の構成分析!H$39,"▲", "-")), 2) &lt; 0, ABS(ROUND(VALUE(SUBSTITUTE(連結実質赤字比率に係る赤字・黒字の構成分析!H$39,"▲", "-")), 2)), NA())</f>
        <v>0.31</v>
      </c>
      <c r="G31" s="135" t="e">
        <f>IF(ROUND(VALUE(SUBSTITUTE(連結実質赤字比率に係る赤字・黒字の構成分析!H$39,"▲", "-")), 2) &gt;= 0, ABS(ROUND(VALUE(SUBSTITUTE(連結実質赤字比率に係る赤字・黒字の構成分析!H$39,"▲", "-")), 2)), NA())</f>
        <v>#N/A</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x14ac:dyDescent="0.15">
      <c r="A32" s="135" t="str">
        <f>IF(連結実質赤字比率に係る赤字・黒字の構成分析!C$38="",NA(),連結実質赤字比率に係る赤字・黒字の構成分析!C$38)</f>
        <v>介護老人保健施設事業会計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0.28000000000000003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0.48</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3.63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3.43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3.64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3.85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4.62</v>
      </c>
    </row>
    <row r="35" spans="1:16" x14ac:dyDescent="0.15">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7.35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6.99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8.0399999999999991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6.73</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4.53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4.92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5.0199999999999996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6.89</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3433</v>
      </c>
      <c r="E42" s="136"/>
      <c r="F42" s="136"/>
      <c r="G42" s="136">
        <f>'実質公債費比率（分子）の構造'!L$52</f>
        <v>3512</v>
      </c>
      <c r="H42" s="136"/>
      <c r="I42" s="136"/>
      <c r="J42" s="136">
        <f>'実質公債費比率（分子）の構造'!M$52</f>
        <v>3640</v>
      </c>
      <c r="K42" s="136"/>
      <c r="L42" s="136"/>
      <c r="M42" s="136">
        <f>'実質公債費比率（分子）の構造'!N$52</f>
        <v>3780</v>
      </c>
      <c r="N42" s="136"/>
      <c r="O42" s="136"/>
      <c r="P42" s="136">
        <f>'実質公債費比率（分子）の構造'!O$52</f>
        <v>3679</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t="str">
        <f>'実質公債費比率（分子）の構造'!O$51</f>
        <v>-</v>
      </c>
      <c r="O43" s="136"/>
      <c r="P43" s="136"/>
    </row>
    <row r="44" spans="1:16" x14ac:dyDescent="0.15">
      <c r="A44" s="136" t="s">
        <v>53</v>
      </c>
      <c r="B44" s="136">
        <f>'実質公債費比率（分子）の構造'!K$50</f>
        <v>47</v>
      </c>
      <c r="C44" s="136"/>
      <c r="D44" s="136"/>
      <c r="E44" s="136">
        <f>'実質公債費比率（分子）の構造'!L$50</f>
        <v>42</v>
      </c>
      <c r="F44" s="136"/>
      <c r="G44" s="136"/>
      <c r="H44" s="136">
        <f>'実質公債費比率（分子）の構造'!M$50</f>
        <v>10</v>
      </c>
      <c r="I44" s="136"/>
      <c r="J44" s="136"/>
      <c r="K44" s="136">
        <f>'実質公債費比率（分子）の構造'!N$50</f>
        <v>4</v>
      </c>
      <c r="L44" s="136"/>
      <c r="M44" s="136"/>
      <c r="N44" s="136">
        <f>'実質公債費比率（分子）の構造'!O$50</f>
        <v>4</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1941</v>
      </c>
      <c r="C46" s="136"/>
      <c r="D46" s="136"/>
      <c r="E46" s="136">
        <f>'実質公債費比率（分子）の構造'!L$48</f>
        <v>1894</v>
      </c>
      <c r="F46" s="136"/>
      <c r="G46" s="136"/>
      <c r="H46" s="136">
        <f>'実質公債費比率（分子）の構造'!M$48</f>
        <v>1884</v>
      </c>
      <c r="I46" s="136"/>
      <c r="J46" s="136"/>
      <c r="K46" s="136">
        <f>'実質公債費比率（分子）の構造'!N$48</f>
        <v>1897</v>
      </c>
      <c r="L46" s="136"/>
      <c r="M46" s="136"/>
      <c r="N46" s="136">
        <f>'実質公債費比率（分子）の構造'!O$48</f>
        <v>1912</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3599</v>
      </c>
      <c r="C49" s="136"/>
      <c r="D49" s="136"/>
      <c r="E49" s="136">
        <f>'実質公債費比率（分子）の構造'!L$45</f>
        <v>3509</v>
      </c>
      <c r="F49" s="136"/>
      <c r="G49" s="136"/>
      <c r="H49" s="136">
        <f>'実質公債費比率（分子）の構造'!M$45</f>
        <v>3598</v>
      </c>
      <c r="I49" s="136"/>
      <c r="J49" s="136"/>
      <c r="K49" s="136">
        <f>'実質公債費比率（分子）の構造'!N$45</f>
        <v>3450</v>
      </c>
      <c r="L49" s="136"/>
      <c r="M49" s="136"/>
      <c r="N49" s="136">
        <f>'実質公債費比率（分子）の構造'!O$45</f>
        <v>3362</v>
      </c>
      <c r="O49" s="136"/>
      <c r="P49" s="136"/>
    </row>
    <row r="50" spans="1:16" x14ac:dyDescent="0.15">
      <c r="A50" s="136" t="s">
        <v>59</v>
      </c>
      <c r="B50" s="136" t="e">
        <f>NA()</f>
        <v>#N/A</v>
      </c>
      <c r="C50" s="136">
        <f>IF(ISNUMBER('実質公債費比率（分子）の構造'!K$53),'実質公債費比率（分子）の構造'!K$53,NA())</f>
        <v>2154</v>
      </c>
      <c r="D50" s="136" t="e">
        <f>NA()</f>
        <v>#N/A</v>
      </c>
      <c r="E50" s="136" t="e">
        <f>NA()</f>
        <v>#N/A</v>
      </c>
      <c r="F50" s="136">
        <f>IF(ISNUMBER('実質公債費比率（分子）の構造'!L$53),'実質公債費比率（分子）の構造'!L$53,NA())</f>
        <v>1933</v>
      </c>
      <c r="G50" s="136" t="e">
        <f>NA()</f>
        <v>#N/A</v>
      </c>
      <c r="H50" s="136" t="e">
        <f>NA()</f>
        <v>#N/A</v>
      </c>
      <c r="I50" s="136">
        <f>IF(ISNUMBER('実質公債費比率（分子）の構造'!M$53),'実質公債費比率（分子）の構造'!M$53,NA())</f>
        <v>1852</v>
      </c>
      <c r="J50" s="136" t="e">
        <f>NA()</f>
        <v>#N/A</v>
      </c>
      <c r="K50" s="136" t="e">
        <f>NA()</f>
        <v>#N/A</v>
      </c>
      <c r="L50" s="136">
        <f>IF(ISNUMBER('実質公債費比率（分子）の構造'!N$53),'実質公債費比率（分子）の構造'!N$53,NA())</f>
        <v>1571</v>
      </c>
      <c r="M50" s="136" t="e">
        <f>NA()</f>
        <v>#N/A</v>
      </c>
      <c r="N50" s="136" t="e">
        <f>NA()</f>
        <v>#N/A</v>
      </c>
      <c r="O50" s="136">
        <f>IF(ISNUMBER('実質公債費比率（分子）の構造'!O$53),'実質公債費比率（分子）の構造'!O$53,NA())</f>
        <v>1599</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34725</v>
      </c>
      <c r="E56" s="135"/>
      <c r="F56" s="135"/>
      <c r="G56" s="135">
        <f>'将来負担比率（分子）の構造'!J$51</f>
        <v>33951</v>
      </c>
      <c r="H56" s="135"/>
      <c r="I56" s="135"/>
      <c r="J56" s="135">
        <f>'将来負担比率（分子）の構造'!K$51</f>
        <v>32902</v>
      </c>
      <c r="K56" s="135"/>
      <c r="L56" s="135"/>
      <c r="M56" s="135">
        <f>'将来負担比率（分子）の構造'!L$51</f>
        <v>32324</v>
      </c>
      <c r="N56" s="135"/>
      <c r="O56" s="135"/>
      <c r="P56" s="135">
        <f>'将来負担比率（分子）の構造'!M$51</f>
        <v>31023</v>
      </c>
    </row>
    <row r="57" spans="1:16" x14ac:dyDescent="0.15">
      <c r="A57" s="135" t="s">
        <v>35</v>
      </c>
      <c r="B57" s="135"/>
      <c r="C57" s="135"/>
      <c r="D57" s="135">
        <f>'将来負担比率（分子）の構造'!I$50</f>
        <v>1369</v>
      </c>
      <c r="E57" s="135"/>
      <c r="F57" s="135"/>
      <c r="G57" s="135">
        <f>'将来負担比率（分子）の構造'!J$50</f>
        <v>1261</v>
      </c>
      <c r="H57" s="135"/>
      <c r="I57" s="135"/>
      <c r="J57" s="135">
        <f>'将来負担比率（分子）の構造'!K$50</f>
        <v>1099</v>
      </c>
      <c r="K57" s="135"/>
      <c r="L57" s="135"/>
      <c r="M57" s="135">
        <f>'将来負担比率（分子）の構造'!L$50</f>
        <v>1076</v>
      </c>
      <c r="N57" s="135"/>
      <c r="O57" s="135"/>
      <c r="P57" s="135">
        <f>'将来負担比率（分子）の構造'!M$50</f>
        <v>1003</v>
      </c>
    </row>
    <row r="58" spans="1:16" x14ac:dyDescent="0.15">
      <c r="A58" s="135" t="s">
        <v>34</v>
      </c>
      <c r="B58" s="135"/>
      <c r="C58" s="135"/>
      <c r="D58" s="135">
        <f>'将来負担比率（分子）の構造'!I$49</f>
        <v>5128</v>
      </c>
      <c r="E58" s="135"/>
      <c r="F58" s="135"/>
      <c r="G58" s="135">
        <f>'将来負担比率（分子）の構造'!J$49</f>
        <v>5009</v>
      </c>
      <c r="H58" s="135"/>
      <c r="I58" s="135"/>
      <c r="J58" s="135">
        <f>'将来負担比率（分子）の構造'!K$49</f>
        <v>6652</v>
      </c>
      <c r="K58" s="135"/>
      <c r="L58" s="135"/>
      <c r="M58" s="135">
        <f>'将来負担比率（分子）の構造'!L$49</f>
        <v>8201</v>
      </c>
      <c r="N58" s="135"/>
      <c r="O58" s="135"/>
      <c r="P58" s="135">
        <f>'将来負担比率（分子）の構造'!M$49</f>
        <v>9801</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22</v>
      </c>
      <c r="C61" s="135"/>
      <c r="D61" s="135"/>
      <c r="E61" s="135">
        <f>'将来負担比率（分子）の構造'!J$46</f>
        <v>18</v>
      </c>
      <c r="F61" s="135"/>
      <c r="G61" s="135"/>
      <c r="H61" s="135">
        <f>'将来負担比率（分子）の構造'!K$46</f>
        <v>16</v>
      </c>
      <c r="I61" s="135"/>
      <c r="J61" s="135"/>
      <c r="K61" s="135">
        <f>'将来負担比率（分子）の構造'!L$46</f>
        <v>12</v>
      </c>
      <c r="L61" s="135"/>
      <c r="M61" s="135"/>
      <c r="N61" s="135">
        <f>'将来負担比率（分子）の構造'!M$46</f>
        <v>8</v>
      </c>
      <c r="O61" s="135"/>
      <c r="P61" s="135"/>
    </row>
    <row r="62" spans="1:16" x14ac:dyDescent="0.15">
      <c r="A62" s="135" t="s">
        <v>29</v>
      </c>
      <c r="B62" s="135">
        <f>'将来負担比率（分子）の構造'!I$45</f>
        <v>5792</v>
      </c>
      <c r="C62" s="135"/>
      <c r="D62" s="135"/>
      <c r="E62" s="135">
        <f>'将来負担比率（分子）の構造'!J$45</f>
        <v>6722</v>
      </c>
      <c r="F62" s="135"/>
      <c r="G62" s="135"/>
      <c r="H62" s="135">
        <f>'将来負担比率（分子）の構造'!K$45</f>
        <v>6774</v>
      </c>
      <c r="I62" s="135"/>
      <c r="J62" s="135"/>
      <c r="K62" s="135">
        <f>'将来負担比率（分子）の構造'!L$45</f>
        <v>6415</v>
      </c>
      <c r="L62" s="135"/>
      <c r="M62" s="135"/>
      <c r="N62" s="135">
        <f>'将来負担比率（分子）の構造'!M$45</f>
        <v>6229</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27966</v>
      </c>
      <c r="C64" s="135"/>
      <c r="D64" s="135"/>
      <c r="E64" s="135">
        <f>'将来負担比率（分子）の構造'!J$43</f>
        <v>26930</v>
      </c>
      <c r="F64" s="135"/>
      <c r="G64" s="135"/>
      <c r="H64" s="135">
        <f>'将来負担比率（分子）の構造'!K$43</f>
        <v>25097</v>
      </c>
      <c r="I64" s="135"/>
      <c r="J64" s="135"/>
      <c r="K64" s="135">
        <f>'将来負担比率（分子）の構造'!L$43</f>
        <v>23302</v>
      </c>
      <c r="L64" s="135"/>
      <c r="M64" s="135"/>
      <c r="N64" s="135">
        <f>'将来負担比率（分子）の構造'!M$43</f>
        <v>21853</v>
      </c>
      <c r="O64" s="135"/>
      <c r="P64" s="135"/>
    </row>
    <row r="65" spans="1:16" x14ac:dyDescent="0.15">
      <c r="A65" s="135" t="s">
        <v>26</v>
      </c>
      <c r="B65" s="135">
        <f>'将来負担比率（分子）の構造'!I$42</f>
        <v>389</v>
      </c>
      <c r="C65" s="135"/>
      <c r="D65" s="135"/>
      <c r="E65" s="135">
        <f>'将来負担比率（分子）の構造'!J$42</f>
        <v>86</v>
      </c>
      <c r="F65" s="135"/>
      <c r="G65" s="135"/>
      <c r="H65" s="135">
        <f>'将来負担比率（分子）の構造'!K$42</f>
        <v>76</v>
      </c>
      <c r="I65" s="135"/>
      <c r="J65" s="135"/>
      <c r="K65" s="135">
        <f>'将来負担比率（分子）の構造'!L$42</f>
        <v>24</v>
      </c>
      <c r="L65" s="135"/>
      <c r="M65" s="135"/>
      <c r="N65" s="135">
        <f>'将来負担比率（分子）の構造'!M$42</f>
        <v>20</v>
      </c>
      <c r="O65" s="135"/>
      <c r="P65" s="135"/>
    </row>
    <row r="66" spans="1:16" x14ac:dyDescent="0.15">
      <c r="A66" s="135" t="s">
        <v>25</v>
      </c>
      <c r="B66" s="135">
        <f>'将来負担比率（分子）の構造'!I$41</f>
        <v>29272</v>
      </c>
      <c r="C66" s="135"/>
      <c r="D66" s="135"/>
      <c r="E66" s="135">
        <f>'将来負担比率（分子）の構造'!J$41</f>
        <v>28116</v>
      </c>
      <c r="F66" s="135"/>
      <c r="G66" s="135"/>
      <c r="H66" s="135">
        <f>'将来負担比率（分子）の構造'!K$41</f>
        <v>25633</v>
      </c>
      <c r="I66" s="135"/>
      <c r="J66" s="135"/>
      <c r="K66" s="135">
        <f>'将来負担比率（分子）の構造'!L$41</f>
        <v>25137</v>
      </c>
      <c r="L66" s="135"/>
      <c r="M66" s="135"/>
      <c r="N66" s="135">
        <f>'将来負担比率（分子）の構造'!M$41</f>
        <v>24215</v>
      </c>
      <c r="O66" s="135"/>
      <c r="P66" s="135"/>
    </row>
    <row r="67" spans="1:16" x14ac:dyDescent="0.15">
      <c r="A67" s="135" t="s">
        <v>63</v>
      </c>
      <c r="B67" s="135" t="e">
        <f>NA()</f>
        <v>#N/A</v>
      </c>
      <c r="C67" s="135">
        <f>IF(ISNUMBER('将来負担比率（分子）の構造'!I$52), IF('将来負担比率（分子）の構造'!I$52 &lt; 0, 0, '将来負担比率（分子）の構造'!I$52), NA())</f>
        <v>22217</v>
      </c>
      <c r="D67" s="135" t="e">
        <f>NA()</f>
        <v>#N/A</v>
      </c>
      <c r="E67" s="135" t="e">
        <f>NA()</f>
        <v>#N/A</v>
      </c>
      <c r="F67" s="135">
        <f>IF(ISNUMBER('将来負担比率（分子）の構造'!J$52), IF('将来負担比率（分子）の構造'!J$52 &lt; 0, 0, '将来負担比率（分子）の構造'!J$52), NA())</f>
        <v>21652</v>
      </c>
      <c r="G67" s="135" t="e">
        <f>NA()</f>
        <v>#N/A</v>
      </c>
      <c r="H67" s="135" t="e">
        <f>NA()</f>
        <v>#N/A</v>
      </c>
      <c r="I67" s="135">
        <f>IF(ISNUMBER('将来負担比率（分子）の構造'!K$52), IF('将来負担比率（分子）の構造'!K$52 &lt; 0, 0, '将来負担比率（分子）の構造'!K$52), NA())</f>
        <v>16943</v>
      </c>
      <c r="J67" s="135" t="e">
        <f>NA()</f>
        <v>#N/A</v>
      </c>
      <c r="K67" s="135" t="e">
        <f>NA()</f>
        <v>#N/A</v>
      </c>
      <c r="L67" s="135">
        <f>IF(ISNUMBER('将来負担比率（分子）の構造'!L$52), IF('将来負担比率（分子）の構造'!L$52 &lt; 0, 0, '将来負担比率（分子）の構造'!L$52), NA())</f>
        <v>13289</v>
      </c>
      <c r="M67" s="135" t="e">
        <f>NA()</f>
        <v>#N/A</v>
      </c>
      <c r="N67" s="135" t="e">
        <f>NA()</f>
        <v>#N/A</v>
      </c>
      <c r="O67" s="135">
        <f>IF(ISNUMBER('将来負担比率（分子）の構造'!M$52), IF('将来負担比率（分子）の構造'!M$52 &lt; 0, 0, '将来負担比率（分子）の構造'!M$52), NA())</f>
        <v>10498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2017-04-12T11:21:27Z</cp:lastPrinted>
  <dcterms:created xsi:type="dcterms:W3CDTF">2017-02-15T20:11:52Z</dcterms:created>
  <dcterms:modified xsi:type="dcterms:W3CDTF">2017-05-08T01:36:01Z</dcterms:modified>
  <cp:category/>
</cp:coreProperties>
</file>