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3" i="11" l="1"/>
  <c r="AK33" i="11" l="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U34" i="9" s="1"/>
  <c r="CO34" i="9"/>
  <c r="BW34" i="9"/>
  <c r="C34" i="9"/>
  <c r="U35" i="9" l="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<sst xmlns="http://schemas.openxmlformats.org/spreadsheetml/2006/main" count="962" uniqueCount="548">
  <si>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</si>
  <si>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</si>
  <si>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</si>
  <si>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</si>
  <si>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</si>
  <si>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</si>
  <si>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</si>
  <si>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</si>
  <si>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</si>
  <si>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</si>
  <si>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</si>
  <si>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</si>
  <si>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</si>
  <si>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</si>
  <si>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</si>
  <si>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</si>
  <si>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</si>
  <si>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</si>
  <si>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</si>
  <si>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</si>
  <si>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</si>
  <si>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</si>
  <si>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</si>
  <si>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</si>
  <si>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</si>
  <si>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</si>
  <si>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</si>
  <si>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</si>
  <si>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</si>
  <si>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</si>
  <si>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</si>
  <si>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</si>
  <si>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</si>
  <si>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</si>
  <si>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</si>
  <si>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</si>
  <si>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</si>
  <si>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</si>
  <si>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</si>
  <si>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</si>
  <si>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</si>
  <si>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</si>
  <si>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</si>
  <si>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</si>
  <si>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</si>
  <si>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</si>
  <si>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</si>
  <si>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</si>
  <si>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</si>
  <si>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</si>
  <si>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</si>
  <si>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</si>
  <si>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</si>
  <si>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</si>
  <si>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</si>
  <si>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</si>
  <si>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</si>
  <si>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</si>
  <si>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</si>
  <si>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</si>
  <si>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</si>
  <si>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</si>
  <si>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</si>
  <si>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</si>
  <si>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</si>
  <si>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</si>
  <si>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</si>
  <si>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</si>
  <si>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</si>
  <si>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</si>
  <si>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</si>
  <si>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</si>
  <si>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</si>
  <si>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</si>
  <si>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</si>
  <si>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</si>
  <si>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</si>
  <si>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</si>
  <si>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</si>
  <si>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</si>
  <si>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</si>
  <si>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</si>
  <si>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</si>
  <si>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</si>
  <si>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</si>
  <si>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</si>
  <si>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</si>
  <si>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</si>
  <si>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</si>
  <si>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</si>
  <si>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</si>
  <si>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</si>
  <si>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</si>
  <si>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</si>
  <si>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</si>
  <si>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</si>
  <si>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</si>
  <si>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</si>
  <si>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</si>
  <si>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</si>
  <si>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</si>
  <si>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</si>
  <si>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</si>
  <si>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</si>
  <si>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</si>
  <si>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</si>
  <si>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</si>
  <si>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</si>
  <si>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</si>
  <si>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</si>
  <si>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</si>
  <si>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</si>
  <si>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</si>
  <si>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</si>
  <si>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</si>
  <si>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</si>
  <si>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</si>
  <si>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</si>
  <si>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</si>
  <si>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</si>
  <si>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</si>
  <si>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</si>
  <si>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</si>
  <si>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</si>
  <si>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</si>
  <si>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</si>
  <si>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</si>
  <si>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</si>
  <si>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</si>
  <si>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</si>
  <si>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</si>
  <si>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</si>
  <si>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</si>
  <si>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</si>
  <si>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</si>
  <si>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</si>
  <si>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</si>
  <si>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</si>
  <si>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</si>
  <si>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</si>
  <si>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</si>
  <si>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</si>
  <si>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</si>
  <si>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</si>
  <si>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</si>
  <si>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</si>
  <si>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</si>
  <si>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</si>
  <si>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</si>
  <si>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</si>
  <si>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</si>
  <si>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</si>
  <si>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</si>
  <si>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</si>
  <si>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</si>
  <si>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</si>
  <si>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</si>
  <si>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</si>
  <si>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</si>
  <si>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</si>
  <si>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</si>
  <si>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</si>
  <si>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</si>
  <si>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</si>
  <si>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</si>
  <si>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</si>
  <si>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</si>
  <si>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</si>
  <si>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</si>
  <si>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</si>
  <si>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</si>
  <si>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</si>
  <si>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</si>
  <si>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</si>
  <si>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</si>
  <si>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</si>
  <si>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</si>
  <si>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</si>
  <si>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</si>
  <si>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</si>
  <si>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</si>
  <si>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</si>
  <si>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</si>
  <si>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</si>
  <si>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</si>
  <si>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</si>
  <si>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</si>
  <si>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</si>
  <si>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</si>
  <si>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</si>
  <si>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</si>
  <si>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</si>
  <si>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</si>
  <si>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</si>
  <si>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</si>
  <si>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</si>
  <si>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滋賀県日野町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</si>
  <si>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</si>
  <si>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</si>
  <si>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</si>
  <si>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</si>
  <si>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</si>
  <si>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</si>
  <si>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</si>
  <si>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</si>
  <si>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</si>
  <si>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</si>
  <si>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</si>
  <si>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</si>
  <si>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</si>
  <si>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</si>
  <si>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</si>
  <si>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</si>
  <si>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</si>
  <si>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</si>
  <si>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</si>
  <si>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</si>
  <si>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</si>
  <si>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</si>
  <si>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</si>
  <si>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</si>
  <si>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</si>
  <si>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</si>
  <si>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</si>
  <si>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</si>
  <si>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</si>
  <si>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</si>
  <si>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</si>
  <si>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</si>
  <si>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</si>
  <si>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</si>
  <si>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</si>
  <si>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</si>
  <si>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</si>
  <si>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</si>
  <si>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</si>
  <si>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</si>
  <si>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</si>
  <si>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</si>
  <si>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</si>
  <si>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</si>
  <si>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</si>
  <si>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</si>
  <si>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</si>
  <si>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</si>
  <si>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</si>
  <si>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</si>
  <si>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</si>
  <si>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</si>
  <si>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</si>
  <si>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</si>
  <si>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</si>
  <si>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</si>
  <si>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</si>
  <si>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</si>
  <si>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</si>
  <si>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</si>
  <si>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</si>
  <si>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</si>
  <si>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</si>
  <si>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</si>
  <si>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</si>
  <si>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</si>
  <si>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</si>
  <si>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</si>
  <si>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</si>
  <si>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</si>
  <si>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</si>
  <si>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</si>
  <si>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</si>
  <si>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</si>
  <si>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</si>
  <si>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</si>
  <si>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</si>
  <si>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</si>
  <si>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</si>
  <si>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</si>
  <si>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</si>
  <si>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</si>
  <si>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</si>
  <si>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</si>
  <si>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</si>
  <si>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</si>
  <si>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</si>
  <si>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</si>
  <si>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</si>
  <si>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</si>
  <si>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</si>
  <si>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</si>
  <si>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</si>
  <si>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</si>
  <si>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</si>
  <si>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</si>
  <si>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</si>
  <si>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</si>
  <si>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</si>
  <si>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</si>
  <si>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</si>
  <si>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</si>
  <si>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</si>
  <si>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</si>
  <si>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</si>
  <si>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</si>
  <si>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</si>
  <si>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</si>
  <si>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</si>
  <si>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</si>
  <si>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</si>
  <si>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</si>
  <si>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</si>
  <si>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</si>
  <si>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</si>
  <si>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</si>
  <si>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</si>
  <si>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</si>
  <si>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</si>
  <si>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</si>
  <si>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</si>
  <si>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</si>
  <si>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</si>
  <si>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</si>
  <si>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</si>
  <si>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</si>
  <si>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</si>
  <si>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</si>
  <si>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</si>
  <si>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</si>
  <si>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</si>
  <si>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</si>
  <si>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</si>
  <si>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</si>
  <si>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</si>
  <si>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</si>
  <si>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</si>
  <si>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</si>
  <si>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</si>
  <si>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</si>
  <si>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</si>
  <si>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</si>
  <si>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</si>
  <si>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</si>
  <si>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</si>
  <si>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</si>
  <si>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</si>
  <si>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</si>
  <si>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</si>
  <si>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滋賀県日野町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</si>
  <si>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</si>
  <si>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</si>
  <si>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</si>
  <si>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</si>
  <si>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</si>
  <si>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</si>
  <si>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</si>
  <si>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</si>
  <si>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</si>
  <si>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</si>
  <si>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</si>
  <si>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</si>
  <si>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</si>
  <si>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</si>
  <si>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</si>
  <si>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</si>
  <si>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</si>
  <si>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</si>
  <si>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</si>
  <si>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</si>
  <si>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</si>
  <si>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</si>
  <si>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</si>
  <si>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</si>
  <si>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</si>
  <si>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</si>
  <si>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</si>
  <si>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</si>
  <si>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</si>
  <si>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</si>
  <si>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</si>
  <si>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</si>
  <si>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</si>
  <si>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</si>
  <si>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</si>
  <si>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</si>
  <si>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</si>
  <si>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</si>
  <si>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</si>
  <si>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</si>
  <si>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</si>
  <si>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</si>
  <si>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</si>
  <si>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</si>
  <si>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</si>
  <si>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</si>
  <si>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</si>
  <si>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</si>
  <si>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</si>
  <si>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</si>
  <si>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</si>
  <si>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</si>
  <si>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</si>
  <si>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</si>
  <si>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</si>
  <si>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</si>
  <si>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</si>
  <si>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</si>
  <si>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</si>
  <si>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</si>
  <si>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</si>
  <si>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</si>
  <si>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</si>
  <si>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</si>
  <si>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</si>
  <si>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</si>
  <si>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</si>
  <si>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</si>
  <si>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</si>
  <si>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</si>
  <si>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</si>
  <si>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</si>
  <si>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</si>
  <si>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</si>
  <si>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</si>
  <si>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</si>
  <si>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</si>
  <si>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</si>
  <si>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</si>
  <si>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</si>
  <si>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</si>
  <si>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</si>
  <si>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</si>
  <si>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</si>
  <si>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</si>
  <si>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</si>
  <si>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</si>
  <si>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</si>
  <si>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</si>
  <si>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</si>
  <si>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</si>
  <si>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</si>
  <si>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</si>
  <si>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</si>
  <si>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</si>
  <si>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</si>
  <si>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</si>
  <si>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</si>
  <si>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</si>
  <si>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</si>
  <si>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簡易水道特別会計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</si>
  <si>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</si>
  <si>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</si>
  <si>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</si>
  <si>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</si>
  <si>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</si>
  <si>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</si>
  <si>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</si>
  <si>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</si>
  <si>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</si>
  <si>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</si>
  <si>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</si>
  <si>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</si>
  <si>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</si>
  <si>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</si>
  <si>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</si>
  <si>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</si>
  <si>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</si>
  <si>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</si>
  <si>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</si>
  <si>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</si>
  <si>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</si>
  <si>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</si>
  <si>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</si>
  <si>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</si>
  <si>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</si>
  <si>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</si>
  <si>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</si>
  <si>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</si>
  <si>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</si>
  <si>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</si>
  <si>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</si>
  <si>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</si>
  <si>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</si>
  <si>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</si>
  <si>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</si>
  <si>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</si>
  <si>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</si>
  <si>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</si>
  <si>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</si>
  <si>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</si>
  <si>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</si>
  <si>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</si>
  <si>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</si>
  <si>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</si>
  <si>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</si>
  <si>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</si>
  <si>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</si>
  <si>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</si>
  <si>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</si>
  <si>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</si>
  <si>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</si>
  <si>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</si>
  <si>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</si>
  <si>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</si>
  <si>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</si>
  <si>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</si>
  <si>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</si>
  <si>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</si>
  <si>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</si>
  <si>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</si>
  <si>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</si>
  <si>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</si>
  <si>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</si>
  <si>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</si>
  <si>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</si>
  <si>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</si>
  <si>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</si>
  <si>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</si>
  <si>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</si>
  <si>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</si>
  <si>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</si>
  <si>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</si>
  <si>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</si>
  <si>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</si>
  <si>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</si>
  <si>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</si>
  <si>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</si>
  <si>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</si>
  <si>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1.39</t>
  </si>
  <si>
    <t>▲ 2.80</t>
  </si>
  <si>
    <t>水道事業会計</t>
  </si>
  <si>
    <t>一般会計</t>
  </si>
  <si>
    <t>国民健康保険特別会計</t>
  </si>
  <si>
    <t>介護保険特別会計</t>
  </si>
  <si>
    <t>農業集落排水事業特別会計</t>
  </si>
  <si>
    <t>後期高齢者医療特別会計</t>
  </si>
  <si>
    <t>公共下水道事業特別会計</t>
  </si>
  <si>
    <t>簡易水道特別会計</t>
  </si>
  <si>
    <t>その他会計（赤字）</t>
  </si>
  <si>
    <t>その他会計（黒字）</t>
  </si>
  <si>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</si>
  <si>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</si>
  <si>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八日市布引ライフ組合</t>
    <rPh sb="0" eb="3">
      <t>ヨウカイチ</t>
    </rPh>
    <rPh sb="3" eb="4">
      <t>ヌノ</t>
    </rPh>
    <rPh sb="4" eb="5">
      <t>ヒ</t>
    </rPh>
    <rPh sb="8" eb="10">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</si>
  <si>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7">
      <t>ホショウトウ</t>
    </rPh>
    <rPh sb="17" eb="19">
      <t>クミアイ</t>
    </rPh>
    <phoneticPr fontId="2"/>
  </si>
  <si>
    <t>中部清掃組合</t>
    <rPh sb="0" eb="2">
      <t>チュウブ</t>
    </rPh>
    <rPh sb="2" eb="4">
      <t>セイソウ</t>
    </rPh>
    <rPh sb="4" eb="6">
      <t>クミアイ</t>
    </rPh>
    <phoneticPr fontId="2"/>
  </si>
  <si>
    <t>東近江行政組合（一般）</t>
    <rPh sb="0" eb="1">
      <t>ヒガシ</t>
    </rPh>
    <rPh sb="1" eb="3">
      <t>オウミ</t>
    </rPh>
    <rPh sb="3" eb="5">
      <t>ギョウセイ</t>
    </rPh>
    <rPh sb="5" eb="7">
      <t>クミアイ</t>
    </rPh>
    <rPh sb="8" eb="10">
      <t>イッパン</t>
    </rPh>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</si>
  <si>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</si>
  <si>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</si>
  <si>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t>
    <rPh sb="0" eb="3">
      <t>シガケン</t>
    </rPh>
    <rPh sb="3" eb="5">
      <t>コウキ</t>
    </rPh>
    <rPh sb="5" eb="8">
      <t>コウレイシャ</t>
    </rPh>
    <rPh sb="8" eb="10">
      <t>イリョウ</t>
    </rPh>
    <rPh sb="10" eb="12">
      <t>コウイキ</t>
    </rPh>
    <rPh sb="12" eb="14">
      <t>レンゴウ</t>
    </rPh>
    <rPh sb="15" eb="17">
      <t>イッパン</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</si>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</sst>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35666</c:v>
                </c:pt>
                <c:pt idx="1">
                  <c:v>60780</c:v>
                </c:pt>
                <c:pt idx="2">
                  <c:v>55487</c:v>
                </c:pt>
                <c:pt idx="3">
                  <c:v>92192</c:v>
                </c:pt>
                <c:pt idx="4">
                  <c:v>60062</c:v>
                </c:pt>
              </c:numCache>
            </c:numRef>
          </c:val>
          <c:smooth val="0"/>
        </c:ser>
        <c:dLbls>
          <c:showLegendKey val="0"/>
          <c:showVal val="0"/>
          <c:showCatName val="0"/>
          <c:showSerName val="0"/>
          <c:showPercent val="0"/>
          <c:showBubbleSize val="0"/>
        </c:dLbls>
        <c:marker val="1"/>
        <c:smooth val="0"/>
        <c:axId val="94750592"/>
        <c:axId val="100315136"/>
      </c:lineChart>
      <c:catAx>
        <c:axId val="94750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15136"/>
        <c:crosses val="autoZero"/>
        <c:auto val="1"/>
        <c:lblAlgn val="ctr"/>
        <c:lblOffset val="100"/>
        <c:tickLblSkip val="1"/>
        <c:tickMarkSkip val="1"/>
        <c:noMultiLvlLbl val="0"/>
      </c:catAx>
      <c:valAx>
        <c:axId val="1003151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50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6.58</c:v>
                </c:pt>
                <c:pt idx="1">
                  <c:v>8.5</c:v>
                </c:pt>
                <c:pt idx="2">
                  <c:v>7.03</c:v>
                </c:pt>
                <c:pt idx="3">
                  <c:v>4.13</c:v>
                </c:pt>
                <c:pt idx="4">
                  <c:v>7.53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19.02</c:v>
                </c:pt>
                <c:pt idx="1">
                  <c:v>19.11</c:v>
                </c:pt>
                <c:pt idx="2">
                  <c:v>19.010000000000002</c:v>
                </c:pt>
                <c:pt idx="3">
                  <c:v>18.91</c:v>
                </c:pt>
                <c:pt idx="4">
                  <c:v>18.91</c:v>
                </c:pt>
              </c:numCache>
            </c:numRef>
          </c:val>
        </c:ser>
        <c:dLbls>
          <c:showLegendKey val="0"/>
          <c:showVal val="0"/>
          <c:showCatName val="0"/>
          <c:showSerName val="0"/>
          <c:showPercent val="0"/>
          <c:showBubbleSize val="0"/>
        </c:dLbls>
        <c:gapWidth val="250"/>
        <c:overlap val="100"/>
        <c:axId val="107676416"/>
        <c:axId val="10767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0.43</c:v>
                </c:pt>
                <c:pt idx="1">
                  <c:v>5.62</c:v>
                </c:pt>
                <c:pt idx="2">
                  <c:v>-1.39</c:v>
                </c:pt>
                <c:pt idx="3">
                  <c:v>-2.8</c:v>
                </c:pt>
                <c:pt idx="4">
                  <c:v>3.42</c:v>
                </c:pt>
              </c:numCache>
            </c:numRef>
          </c:val>
          <c:smooth val="0"/>
        </c:ser>
        <c:dLbls>
          <c:showLegendKey val="0"/>
          <c:showVal val="0"/>
          <c:showCatName val="0"/>
          <c:showSerName val="0"/>
          <c:showPercent val="0"/>
          <c:showBubbleSize val="0"/>
        </c:dLbls>
        <c:marker val="1"/>
        <c:smooth val="0"/>
        <c:axId val="107676416"/>
        <c:axId val="107678336"/>
      </c:lineChart>
      <c:catAx>
        <c:axId val="1076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678336"/>
        <c:crosses val="autoZero"/>
        <c:auto val="1"/>
        <c:lblAlgn val="ctr"/>
        <c:lblOffset val="100"/>
        <c:tickLblSkip val="1"/>
        <c:tickMarkSkip val="1"/>
        <c:noMultiLvlLbl val="0"/>
      </c:catAx>
      <c:valAx>
        <c:axId val="10767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7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0.03</c:v>
                </c:pt>
                <c:pt idx="4">
                  <c:v>#N/A</c:v>
                </c:pt>
                <c:pt idx="5">
                  <c:v>0.05</c:v>
                </c:pt>
                <c:pt idx="6">
                  <c:v>#N/A</c:v>
                </c:pt>
                <c:pt idx="7">
                  <c:v>0.04</c:v>
                </c:pt>
                <c:pt idx="8">
                  <c:v>#N/A</c:v>
                </c:pt>
                <c:pt idx="9">
                  <c:v>0.05</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0.03</c:v>
                </c:pt>
                <c:pt idx="4">
                  <c:v>#N/A</c:v>
                </c:pt>
                <c:pt idx="5">
                  <c:v>0</c:v>
                </c:pt>
                <c:pt idx="6">
                  <c:v>#N/A</c:v>
                </c:pt>
                <c:pt idx="7">
                  <c:v>0.1</c:v>
                </c:pt>
                <c:pt idx="8">
                  <c:v>#N/A</c:v>
                </c:pt>
                <c:pt idx="9">
                  <c:v>0.15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0.31</c:v>
                </c:pt>
                <c:pt idx="2">
                  <c:v>#N/A</c:v>
                </c:pt>
                <c:pt idx="3">
                  <c:v>0.24</c:v>
                </c:pt>
                <c:pt idx="4">
                  <c:v>#N/A</c:v>
                </c:pt>
                <c:pt idx="5">
                  <c:v>0.48</c:v>
                </c:pt>
                <c:pt idx="6">
                  <c:v>#N/A</c:v>
                </c:pt>
                <c:pt idx="7">
                  <c:v>0.47</c:v>
                </c:pt>
                <c:pt idx="8">
                  <c:v>#N/A</c:v>
                </c:pt>
                <c:pt idx="9">
                  <c:v>0.5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0.91</c:v>
                </c:pt>
                <c:pt idx="2">
                  <c:v>#N/A</c:v>
                </c:pt>
                <c:pt idx="3">
                  <c:v>1.55</c:v>
                </c:pt>
                <c:pt idx="4">
                  <c:v>#N/A</c:v>
                </c:pt>
                <c:pt idx="5">
                  <c:v>2.09</c:v>
                </c:pt>
                <c:pt idx="6">
                  <c:v>#N/A</c:v>
                </c:pt>
                <c:pt idx="7">
                  <c:v>0.69</c:v>
                </c:pt>
                <c:pt idx="8">
                  <c:v>#N/A</c:v>
                </c:pt>
                <c:pt idx="9">
                  <c:v>1.08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6.57</c:v>
                </c:pt>
                <c:pt idx="2">
                  <c:v>#N/A</c:v>
                </c:pt>
                <c:pt idx="3">
                  <c:v>8.49</c:v>
                </c:pt>
                <c:pt idx="4">
                  <c:v>#N/A</c:v>
                </c:pt>
                <c:pt idx="5">
                  <c:v>7.02</c:v>
                </c:pt>
                <c:pt idx="6">
                  <c:v>#N/A</c:v>
                </c:pt>
                <c:pt idx="7">
                  <c:v>4.13</c:v>
                </c:pt>
                <c:pt idx="8">
                  <c:v>#N/A</c:v>
                </c:pt>
                <c:pt idx="9">
                  <c:v>7.53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8.48</c:v>
                </c:pt>
                <c:pt idx="2">
                  <c:v>#N/A</c:v>
                </c:pt>
                <c:pt idx="3">
                  <c:v>10.19</c:v>
                </c:pt>
                <c:pt idx="4">
                  <c:v>#N/A</c:v>
                </c:pt>
                <c:pt idx="5">
                  <c:v>12.72</c:v>
                </c:pt>
                <c:pt idx="6">
                  <c:v>#N/A</c:v>
                </c:pt>
                <c:pt idx="7">
                  <c:v>14.44</c:v>
                </c:pt>
                <c:pt idx="8">
                  <c:v>#N/A</c:v>
                </c:pt>
                <c:pt idx="9">
                  <c:v>16.2</c:v>
                </c:pt>
              </c:numCache>
            </c:numRef>
          </c:val>
        </c:ser>
        <c:dLbls>
          <c:showLegendKey val="0"/>
          <c:showVal val="0"/>
          <c:showCatName val="0"/>
          <c:showSerName val="0"/>
          <c:showPercent val="0"/>
          <c:showBubbleSize val="0"/>
        </c:dLbls>
        <c:gapWidth val="150"/>
        <c:overlap val="100"/>
        <c:axId val="108165760"/>
        <c:axId val="108188032"/>
      </c:barChart>
      <c:catAx>
        <c:axId val="10816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88032"/>
        <c:crosses val="autoZero"/>
        <c:auto val="1"/>
        <c:lblAlgn val="ctr"/>
        <c:lblOffset val="100"/>
        <c:tickLblSkip val="1"/>
        <c:tickMarkSkip val="1"/>
        <c:noMultiLvlLbl val="0"/>
      </c:catAx>
      <c:valAx>
        <c:axId val="10818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6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762</c:v>
                </c:pt>
                <c:pt idx="5">
                  <c:v>786</c:v>
                </c:pt>
                <c:pt idx="8">
                  <c:v>786</c:v>
                </c:pt>
                <c:pt idx="11">
                  <c:v>793</c:v>
                </c:pt>
                <c:pt idx="14">
                  <c:v>807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143</c:v>
                </c:pt>
                <c:pt idx="3">
                  <c:v>120</c:v>
                </c:pt>
                <c:pt idx="6">
                  <c:v>81</c:v>
                </c:pt>
                <c:pt idx="9">
                  <c:v>55</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146</c:v>
                </c:pt>
                <c:pt idx="3">
                  <c:v>117</c:v>
                </c:pt>
                <c:pt idx="6">
                  <c:v>120</c:v>
                </c:pt>
                <c:pt idx="9">
                  <c:v>113</c:v>
                </c:pt>
                <c:pt idx="12">
                  <c:v>118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428</c:v>
                </c:pt>
                <c:pt idx="3">
                  <c:v>383</c:v>
                </c:pt>
                <c:pt idx="6">
                  <c:v>372</c:v>
                </c:pt>
                <c:pt idx="9">
                  <c:v>352</c:v>
                </c:pt>
                <c:pt idx="12">
                  <c:v>358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690</c:v>
                </c:pt>
                <c:pt idx="3">
                  <c:v>672</c:v>
                </c:pt>
                <c:pt idx="6">
                  <c:v>620</c:v>
                </c:pt>
                <c:pt idx="9">
                  <c:v>606</c:v>
                </c:pt>
                <c:pt idx="12">
                  <c:v>564</c:v>
                </c:pt>
              </c:numCache>
            </c:numRef>
          </c:val>
        </c:ser>
        <c:dLbls>
          <c:showLegendKey val="0"/>
          <c:showVal val="0"/>
          <c:showCatName val="0"/>
          <c:showSerName val="0"/>
          <c:showPercent val="0"/>
          <c:showBubbleSize val="0"/>
        </c:dLbls>
        <c:gapWidth val="100"/>
        <c:overlap val="100"/>
        <c:axId val="101701504"/>
        <c:axId val="10779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645</c:v>
                </c:pt>
                <c:pt idx="2">
                  <c:v>#N/A</c:v>
                </c:pt>
                <c:pt idx="3">
                  <c:v>#N/A</c:v>
                </c:pt>
                <c:pt idx="4">
                  <c:v>506</c:v>
                </c:pt>
                <c:pt idx="5">
                  <c:v>#N/A</c:v>
                </c:pt>
                <c:pt idx="6">
                  <c:v>#N/A</c:v>
                </c:pt>
                <c:pt idx="7">
                  <c:v>407</c:v>
                </c:pt>
                <c:pt idx="8">
                  <c:v>#N/A</c:v>
                </c:pt>
                <c:pt idx="9">
                  <c:v>#N/A</c:v>
                </c:pt>
                <c:pt idx="10">
                  <c:v>333</c:v>
                </c:pt>
                <c:pt idx="11">
                  <c:v>#N/A</c:v>
                </c:pt>
                <c:pt idx="12">
                  <c:v>#N/A</c:v>
                </c:pt>
                <c:pt idx="13">
                  <c:v>233</c:v>
                </c:pt>
                <c:pt idx="14">
                  <c:v>#N/A</c:v>
                </c:pt>
              </c:numCache>
            </c:numRef>
          </c:val>
          <c:smooth val="0"/>
        </c:ser>
        <c:dLbls>
          <c:showLegendKey val="0"/>
          <c:showVal val="0"/>
          <c:showCatName val="0"/>
          <c:showSerName val="0"/>
          <c:showPercent val="0"/>
          <c:showBubbleSize val="0"/>
        </c:dLbls>
        <c:marker val="1"/>
        <c:smooth val="0"/>
        <c:axId val="101701504"/>
        <c:axId val="107790336"/>
      </c:lineChart>
      <c:catAx>
        <c:axId val="10170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790336"/>
        <c:crosses val="autoZero"/>
        <c:auto val="1"/>
        <c:lblAlgn val="ctr"/>
        <c:lblOffset val="100"/>
        <c:tickLblSkip val="1"/>
        <c:tickMarkSkip val="1"/>
        <c:noMultiLvlLbl val="0"/>
      </c:catAx>
      <c:valAx>
        <c:axId val="10779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0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10094</c:v>
                </c:pt>
                <c:pt idx="5">
                  <c:v>10215</c:v>
                </c:pt>
                <c:pt idx="8">
                  <c:v>10771</c:v>
                </c:pt>
                <c:pt idx="11">
                  <c:v>11148</c:v>
                </c:pt>
                <c:pt idx="14">
                  <c:v>11201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2353</c:v>
                </c:pt>
                <c:pt idx="5">
                  <c:v>2319</c:v>
                </c:pt>
                <c:pt idx="8">
                  <c:v>2333</c:v>
                </c:pt>
                <c:pt idx="11">
                  <c:v>2322</c:v>
                </c:pt>
                <c:pt idx="14">
                  <c:v>2374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1921</c:v>
                </c:pt>
                <c:pt idx="3">
                  <c:v>1928</c:v>
                </c:pt>
                <c:pt idx="6">
                  <c:v>1906</c:v>
                </c:pt>
                <c:pt idx="9">
                  <c:v>1890</c:v>
                </c:pt>
                <c:pt idx="12">
                  <c:v>1641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971</c:v>
                </c:pt>
                <c:pt idx="3">
                  <c:v>920</c:v>
                </c:pt>
                <c:pt idx="6">
                  <c:v>816</c:v>
                </c:pt>
                <c:pt idx="9">
                  <c:v>722</c:v>
                </c:pt>
                <c:pt idx="12">
                  <c:v>741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7296</c:v>
                </c:pt>
                <c:pt idx="3">
                  <c:v>7032</c:v>
                </c:pt>
                <c:pt idx="6">
                  <c:v>6525</c:v>
                </c:pt>
                <c:pt idx="9">
                  <c:v>5587</c:v>
                </c:pt>
                <c:pt idx="12">
                  <c:v>5271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600</c:v>
                </c:pt>
                <c:pt idx="3">
                  <c:v>299</c:v>
                </c:pt>
                <c:pt idx="6">
                  <c:v>218</c:v>
                </c:pt>
                <c:pt idx="9">
                  <c:v>43</c:v>
                </c:pt>
                <c:pt idx="12">
                  <c:v>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6707</c:v>
                </c:pt>
                <c:pt idx="3">
                  <c:v>6705</c:v>
                </c:pt>
                <c:pt idx="6">
                  <c:v>7190</c:v>
                </c:pt>
                <c:pt idx="9">
                  <c:v>8085</c:v>
                </c:pt>
                <c:pt idx="12">
                  <c:v>8256</c:v>
                </c:pt>
              </c:numCache>
            </c:numRef>
          </c:val>
        </c:ser>
        <c:dLbls>
          <c:showLegendKey val="0"/>
          <c:showVal val="0"/>
          <c:showCatName val="0"/>
          <c:showSerName val="0"/>
          <c:showPercent val="0"/>
          <c:showBubbleSize val="0"/>
        </c:dLbls>
        <c:gapWidth val="100"/>
        <c:overlap val="100"/>
        <c:axId val="94851456"/>
        <c:axId val="94853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5048</c:v>
                </c:pt>
                <c:pt idx="2">
                  <c:v>#N/A</c:v>
                </c:pt>
                <c:pt idx="3">
                  <c:v>#N/A</c:v>
                </c:pt>
                <c:pt idx="4">
                  <c:v>4350</c:v>
                </c:pt>
                <c:pt idx="5">
                  <c:v>#N/A</c:v>
                </c:pt>
                <c:pt idx="6">
                  <c:v>#N/A</c:v>
                </c:pt>
                <c:pt idx="7">
                  <c:v>3550</c:v>
                </c:pt>
                <c:pt idx="8">
                  <c:v>#N/A</c:v>
                </c:pt>
                <c:pt idx="9">
                  <c:v>#N/A</c:v>
                </c:pt>
                <c:pt idx="10">
                  <c:v>2857</c:v>
                </c:pt>
                <c:pt idx="11">
                  <c:v>#N/A</c:v>
                </c:pt>
                <c:pt idx="12">
                  <c:v>#N/A</c:v>
                </c:pt>
                <c:pt idx="13">
                  <c:v>2359</c:v>
                </c:pt>
                <c:pt idx="14">
                  <c:v>#N/A</c:v>
                </c:pt>
              </c:numCache>
            </c:numRef>
          </c:val>
          <c:smooth val="0"/>
        </c:ser>
        <c:dLbls>
          <c:showLegendKey val="0"/>
          <c:showVal val="0"/>
          <c:showCatName val="0"/>
          <c:showSerName val="0"/>
          <c:showPercent val="0"/>
          <c:showBubbleSize val="0"/>
        </c:dLbls>
        <c:marker val="1"/>
        <c:smooth val="0"/>
        <c:axId val="94851456"/>
        <c:axId val="94853376"/>
      </c:lineChart>
      <c:catAx>
        <c:axId val="9485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853376"/>
        <c:crosses val="autoZero"/>
        <c:auto val="1"/>
        <c:lblAlgn val="ctr"/>
        <c:lblOffset val="100"/>
        <c:tickLblSkip val="1"/>
        <c:tickMarkSkip val="1"/>
        <c:noMultiLvlLbl val="0"/>
      </c:catAx>
      <c:valAx>
        <c:axId val="9485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5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22,256
21,870
117.60
8,958,406
8,488,205
423,279
5,619,644
8,255,948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0.67</a:t>
          </a:r>
          <a:r>
            <a:rPr kumimoji="1" lang="ja-JP" altLang="en-US" sz="1300">
              <a:latin typeface="ＭＳ Ｐゴシック"/>
            </a:rPr>
            <a:t>となり前年度と比べると</a:t>
          </a:r>
          <a:r>
            <a:rPr kumimoji="1" lang="en-US" altLang="ja-JP" sz="1300">
              <a:latin typeface="ＭＳ Ｐゴシック"/>
            </a:rPr>
            <a:t>0.01</a:t>
          </a:r>
          <a:r>
            <a:rPr kumimoji="1" lang="ja-JP" altLang="en-US" sz="1300">
              <a:latin typeface="ＭＳ Ｐゴシック"/>
            </a:rPr>
            <a:t>ポイント改善した。全国平均（</a:t>
          </a:r>
          <a:r>
            <a:rPr kumimoji="1" lang="en-US" altLang="ja-JP" sz="1300">
              <a:latin typeface="ＭＳ Ｐゴシック"/>
            </a:rPr>
            <a:t>0.49</a:t>
          </a:r>
          <a:r>
            <a:rPr kumimoji="1" lang="ja-JP" altLang="en-US" sz="1300">
              <a:latin typeface="ＭＳ Ｐゴシック"/>
            </a:rPr>
            <a:t>）より数値は高いが、滋賀県平均（</a:t>
          </a:r>
          <a:r>
            <a:rPr kumimoji="1" lang="en-US" altLang="ja-JP" sz="1300">
              <a:latin typeface="ＭＳ Ｐゴシック"/>
            </a:rPr>
            <a:t>0.71</a:t>
          </a:r>
          <a:r>
            <a:rPr kumimoji="1" lang="ja-JP" altLang="en-US" sz="1300">
              <a:latin typeface="ＭＳ Ｐゴシック"/>
            </a:rPr>
            <a:t>）と比較すると</a:t>
          </a:r>
          <a:r>
            <a:rPr kumimoji="1" lang="en-US" altLang="ja-JP" sz="1300">
              <a:latin typeface="ＭＳ Ｐゴシック"/>
            </a:rPr>
            <a:t>0.04</a:t>
          </a:r>
          <a:r>
            <a:rPr kumimoji="1" lang="ja-JP" altLang="en-US" sz="1300">
              <a:latin typeface="ＭＳ Ｐゴシック"/>
            </a:rPr>
            <a:t>ポイント低い。類似団体平均（</a:t>
          </a:r>
          <a:r>
            <a:rPr kumimoji="1" lang="en-US" altLang="ja-JP" sz="1300">
              <a:latin typeface="ＭＳ Ｐゴシック"/>
            </a:rPr>
            <a:t>0.66</a:t>
          </a:r>
          <a:r>
            <a:rPr kumimoji="1" lang="ja-JP" altLang="en-US" sz="1300">
              <a:latin typeface="ＭＳ Ｐゴシック"/>
            </a:rPr>
            <a:t>）と比較すると</a:t>
          </a:r>
          <a:r>
            <a:rPr kumimoji="1" lang="en-US" altLang="ja-JP" sz="1300">
              <a:latin typeface="ＭＳ Ｐゴシック"/>
            </a:rPr>
            <a:t>0.01</a:t>
          </a:r>
          <a:r>
            <a:rPr kumimoji="1" lang="ja-JP" altLang="en-US" sz="1300">
              <a:latin typeface="ＭＳ Ｐゴシック"/>
            </a:rPr>
            <a:t>ポイント高い。</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7257</xdr:rowOff>
    </xdr:from>
    <xdr:to>
      <xdr:col>7</xdr:col>
      <xdr:colOff>152400</xdr:colOff>
      <xdr:row>41</xdr:row>
      <xdr:rowOff>24493</xdr:rowOff>
    </xdr:to>
    <xdr:cxnSp macro="">
      <xdr:nvCxnSpPr>
        <xdr:cNvPr id="69" name="直線コネクタ 68"/>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117220</xdr:rowOff>
    </xdr:from>
    <xdr:ext cx="762000" cy="259045"/>
    <xdr:sp macro="" textlink="">
      <xdr:nvSpPr>
        <xdr:cNvPr id="70" name="財政力平均値テキスト"/>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24493</xdr:rowOff>
    </xdr:to>
    <xdr:cxnSp macro="">
      <xdr:nvCxnSpPr>
        <xdr:cNvPr id="72" name="直線コネクタ 71"/>
        <xdr:cNvCxnSpPr/>
      </xdr:nvCxnSpPr>
      <xdr:spPr>
        <a:xfrm>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144235</xdr:rowOff>
    </xdr:from>
    <xdr:to>
      <xdr:col>4</xdr:col>
      <xdr:colOff>482600</xdr:colOff>
      <xdr:row>41</xdr:row>
      <xdr:rowOff>7257</xdr:rowOff>
    </xdr:to>
    <xdr:cxnSp macro="">
      <xdr:nvCxnSpPr>
        <xdr:cNvPr id="75" name="直線コネクタ 74"/>
        <xdr:cNvCxnSpPr/>
      </xdr:nvCxnSpPr>
      <xdr:spPr>
        <a:xfrm>
          <a:off x="2336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75293</xdr:rowOff>
    </xdr:from>
    <xdr:to>
      <xdr:col>3</xdr:col>
      <xdr:colOff>279400</xdr:colOff>
      <xdr:row>40</xdr:row>
      <xdr:rowOff>144235</xdr:rowOff>
    </xdr:to>
    <xdr:cxnSp macro="">
      <xdr:nvCxnSpPr>
        <xdr:cNvPr id="78" name="直線コネクタ 77"/>
        <xdr:cNvCxnSpPr/>
      </xdr:nvCxnSpPr>
      <xdr:spPr>
        <a:xfrm>
          <a:off x="1447800" y="69332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8362</xdr:rowOff>
    </xdr:from>
    <xdr:ext cx="762000" cy="259045"/>
    <xdr:sp macro="" textlink="">
      <xdr:nvSpPr>
        <xdr:cNvPr id="80" name="テキスト ボックス 79"/>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2" name="テキスト ボックス 81"/>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88" name="円/楕円 87"/>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144434</xdr:rowOff>
    </xdr:from>
    <xdr:ext cx="762000" cy="259045"/>
    <xdr:sp macro="" textlink="">
      <xdr:nvSpPr>
        <xdr:cNvPr id="89"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0" name="円/楕円 89"/>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1" name="テキスト ボックス 90"/>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127907</xdr:rowOff>
    </xdr:from>
    <xdr:to>
      <xdr:col>4</xdr:col>
      <xdr:colOff>533400</xdr:colOff>
      <xdr:row>41</xdr:row>
      <xdr:rowOff>58057</xdr:rowOff>
    </xdr:to>
    <xdr:sp macro="" textlink="">
      <xdr:nvSpPr>
        <xdr:cNvPr id="92" name="円/楕円 91"/>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68234</xdr:rowOff>
    </xdr:from>
    <xdr:ext cx="762000" cy="259045"/>
    <xdr:sp macro="" textlink="">
      <xdr:nvSpPr>
        <xdr:cNvPr id="93" name="テキスト ボックス 92"/>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93435</xdr:rowOff>
    </xdr:from>
    <xdr:to>
      <xdr:col>3</xdr:col>
      <xdr:colOff>330200</xdr:colOff>
      <xdr:row>41</xdr:row>
      <xdr:rowOff>23585</xdr:rowOff>
    </xdr:to>
    <xdr:sp macro="" textlink="">
      <xdr:nvSpPr>
        <xdr:cNvPr id="94" name="円/楕円 93"/>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95" name="テキスト ボックス 94"/>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6" name="円/楕円 95"/>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7" name="テキスト ボックス 96"/>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財政の弾力性を示す経常収支比率は</a:t>
          </a:r>
          <a:r>
            <a:rPr kumimoji="1" lang="en-US" altLang="ja-JP" sz="1300">
              <a:latin typeface="ＭＳ Ｐゴシック"/>
            </a:rPr>
            <a:t>87.4%</a:t>
          </a:r>
          <a:r>
            <a:rPr kumimoji="1" lang="ja-JP" altLang="en-US" sz="1300">
              <a:latin typeface="ＭＳ Ｐゴシック"/>
            </a:rPr>
            <a:t>となり、前年度と比較すると</a:t>
          </a:r>
          <a:r>
            <a:rPr kumimoji="1" lang="en-US" altLang="ja-JP" sz="1300">
              <a:latin typeface="ＭＳ Ｐゴシック"/>
            </a:rPr>
            <a:t>2.9</a:t>
          </a:r>
          <a:r>
            <a:rPr kumimoji="1" lang="ja-JP" altLang="en-US" sz="1300">
              <a:latin typeface="ＭＳ Ｐゴシック"/>
            </a:rPr>
            <a:t>ポイント増加している。本年度は歳入で経常一般財源とされる町税が前年度に比して約</a:t>
          </a:r>
          <a:r>
            <a:rPr kumimoji="1" lang="en-US" altLang="ja-JP" sz="1300">
              <a:latin typeface="ＭＳ Ｐゴシック"/>
            </a:rPr>
            <a:t>8,788</a:t>
          </a:r>
          <a:r>
            <a:rPr kumimoji="1" lang="ja-JP" altLang="en-US" sz="1300">
              <a:latin typeface="ＭＳ Ｐゴシック"/>
            </a:rPr>
            <a:t>万円増加しているが、普通交付税では前年度と比べ約</a:t>
          </a:r>
          <a:r>
            <a:rPr kumimoji="1" lang="en-US" altLang="ja-JP" sz="1300">
              <a:latin typeface="ＭＳ Ｐゴシック"/>
            </a:rPr>
            <a:t>9,138</a:t>
          </a:r>
          <a:r>
            <a:rPr kumimoji="1" lang="ja-JP" altLang="en-US" sz="1300">
              <a:latin typeface="ＭＳ Ｐゴシック"/>
            </a:rPr>
            <a:t>万円減額している。全国平均（</a:t>
          </a:r>
          <a:r>
            <a:rPr kumimoji="1" lang="en-US" altLang="ja-JP" sz="1300">
              <a:latin typeface="ＭＳ Ｐゴシック"/>
            </a:rPr>
            <a:t>91.3%</a:t>
          </a:r>
          <a:r>
            <a:rPr kumimoji="1" lang="ja-JP" altLang="en-US" sz="1300">
              <a:latin typeface="ＭＳ Ｐゴシック"/>
            </a:rPr>
            <a:t>）と比べると</a:t>
          </a:r>
          <a:r>
            <a:rPr kumimoji="1" lang="en-US" altLang="ja-JP" sz="1300">
              <a:latin typeface="ＭＳ Ｐゴシック"/>
            </a:rPr>
            <a:t>3.9</a:t>
          </a:r>
          <a:r>
            <a:rPr kumimoji="1" lang="ja-JP" altLang="en-US" sz="1300">
              <a:latin typeface="ＭＳ Ｐゴシック"/>
            </a:rPr>
            <a:t>ポイント、滋賀県平均（</a:t>
          </a:r>
          <a:r>
            <a:rPr kumimoji="1" lang="en-US" altLang="ja-JP" sz="1300">
              <a:latin typeface="ＭＳ Ｐゴシック"/>
            </a:rPr>
            <a:t>88.3%</a:t>
          </a:r>
          <a:r>
            <a:rPr kumimoji="1" lang="ja-JP" altLang="en-US" sz="1300">
              <a:latin typeface="ＭＳ Ｐゴシック"/>
            </a:rPr>
            <a:t>）と比べると</a:t>
          </a:r>
          <a:r>
            <a:rPr kumimoji="1" lang="en-US" altLang="ja-JP" sz="1300">
              <a:latin typeface="ＭＳ Ｐゴシック"/>
            </a:rPr>
            <a:t>0.9</a:t>
          </a:r>
          <a:r>
            <a:rPr kumimoji="1" lang="ja-JP" altLang="en-US" sz="1300">
              <a:latin typeface="ＭＳ Ｐゴシック"/>
            </a:rPr>
            <a:t>ポイント低い。また、類似団体平均（</a:t>
          </a:r>
          <a:r>
            <a:rPr kumimoji="1" lang="en-US" altLang="ja-JP" sz="1300">
              <a:latin typeface="ＭＳ Ｐゴシック"/>
            </a:rPr>
            <a:t>85.0%</a:t>
          </a:r>
          <a:r>
            <a:rPr kumimoji="1" lang="ja-JP" altLang="en-US" sz="1300">
              <a:latin typeface="ＭＳ Ｐゴシック"/>
            </a:rPr>
            <a:t>）と比べると</a:t>
          </a:r>
          <a:r>
            <a:rPr kumimoji="1" lang="en-US" altLang="ja-JP" sz="1300">
              <a:latin typeface="ＭＳ Ｐゴシック"/>
            </a:rPr>
            <a:t>2.4</a:t>
          </a:r>
          <a:r>
            <a:rPr kumimoji="1" lang="ja-JP" altLang="en-US" sz="1300">
              <a:latin typeface="ＭＳ Ｐゴシック"/>
            </a:rPr>
            <a:t>ポイント高い。</a:t>
          </a:r>
          <a:endParaRPr kumimoji="1" lang="en-US" altLang="ja-JP" sz="1300">
            <a:latin typeface="ＭＳ Ｐゴシック"/>
          </a:endParaRPr>
        </a:p>
        <a:p>
          <a:r>
            <a:rPr kumimoji="1" lang="ja-JP" altLang="en-US" sz="1300">
              <a:latin typeface="ＭＳ Ｐゴシック"/>
            </a:rPr>
            <a:t>今後も財政の硬直化を招かないように事務事業の見直しや経常経費の削減に努めなければならない。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63</xdr:row>
      <xdr:rowOff>109474</xdr:rowOff>
    </xdr:to>
    <xdr:cxnSp macro="">
      <xdr:nvCxnSpPr>
        <xdr:cNvPr id="130" name="直線コネクタ 129"/>
        <xdr:cNvCxnSpPr/>
      </xdr:nvCxnSpPr>
      <xdr:spPr>
        <a:xfrm>
          <a:off x="4114800" y="1077087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1"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64</xdr:row>
      <xdr:rowOff>762</xdr:rowOff>
    </xdr:to>
    <xdr:cxnSp macro="">
      <xdr:nvCxnSpPr>
        <xdr:cNvPr id="133" name="直線コネクタ 132"/>
        <xdr:cNvCxnSpPr/>
      </xdr:nvCxnSpPr>
      <xdr:spPr>
        <a:xfrm flipV="1">
          <a:off x="3225800" y="1077087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35" name="テキスト ボックス 134"/>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10668</xdr:rowOff>
    </xdr:from>
    <xdr:to>
      <xdr:col>4</xdr:col>
      <xdr:colOff>482600</xdr:colOff>
      <xdr:row>64</xdr:row>
      <xdr:rowOff>762</xdr:rowOff>
    </xdr:to>
    <xdr:cxnSp macro="">
      <xdr:nvCxnSpPr>
        <xdr:cNvPr id="136" name="直線コネクタ 135"/>
        <xdr:cNvCxnSpPr/>
      </xdr:nvCxnSpPr>
      <xdr:spPr>
        <a:xfrm>
          <a:off x="2336800" y="10640568"/>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38" name="テキスト ボックス 137"/>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10668</xdr:rowOff>
    </xdr:from>
    <xdr:to>
      <xdr:col>3</xdr:col>
      <xdr:colOff>279400</xdr:colOff>
      <xdr:row>62</xdr:row>
      <xdr:rowOff>169926</xdr:rowOff>
    </xdr:to>
    <xdr:cxnSp macro="">
      <xdr:nvCxnSpPr>
        <xdr:cNvPr id="139" name="直線コネクタ 138"/>
        <xdr:cNvCxnSpPr/>
      </xdr:nvCxnSpPr>
      <xdr:spPr>
        <a:xfrm flipV="1">
          <a:off x="1447800" y="1064056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41" name="テキスト ボックス 140"/>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43" name="テキスト ボックス 142"/>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58674</xdr:rowOff>
    </xdr:from>
    <xdr:to>
      <xdr:col>7</xdr:col>
      <xdr:colOff>203200</xdr:colOff>
      <xdr:row>63</xdr:row>
      <xdr:rowOff>160274</xdr:rowOff>
    </xdr:to>
    <xdr:sp macro="" textlink="">
      <xdr:nvSpPr>
        <xdr:cNvPr id="149" name="円/楕円 148"/>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30751</xdr:rowOff>
    </xdr:from>
    <xdr:ext cx="762000" cy="259045"/>
    <xdr:sp macro="" textlink="">
      <xdr:nvSpPr>
        <xdr:cNvPr id="150"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1" name="円/楕円 150"/>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2" name="テキスト ボックス 151"/>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121412</xdr:rowOff>
    </xdr:from>
    <xdr:to>
      <xdr:col>4</xdr:col>
      <xdr:colOff>533400</xdr:colOff>
      <xdr:row>64</xdr:row>
      <xdr:rowOff>51562</xdr:rowOff>
    </xdr:to>
    <xdr:sp macro="" textlink="">
      <xdr:nvSpPr>
        <xdr:cNvPr id="153" name="円/楕円 152"/>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36339</xdr:rowOff>
    </xdr:from>
    <xdr:ext cx="762000" cy="259045"/>
    <xdr:sp macro="" textlink="">
      <xdr:nvSpPr>
        <xdr:cNvPr id="154" name="テキスト ボックス 153"/>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131318</xdr:rowOff>
    </xdr:from>
    <xdr:to>
      <xdr:col>3</xdr:col>
      <xdr:colOff>330200</xdr:colOff>
      <xdr:row>62</xdr:row>
      <xdr:rowOff>61468</xdr:rowOff>
    </xdr:to>
    <xdr:sp macro="" textlink="">
      <xdr:nvSpPr>
        <xdr:cNvPr id="155" name="円/楕円 154"/>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71645</xdr:rowOff>
    </xdr:from>
    <xdr:ext cx="762000" cy="259045"/>
    <xdr:sp macro="" textlink="">
      <xdr:nvSpPr>
        <xdr:cNvPr id="156" name="テキスト ボックス 155"/>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7" name="円/楕円 156"/>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34053</xdr:rowOff>
    </xdr:from>
    <xdr:ext cx="762000" cy="259045"/>
    <xdr:sp macro="" textlink="">
      <xdr:nvSpPr>
        <xdr:cNvPr id="158" name="テキスト ボックス 157"/>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[125,152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人口一人当たりの人件費、物件費の合計は</a:t>
          </a:r>
          <a:r>
            <a:rPr kumimoji="1" lang="en-US" altLang="ja-JP" sz="1300">
              <a:latin typeface="ＭＳ Ｐゴシック"/>
            </a:rPr>
            <a:t>125,152</a:t>
          </a:r>
          <a:r>
            <a:rPr kumimoji="1" lang="ja-JP" altLang="en-US" sz="1300">
              <a:latin typeface="ＭＳ Ｐゴシック"/>
            </a:rPr>
            <a:t>円と全国平均（</a:t>
          </a:r>
          <a:r>
            <a:rPr kumimoji="1" lang="en-US" altLang="ja-JP" sz="1300">
              <a:latin typeface="ＭＳ Ｐゴシック"/>
            </a:rPr>
            <a:t>119,984</a:t>
          </a:r>
          <a:r>
            <a:rPr kumimoji="1" lang="ja-JP" altLang="en-US" sz="1300">
              <a:latin typeface="ＭＳ Ｐゴシック"/>
            </a:rPr>
            <a:t>円）や滋賀県平均（</a:t>
          </a:r>
          <a:r>
            <a:rPr kumimoji="1" lang="en-US" altLang="ja-JP" sz="1300">
              <a:latin typeface="ＭＳ Ｐゴシック"/>
            </a:rPr>
            <a:t>115,480</a:t>
          </a:r>
          <a:r>
            <a:rPr kumimoji="1" lang="ja-JP" altLang="en-US" sz="1300">
              <a:latin typeface="ＭＳ Ｐゴシック"/>
            </a:rPr>
            <a:t>円）および類似団体平均（</a:t>
          </a:r>
          <a:r>
            <a:rPr kumimoji="1" lang="en-US" altLang="ja-JP" sz="1300">
              <a:latin typeface="ＭＳ Ｐゴシック"/>
            </a:rPr>
            <a:t>115,621</a:t>
          </a:r>
          <a:r>
            <a:rPr kumimoji="1" lang="ja-JP" altLang="en-US" sz="1300">
              <a:latin typeface="ＭＳ Ｐゴシック"/>
            </a:rPr>
            <a:t>円）と比較すると上回っている。</a:t>
          </a:r>
          <a:endParaRPr kumimoji="1" lang="en-US" altLang="ja-JP" sz="1300">
            <a:latin typeface="ＭＳ Ｐゴシック"/>
          </a:endParaRPr>
        </a:p>
        <a:p>
          <a:r>
            <a:rPr kumimoji="1" lang="ja-JP" altLang="en-US" sz="1300">
              <a:latin typeface="ＭＳ Ｐゴシック"/>
            </a:rPr>
            <a:t>本年度は人件費で約</a:t>
          </a:r>
          <a:r>
            <a:rPr kumimoji="1" lang="en-US" altLang="ja-JP" sz="1300">
              <a:latin typeface="ＭＳ Ｐゴシック"/>
            </a:rPr>
            <a:t>9,200</a:t>
          </a:r>
          <a:r>
            <a:rPr kumimoji="1" lang="ja-JP" altLang="en-US" sz="1300">
              <a:latin typeface="ＭＳ Ｐゴシック"/>
            </a:rPr>
            <a:t>万円増加している。平成</a:t>
          </a:r>
          <a:r>
            <a:rPr kumimoji="1" lang="en-US" altLang="ja-JP" sz="1300">
              <a:latin typeface="ＭＳ Ｐゴシック"/>
            </a:rPr>
            <a:t>25</a:t>
          </a:r>
          <a:r>
            <a:rPr kumimoji="1" lang="ja-JP" altLang="en-US" sz="1300">
              <a:latin typeface="ＭＳ Ｐゴシック"/>
            </a:rPr>
            <a:t>年度の国家公務員の給与削減の影響や人事院勧告により増加している。</a:t>
          </a:r>
          <a:endParaRPr kumimoji="1" lang="en-US" altLang="ja-JP" sz="1300">
            <a:latin typeface="ＭＳ Ｐゴシック"/>
          </a:endParaRPr>
        </a:p>
        <a:p>
          <a:r>
            <a:rPr kumimoji="1" lang="ja-JP" altLang="en-US" sz="1300">
              <a:latin typeface="ＭＳ Ｐゴシック"/>
            </a:rPr>
            <a:t>今後も経費の見直しを図り、削減に努める。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166591</xdr:rowOff>
    </xdr:from>
    <xdr:to>
      <xdr:col>7</xdr:col>
      <xdr:colOff>152400</xdr:colOff>
      <xdr:row>84</xdr:row>
      <xdr:rowOff>90041</xdr:rowOff>
    </xdr:to>
    <xdr:cxnSp macro="">
      <xdr:nvCxnSpPr>
        <xdr:cNvPr id="195" name="直線コネクタ 194"/>
        <xdr:cNvCxnSpPr/>
      </xdr:nvCxnSpPr>
      <xdr:spPr>
        <a:xfrm>
          <a:off x="4114800" y="14396941"/>
          <a:ext cx="838200" cy="9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117704</xdr:rowOff>
    </xdr:from>
    <xdr:ext cx="762000" cy="259045"/>
    <xdr:sp macro="" textlink="">
      <xdr:nvSpPr>
        <xdr:cNvPr id="196" name="人件費・物件費等の状況平均値テキスト"/>
        <xdr:cNvSpPr txBox="1"/>
      </xdr:nvSpPr>
      <xdr:spPr>
        <a:xfrm>
          <a:off x="5041900" y="14176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158663</xdr:rowOff>
    </xdr:from>
    <xdr:to>
      <xdr:col>6</xdr:col>
      <xdr:colOff>0</xdr:colOff>
      <xdr:row>83</xdr:row>
      <xdr:rowOff>166591</xdr:rowOff>
    </xdr:to>
    <xdr:cxnSp macro="">
      <xdr:nvCxnSpPr>
        <xdr:cNvPr id="198" name="直線コネクタ 197"/>
        <xdr:cNvCxnSpPr/>
      </xdr:nvCxnSpPr>
      <xdr:spPr>
        <a:xfrm>
          <a:off x="3225800" y="14389013"/>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143746</xdr:rowOff>
    </xdr:from>
    <xdr:ext cx="736600" cy="259045"/>
    <xdr:sp macro="" textlink="">
      <xdr:nvSpPr>
        <xdr:cNvPr id="200" name="テキスト ボックス 199"/>
        <xdr:cNvSpPr txBox="1"/>
      </xdr:nvSpPr>
      <xdr:spPr>
        <a:xfrm>
          <a:off x="3733800" y="1403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158663</xdr:rowOff>
    </xdr:from>
    <xdr:to>
      <xdr:col>4</xdr:col>
      <xdr:colOff>482600</xdr:colOff>
      <xdr:row>84</xdr:row>
      <xdr:rowOff>66624</xdr:rowOff>
    </xdr:to>
    <xdr:cxnSp macro="">
      <xdr:nvCxnSpPr>
        <xdr:cNvPr id="201" name="直線コネクタ 200"/>
        <xdr:cNvCxnSpPr/>
      </xdr:nvCxnSpPr>
      <xdr:spPr>
        <a:xfrm flipV="1">
          <a:off x="2336800" y="14389013"/>
          <a:ext cx="889000" cy="7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146389</xdr:rowOff>
    </xdr:from>
    <xdr:ext cx="762000" cy="259045"/>
    <xdr:sp macro="" textlink="">
      <xdr:nvSpPr>
        <xdr:cNvPr id="203" name="テキスト ボックス 202"/>
        <xdr:cNvSpPr txBox="1"/>
      </xdr:nvSpPr>
      <xdr:spPr>
        <a:xfrm>
          <a:off x="2844800" y="1403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11596</xdr:rowOff>
    </xdr:from>
    <xdr:to>
      <xdr:col>3</xdr:col>
      <xdr:colOff>279400</xdr:colOff>
      <xdr:row>84</xdr:row>
      <xdr:rowOff>66624</xdr:rowOff>
    </xdr:to>
    <xdr:cxnSp macro="">
      <xdr:nvCxnSpPr>
        <xdr:cNvPr id="204" name="直線コネクタ 203"/>
        <xdr:cNvCxnSpPr/>
      </xdr:nvCxnSpPr>
      <xdr:spPr>
        <a:xfrm>
          <a:off x="1447800" y="14413396"/>
          <a:ext cx="889000" cy="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38240</xdr:rowOff>
    </xdr:from>
    <xdr:ext cx="762000" cy="259045"/>
    <xdr:sp macro="" textlink="">
      <xdr:nvSpPr>
        <xdr:cNvPr id="206" name="テキスト ボックス 205"/>
        <xdr:cNvSpPr txBox="1"/>
      </xdr:nvSpPr>
      <xdr:spPr>
        <a:xfrm>
          <a:off x="1955800" y="1409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58320</xdr:rowOff>
    </xdr:from>
    <xdr:ext cx="762000" cy="259045"/>
    <xdr:sp macro="" textlink="">
      <xdr:nvSpPr>
        <xdr:cNvPr id="208" name="テキスト ボックス 207"/>
        <xdr:cNvSpPr txBox="1"/>
      </xdr:nvSpPr>
      <xdr:spPr>
        <a:xfrm>
          <a:off x="1066800" y="144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39241</xdr:rowOff>
    </xdr:from>
    <xdr:to>
      <xdr:col>7</xdr:col>
      <xdr:colOff>203200</xdr:colOff>
      <xdr:row>84</xdr:row>
      <xdr:rowOff>140841</xdr:rowOff>
    </xdr:to>
    <xdr:sp macro="" textlink="">
      <xdr:nvSpPr>
        <xdr:cNvPr id="214" name="円/楕円 213"/>
        <xdr:cNvSpPr/>
      </xdr:nvSpPr>
      <xdr:spPr>
        <a:xfrm>
          <a:off x="4902200" y="14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11318</xdr:rowOff>
    </xdr:from>
    <xdr:ext cx="762000" cy="259045"/>
    <xdr:sp macro="" textlink="">
      <xdr:nvSpPr>
        <xdr:cNvPr id="215" name="人件費・物件費等の状況該当値テキスト"/>
        <xdr:cNvSpPr txBox="1"/>
      </xdr:nvSpPr>
      <xdr:spPr>
        <a:xfrm>
          <a:off x="5041900" y="144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125,152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115791</xdr:rowOff>
    </xdr:from>
    <xdr:to>
      <xdr:col>6</xdr:col>
      <xdr:colOff>50800</xdr:colOff>
      <xdr:row>84</xdr:row>
      <xdr:rowOff>45941</xdr:rowOff>
    </xdr:to>
    <xdr:sp macro="" textlink="">
      <xdr:nvSpPr>
        <xdr:cNvPr id="216" name="円/楕円 215"/>
        <xdr:cNvSpPr/>
      </xdr:nvSpPr>
      <xdr:spPr>
        <a:xfrm>
          <a:off x="4064000" y="143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30718</xdr:rowOff>
    </xdr:from>
    <xdr:ext cx="736600" cy="259045"/>
    <xdr:sp macro="" textlink="">
      <xdr:nvSpPr>
        <xdr:cNvPr id="217" name="テキスト ボックス 216"/>
        <xdr:cNvSpPr txBox="1"/>
      </xdr:nvSpPr>
      <xdr:spPr>
        <a:xfrm>
          <a:off x="3733800" y="1443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116,893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107863</xdr:rowOff>
    </xdr:from>
    <xdr:to>
      <xdr:col>4</xdr:col>
      <xdr:colOff>533400</xdr:colOff>
      <xdr:row>84</xdr:row>
      <xdr:rowOff>38013</xdr:rowOff>
    </xdr:to>
    <xdr:sp macro="" textlink="">
      <xdr:nvSpPr>
        <xdr:cNvPr id="218" name="円/楕円 217"/>
        <xdr:cNvSpPr/>
      </xdr:nvSpPr>
      <xdr:spPr>
        <a:xfrm>
          <a:off x="3175000" y="143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22790</xdr:rowOff>
    </xdr:from>
    <xdr:ext cx="762000" cy="259045"/>
    <xdr:sp macro="" textlink="">
      <xdr:nvSpPr>
        <xdr:cNvPr id="219" name="テキスト ボックス 218"/>
        <xdr:cNvSpPr txBox="1"/>
      </xdr:nvSpPr>
      <xdr:spPr>
        <a:xfrm>
          <a:off x="2844800" y="1442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116,203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15824</xdr:rowOff>
    </xdr:from>
    <xdr:to>
      <xdr:col>3</xdr:col>
      <xdr:colOff>330200</xdr:colOff>
      <xdr:row>84</xdr:row>
      <xdr:rowOff>117424</xdr:rowOff>
    </xdr:to>
    <xdr:sp macro="" textlink="">
      <xdr:nvSpPr>
        <xdr:cNvPr id="220" name="円/楕円 219"/>
        <xdr:cNvSpPr/>
      </xdr:nvSpPr>
      <xdr:spPr>
        <a:xfrm>
          <a:off x="2286000" y="1441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102201</xdr:rowOff>
    </xdr:from>
    <xdr:ext cx="762000" cy="259045"/>
    <xdr:sp macro="" textlink="">
      <xdr:nvSpPr>
        <xdr:cNvPr id="221" name="テキスト ボックス 220"/>
        <xdr:cNvSpPr txBox="1"/>
      </xdr:nvSpPr>
      <xdr:spPr>
        <a:xfrm>
          <a:off x="1955800" y="1450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123,114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132246</xdr:rowOff>
    </xdr:from>
    <xdr:to>
      <xdr:col>2</xdr:col>
      <xdr:colOff>127000</xdr:colOff>
      <xdr:row>84</xdr:row>
      <xdr:rowOff>62396</xdr:rowOff>
    </xdr:to>
    <xdr:sp macro="" textlink="">
      <xdr:nvSpPr>
        <xdr:cNvPr id="222" name="円/楕円 221"/>
        <xdr:cNvSpPr/>
      </xdr:nvSpPr>
      <xdr:spPr>
        <a:xfrm>
          <a:off x="1397000" y="1436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72573</xdr:rowOff>
    </xdr:from>
    <xdr:ext cx="762000" cy="259045"/>
    <xdr:sp macro="" textlink="">
      <xdr:nvSpPr>
        <xdr:cNvPr id="223" name="テキスト ボックス 222"/>
        <xdr:cNvSpPr txBox="1"/>
      </xdr:nvSpPr>
      <xdr:spPr>
        <a:xfrm>
          <a:off x="1066800" y="141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a:t>
          </a:r>
          <a:r>
            <a:rPr kumimoji="1" lang="en-US" altLang="ja-JP" sz="1300">
              <a:latin typeface="ＭＳ Ｐゴシック"/>
            </a:rPr>
            <a:t>98.2</a:t>
          </a:r>
          <a:r>
            <a:rPr kumimoji="1" lang="ja-JP" altLang="en-US" sz="1300">
              <a:latin typeface="ＭＳ Ｐゴシック"/>
            </a:rPr>
            <a:t>と全国市平均（</a:t>
          </a:r>
          <a:r>
            <a:rPr kumimoji="1" lang="en-US" altLang="ja-JP" sz="1300">
              <a:latin typeface="ＭＳ Ｐゴシック"/>
            </a:rPr>
            <a:t>98.7</a:t>
          </a:r>
          <a:r>
            <a:rPr kumimoji="1" lang="ja-JP" altLang="en-US" sz="1300">
              <a:latin typeface="ＭＳ Ｐゴシック"/>
            </a:rPr>
            <a:t>）を下回っているが、全国町村平均（</a:t>
          </a:r>
          <a:r>
            <a:rPr kumimoji="1" lang="en-US" altLang="ja-JP" sz="1300">
              <a:latin typeface="ＭＳ Ｐゴシック"/>
            </a:rPr>
            <a:t>95.8</a:t>
          </a:r>
          <a:r>
            <a:rPr kumimoji="1" lang="ja-JP" altLang="en-US" sz="1300">
              <a:latin typeface="ＭＳ Ｐゴシック"/>
            </a:rPr>
            <a:t>）および類似団体平均（</a:t>
          </a:r>
          <a:r>
            <a:rPr kumimoji="1" lang="en-US" altLang="ja-JP" sz="1300">
              <a:latin typeface="ＭＳ Ｐゴシック"/>
            </a:rPr>
            <a:t>96.3</a:t>
          </a:r>
          <a:r>
            <a:rPr kumimoji="1" lang="ja-JP" altLang="en-US" sz="1300">
              <a:latin typeface="ＭＳ Ｐゴシック"/>
            </a:rPr>
            <a:t>）を上回っている。</a:t>
          </a:r>
        </a:p>
        <a:p>
          <a:r>
            <a:rPr kumimoji="1" lang="ja-JP" altLang="en-US" sz="1300">
              <a:latin typeface="ＭＳ Ｐゴシック"/>
            </a:rPr>
            <a:t>当町は給料構造改革以前に採用された職員では、大学卒のラスパイレス指数が全体で下回る一方、短大卒、高校卒のラスパイレス指数が上回っており、それが全体に影響している。なお、長期的には職員構成の変動により、ラスパイレス指数は低下する見込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84</xdr:row>
      <xdr:rowOff>154939</xdr:rowOff>
    </xdr:to>
    <xdr:cxnSp macro="">
      <xdr:nvCxnSpPr>
        <xdr:cNvPr id="252" name="直線コネクタ 251"/>
        <xdr:cNvCxnSpPr/>
      </xdr:nvCxnSpPr>
      <xdr:spPr>
        <a:xfrm flipV="1">
          <a:off x="17018000" y="13905230"/>
          <a:ext cx="0" cy="651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3"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4" name="直線コネクタ 253"/>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82550</xdr:rowOff>
    </xdr:to>
    <xdr:cxnSp macro="">
      <xdr:nvCxnSpPr>
        <xdr:cNvPr id="257" name="直線コネクタ 256"/>
        <xdr:cNvCxnSpPr/>
      </xdr:nvCxnSpPr>
      <xdr:spPr>
        <a:xfrm flipV="1">
          <a:off x="16179800" y="1446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8"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59" name="フローチャート : 判断 258"/>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88</xdr:row>
      <xdr:rowOff>32173</xdr:rowOff>
    </xdr:to>
    <xdr:cxnSp macro="">
      <xdr:nvCxnSpPr>
        <xdr:cNvPr id="260" name="直線コネクタ 259"/>
        <xdr:cNvCxnSpPr/>
      </xdr:nvCxnSpPr>
      <xdr:spPr>
        <a:xfrm flipV="1">
          <a:off x="15290800" y="14484350"/>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10161</xdr:rowOff>
    </xdr:from>
    <xdr:to>
      <xdr:col>23</xdr:col>
      <xdr:colOff>457200</xdr:colOff>
      <xdr:row>83</xdr:row>
      <xdr:rowOff>111761</xdr:rowOff>
    </xdr:to>
    <xdr:sp macro="" textlink="">
      <xdr:nvSpPr>
        <xdr:cNvPr id="261" name="フローチャート : 判断 260"/>
        <xdr:cNvSpPr/>
      </xdr:nvSpPr>
      <xdr:spPr>
        <a:xfrm>
          <a:off x="16129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62" name="テキスト ボックス 261"/>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64346</xdr:rowOff>
    </xdr:to>
    <xdr:cxnSp macro="">
      <xdr:nvCxnSpPr>
        <xdr:cNvPr id="263" name="直線コネクタ 262"/>
        <xdr:cNvCxnSpPr/>
      </xdr:nvCxnSpPr>
      <xdr:spPr>
        <a:xfrm flipV="1">
          <a:off x="14401800" y="151197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107104</xdr:rowOff>
    </xdr:from>
    <xdr:to>
      <xdr:col>22</xdr:col>
      <xdr:colOff>254000</xdr:colOff>
      <xdr:row>87</xdr:row>
      <xdr:rowOff>37254</xdr:rowOff>
    </xdr:to>
    <xdr:sp macro="" textlink="">
      <xdr:nvSpPr>
        <xdr:cNvPr id="264" name="フローチャート : 判断 263"/>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65" name="テキスト ボックス 264"/>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88</xdr:row>
      <xdr:rowOff>64346</xdr:rowOff>
    </xdr:to>
    <xdr:cxnSp macro="">
      <xdr:nvCxnSpPr>
        <xdr:cNvPr id="266" name="直線コネクタ 265"/>
        <xdr:cNvCxnSpPr/>
      </xdr:nvCxnSpPr>
      <xdr:spPr>
        <a:xfrm>
          <a:off x="13512800" y="14476307"/>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131234</xdr:rowOff>
    </xdr:from>
    <xdr:to>
      <xdr:col>21</xdr:col>
      <xdr:colOff>50800</xdr:colOff>
      <xdr:row>87</xdr:row>
      <xdr:rowOff>61384</xdr:rowOff>
    </xdr:to>
    <xdr:sp macro="" textlink="">
      <xdr:nvSpPr>
        <xdr:cNvPr id="267" name="フローチャート : 判断 266"/>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68" name="テキスト ボックス 267"/>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77046</xdr:rowOff>
    </xdr:from>
    <xdr:to>
      <xdr:col>19</xdr:col>
      <xdr:colOff>533400</xdr:colOff>
      <xdr:row>83</xdr:row>
      <xdr:rowOff>7196</xdr:rowOff>
    </xdr:to>
    <xdr:sp macro="" textlink="">
      <xdr:nvSpPr>
        <xdr:cNvPr id="269" name="フローチャート : 判断 268"/>
        <xdr:cNvSpPr/>
      </xdr:nvSpPr>
      <xdr:spPr>
        <a:xfrm>
          <a:off x="13462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17373</xdr:rowOff>
    </xdr:from>
    <xdr:ext cx="762000" cy="259045"/>
    <xdr:sp macro="" textlink="">
      <xdr:nvSpPr>
        <xdr:cNvPr id="270" name="テキスト ボックス 269"/>
        <xdr:cNvSpPr txBox="1"/>
      </xdr:nvSpPr>
      <xdr:spPr>
        <a:xfrm>
          <a:off x="13131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6" name="円/楕円 275"/>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74947</xdr:rowOff>
    </xdr:from>
    <xdr:ext cx="762000" cy="259045"/>
    <xdr:sp macro="" textlink="">
      <xdr:nvSpPr>
        <xdr:cNvPr id="277" name="給与水準   （国との比較）該当値テキスト"/>
        <xdr:cNvSpPr txBox="1"/>
      </xdr:nvSpPr>
      <xdr:spPr>
        <a:xfrm>
          <a:off x="17106900" y="1430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8" name="円/楕円 277"/>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9" name="テキスト ボックス 278"/>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80" name="円/楕円 279"/>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67750</xdr:rowOff>
    </xdr:from>
    <xdr:ext cx="762000" cy="259045"/>
    <xdr:sp macro="" textlink="">
      <xdr:nvSpPr>
        <xdr:cNvPr id="281" name="テキスト ボックス 280"/>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13546</xdr:rowOff>
    </xdr:from>
    <xdr:to>
      <xdr:col>21</xdr:col>
      <xdr:colOff>50800</xdr:colOff>
      <xdr:row>88</xdr:row>
      <xdr:rowOff>115146</xdr:rowOff>
    </xdr:to>
    <xdr:sp macro="" textlink="">
      <xdr:nvSpPr>
        <xdr:cNvPr id="282" name="円/楕円 281"/>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99923</xdr:rowOff>
    </xdr:from>
    <xdr:ext cx="762000" cy="259045"/>
    <xdr:sp macro="" textlink="">
      <xdr:nvSpPr>
        <xdr:cNvPr id="283" name="テキスト ボックス 282"/>
        <xdr:cNvSpPr txBox="1"/>
      </xdr:nvSpPr>
      <xdr:spPr>
        <a:xfrm>
          <a:off x="14020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84" name="円/楕円 283"/>
        <xdr:cNvSpPr/>
      </xdr:nvSpPr>
      <xdr:spPr>
        <a:xfrm>
          <a:off x="13462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110084</xdr:rowOff>
    </xdr:from>
    <xdr:ext cx="762000" cy="259045"/>
    <xdr:sp macro="" textlink="">
      <xdr:nvSpPr>
        <xdr:cNvPr id="285" name="テキスト ボックス 284"/>
        <xdr:cNvSpPr txBox="1"/>
      </xdr:nvSpPr>
      <xdr:spPr>
        <a:xfrm>
          <a:off x="13131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a:t>
          </a:r>
          <a:r>
            <a:rPr kumimoji="1" lang="en-US" altLang="ja-JP" sz="1300">
              <a:latin typeface="ＭＳ Ｐゴシック"/>
            </a:rPr>
            <a:t>8.63</a:t>
          </a:r>
          <a:r>
            <a:rPr kumimoji="1" lang="ja-JP" altLang="en-US" sz="1300">
              <a:latin typeface="ＭＳ Ｐゴシック"/>
            </a:rPr>
            <a:t>人と全国平均（</a:t>
          </a:r>
          <a:r>
            <a:rPr kumimoji="1" lang="en-US" altLang="ja-JP" sz="1300">
              <a:latin typeface="ＭＳ Ｐゴシック"/>
            </a:rPr>
            <a:t>6.96</a:t>
          </a:r>
          <a:r>
            <a:rPr kumimoji="1" lang="ja-JP" altLang="en-US" sz="1300">
              <a:latin typeface="ＭＳ Ｐゴシック"/>
            </a:rPr>
            <a:t>人）、滋賀県平均（</a:t>
          </a:r>
          <a:r>
            <a:rPr kumimoji="1" lang="en-US" altLang="ja-JP" sz="1300">
              <a:latin typeface="ＭＳ Ｐゴシック"/>
            </a:rPr>
            <a:t>7.01</a:t>
          </a:r>
          <a:r>
            <a:rPr kumimoji="1" lang="ja-JP" altLang="en-US" sz="1300">
              <a:latin typeface="ＭＳ Ｐゴシック"/>
            </a:rPr>
            <a:t>人）、類似団体平均（</a:t>
          </a:r>
          <a:r>
            <a:rPr kumimoji="1" lang="en-US" altLang="ja-JP" sz="1300">
              <a:latin typeface="ＭＳ Ｐゴシック"/>
            </a:rPr>
            <a:t>7.37</a:t>
          </a:r>
          <a:r>
            <a:rPr kumimoji="1" lang="ja-JP" altLang="en-US" sz="1300">
              <a:latin typeface="ＭＳ Ｐゴシック"/>
            </a:rPr>
            <a:t>人）と比較すると上回っている。</a:t>
          </a:r>
        </a:p>
        <a:p>
          <a:r>
            <a:rPr kumimoji="1" lang="ja-JP" altLang="en-US" sz="1300">
              <a:latin typeface="ＭＳ Ｐゴシック"/>
            </a:rPr>
            <a:t>当町は地理的要因により教育関係施設等が多いことから、教育関係に従事する職員が多く、これにより人口千人当たりの職員数が多くなっている。</a:t>
          </a:r>
        </a:p>
        <a:p>
          <a:r>
            <a:rPr kumimoji="1" lang="ja-JP" altLang="en-US" sz="1300">
              <a:latin typeface="ＭＳ Ｐゴシック"/>
            </a:rPr>
            <a:t>職員数については条例定数</a:t>
          </a:r>
          <a:r>
            <a:rPr kumimoji="1" lang="en-US" altLang="ja-JP" sz="1300">
              <a:latin typeface="ＭＳ Ｐゴシック"/>
            </a:rPr>
            <a:t>255</a:t>
          </a:r>
          <a:r>
            <a:rPr kumimoji="1" lang="ja-JP" altLang="en-US" sz="1300">
              <a:latin typeface="ＭＳ Ｐゴシック"/>
            </a:rPr>
            <a:t>人に対し、実際の職員数</a:t>
          </a:r>
          <a:r>
            <a:rPr kumimoji="1" lang="en-US" altLang="ja-JP" sz="1300">
              <a:latin typeface="ＭＳ Ｐゴシック"/>
            </a:rPr>
            <a:t>209</a:t>
          </a:r>
          <a:r>
            <a:rPr kumimoji="1" lang="ja-JP" altLang="en-US" sz="1300">
              <a:latin typeface="ＭＳ Ｐゴシック"/>
            </a:rPr>
            <a:t>人としており、指定管理制度の導入や事務の民間委託化、退職者の補充抑制により人員の減に努めてきたところである。引き続き人員管理を継続し、職員数の抑制に努める必要がある。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5" name="直線コネクタ 314"/>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6"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7" name="直線コネクタ 316"/>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18"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19" name="直線コネクタ 318"/>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118321</xdr:rowOff>
    </xdr:from>
    <xdr:to>
      <xdr:col>24</xdr:col>
      <xdr:colOff>558800</xdr:colOff>
      <xdr:row>63</xdr:row>
      <xdr:rowOff>120332</xdr:rowOff>
    </xdr:to>
    <xdr:cxnSp macro="">
      <xdr:nvCxnSpPr>
        <xdr:cNvPr id="320" name="直線コネクタ 319"/>
        <xdr:cNvCxnSpPr/>
      </xdr:nvCxnSpPr>
      <xdr:spPr>
        <a:xfrm>
          <a:off x="16179800" y="1091967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4145</xdr:rowOff>
    </xdr:from>
    <xdr:ext cx="762000" cy="259045"/>
    <xdr:sp macro="" textlink="">
      <xdr:nvSpPr>
        <xdr:cNvPr id="321" name="定員管理の状況平均値テキスト"/>
        <xdr:cNvSpPr txBox="1"/>
      </xdr:nvSpPr>
      <xdr:spPr>
        <a:xfrm>
          <a:off x="17106900" y="1046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2" name="フローチャート : 判断 321"/>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116311</xdr:rowOff>
    </xdr:from>
    <xdr:to>
      <xdr:col>23</xdr:col>
      <xdr:colOff>406400</xdr:colOff>
      <xdr:row>63</xdr:row>
      <xdr:rowOff>118321</xdr:rowOff>
    </xdr:to>
    <xdr:cxnSp macro="">
      <xdr:nvCxnSpPr>
        <xdr:cNvPr id="323" name="直線コネクタ 322"/>
        <xdr:cNvCxnSpPr/>
      </xdr:nvCxnSpPr>
      <xdr:spPr>
        <a:xfrm>
          <a:off x="15290800" y="1091766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4" name="フローチャート : 判断 323"/>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93362</xdr:rowOff>
    </xdr:from>
    <xdr:ext cx="736600" cy="259045"/>
    <xdr:sp macro="" textlink="">
      <xdr:nvSpPr>
        <xdr:cNvPr id="325" name="テキスト ボックス 324"/>
        <xdr:cNvSpPr txBox="1"/>
      </xdr:nvSpPr>
      <xdr:spPr>
        <a:xfrm>
          <a:off x="15798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64029</xdr:rowOff>
    </xdr:from>
    <xdr:to>
      <xdr:col>22</xdr:col>
      <xdr:colOff>203200</xdr:colOff>
      <xdr:row>63</xdr:row>
      <xdr:rowOff>116311</xdr:rowOff>
    </xdr:to>
    <xdr:cxnSp macro="">
      <xdr:nvCxnSpPr>
        <xdr:cNvPr id="326" name="直線コネクタ 325"/>
        <xdr:cNvCxnSpPr/>
      </xdr:nvCxnSpPr>
      <xdr:spPr>
        <a:xfrm>
          <a:off x="14401800" y="10865379"/>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7" name="フローチャート : 判断 326"/>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83308</xdr:rowOff>
    </xdr:from>
    <xdr:ext cx="762000" cy="259045"/>
    <xdr:sp macro="" textlink="">
      <xdr:nvSpPr>
        <xdr:cNvPr id="328" name="テキスト ボックス 327"/>
        <xdr:cNvSpPr txBox="1"/>
      </xdr:nvSpPr>
      <xdr:spPr>
        <a:xfrm>
          <a:off x="14909800" y="103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35878</xdr:rowOff>
    </xdr:from>
    <xdr:to>
      <xdr:col>21</xdr:col>
      <xdr:colOff>0</xdr:colOff>
      <xdr:row>63</xdr:row>
      <xdr:rowOff>64029</xdr:rowOff>
    </xdr:to>
    <xdr:cxnSp macro="">
      <xdr:nvCxnSpPr>
        <xdr:cNvPr id="329" name="直線コネクタ 328"/>
        <xdr:cNvCxnSpPr/>
      </xdr:nvCxnSpPr>
      <xdr:spPr>
        <a:xfrm>
          <a:off x="13512800" y="1083722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0" name="フローチャート : 判断 329"/>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135590</xdr:rowOff>
    </xdr:from>
    <xdr:ext cx="762000" cy="259045"/>
    <xdr:sp macro="" textlink="">
      <xdr:nvSpPr>
        <xdr:cNvPr id="331" name="テキスト ボックス 330"/>
        <xdr:cNvSpPr txBox="1"/>
      </xdr:nvSpPr>
      <xdr:spPr>
        <a:xfrm>
          <a:off x="14020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2" name="フローチャート : 判断 331"/>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33" name="テキスト ボックス 332"/>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69532</xdr:rowOff>
    </xdr:from>
    <xdr:to>
      <xdr:col>24</xdr:col>
      <xdr:colOff>609600</xdr:colOff>
      <xdr:row>63</xdr:row>
      <xdr:rowOff>171132</xdr:rowOff>
    </xdr:to>
    <xdr:sp macro="" textlink="">
      <xdr:nvSpPr>
        <xdr:cNvPr id="339" name="円/楕円 338"/>
        <xdr:cNvSpPr/>
      </xdr:nvSpPr>
      <xdr:spPr>
        <a:xfrm>
          <a:off x="16967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41609</xdr:rowOff>
    </xdr:from>
    <xdr:ext cx="762000" cy="259045"/>
    <xdr:sp macro="" textlink="">
      <xdr:nvSpPr>
        <xdr:cNvPr id="340" name="定員管理の状況該当値テキスト"/>
        <xdr:cNvSpPr txBox="1"/>
      </xdr:nvSpPr>
      <xdr:spPr>
        <a:xfrm>
          <a:off x="17106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67521</xdr:rowOff>
    </xdr:from>
    <xdr:to>
      <xdr:col>23</xdr:col>
      <xdr:colOff>457200</xdr:colOff>
      <xdr:row>63</xdr:row>
      <xdr:rowOff>169121</xdr:rowOff>
    </xdr:to>
    <xdr:sp macro="" textlink="">
      <xdr:nvSpPr>
        <xdr:cNvPr id="341" name="円/楕円 340"/>
        <xdr:cNvSpPr/>
      </xdr:nvSpPr>
      <xdr:spPr>
        <a:xfrm>
          <a:off x="16129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153898</xdr:rowOff>
    </xdr:from>
    <xdr:ext cx="736600" cy="259045"/>
    <xdr:sp macro="" textlink="">
      <xdr:nvSpPr>
        <xdr:cNvPr id="342" name="テキスト ボックス 341"/>
        <xdr:cNvSpPr txBox="1"/>
      </xdr:nvSpPr>
      <xdr:spPr>
        <a:xfrm>
          <a:off x="15798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65511</xdr:rowOff>
    </xdr:from>
    <xdr:to>
      <xdr:col>22</xdr:col>
      <xdr:colOff>254000</xdr:colOff>
      <xdr:row>63</xdr:row>
      <xdr:rowOff>167111</xdr:rowOff>
    </xdr:to>
    <xdr:sp macro="" textlink="">
      <xdr:nvSpPr>
        <xdr:cNvPr id="343" name="円/楕円 342"/>
        <xdr:cNvSpPr/>
      </xdr:nvSpPr>
      <xdr:spPr>
        <a:xfrm>
          <a:off x="15240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151888</xdr:rowOff>
    </xdr:from>
    <xdr:ext cx="762000" cy="259045"/>
    <xdr:sp macro="" textlink="">
      <xdr:nvSpPr>
        <xdr:cNvPr id="344" name="テキスト ボックス 343"/>
        <xdr:cNvSpPr txBox="1"/>
      </xdr:nvSpPr>
      <xdr:spPr>
        <a:xfrm>
          <a:off x="1490980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13229</xdr:rowOff>
    </xdr:from>
    <xdr:to>
      <xdr:col>21</xdr:col>
      <xdr:colOff>50800</xdr:colOff>
      <xdr:row>63</xdr:row>
      <xdr:rowOff>114829</xdr:rowOff>
    </xdr:to>
    <xdr:sp macro="" textlink="">
      <xdr:nvSpPr>
        <xdr:cNvPr id="345" name="円/楕円 344"/>
        <xdr:cNvSpPr/>
      </xdr:nvSpPr>
      <xdr:spPr>
        <a:xfrm>
          <a:off x="14351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99606</xdr:rowOff>
    </xdr:from>
    <xdr:ext cx="762000" cy="259045"/>
    <xdr:sp macro="" textlink="">
      <xdr:nvSpPr>
        <xdr:cNvPr id="346" name="テキスト ボックス 345"/>
        <xdr:cNvSpPr txBox="1"/>
      </xdr:nvSpPr>
      <xdr:spPr>
        <a:xfrm>
          <a:off x="14020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156528</xdr:rowOff>
    </xdr:from>
    <xdr:to>
      <xdr:col>19</xdr:col>
      <xdr:colOff>533400</xdr:colOff>
      <xdr:row>63</xdr:row>
      <xdr:rowOff>86678</xdr:rowOff>
    </xdr:to>
    <xdr:sp macro="" textlink="">
      <xdr:nvSpPr>
        <xdr:cNvPr id="347" name="円/楕円 346"/>
        <xdr:cNvSpPr/>
      </xdr:nvSpPr>
      <xdr:spPr>
        <a:xfrm>
          <a:off x="13462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96855</xdr:rowOff>
    </xdr:from>
    <xdr:ext cx="762000" cy="259045"/>
    <xdr:sp macro="" textlink="">
      <xdr:nvSpPr>
        <xdr:cNvPr id="348" name="テキスト ボックス 347"/>
        <xdr:cNvSpPr txBox="1"/>
      </xdr:nvSpPr>
      <xdr:spPr>
        <a:xfrm>
          <a:off x="13131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本年度の実質公債比率は</a:t>
          </a:r>
          <a:r>
            <a:rPr kumimoji="1" lang="en-US" altLang="ja-JP" sz="1300">
              <a:latin typeface="ＭＳ Ｐゴシック"/>
            </a:rPr>
            <a:t>6.7%</a:t>
          </a:r>
          <a:r>
            <a:rPr kumimoji="1" lang="ja-JP" altLang="en-US" sz="1300">
              <a:latin typeface="ＭＳ Ｐゴシック"/>
            </a:rPr>
            <a:t>と前年度と比べて</a:t>
          </a:r>
          <a:r>
            <a:rPr kumimoji="1" lang="en-US" altLang="ja-JP" sz="1300">
              <a:latin typeface="ＭＳ Ｐゴシック"/>
            </a:rPr>
            <a:t>1.9</a:t>
          </a:r>
          <a:r>
            <a:rPr kumimoji="1" lang="ja-JP" altLang="en-US" sz="1300">
              <a:latin typeface="ＭＳ Ｐゴシック"/>
            </a:rPr>
            <a:t>ポイント改善した。これは町債の新規発行を可能な限り抑制しつつ、繰上償還の実施を行うことで元利償還金が減少していることが要因である。</a:t>
          </a:r>
          <a:endParaRPr kumimoji="1" lang="en-US" altLang="ja-JP" sz="1300">
            <a:latin typeface="ＭＳ Ｐゴシック"/>
          </a:endParaRPr>
        </a:p>
        <a:p>
          <a:r>
            <a:rPr kumimoji="1" lang="ja-JP" altLang="en-US" sz="1300">
              <a:latin typeface="ＭＳ Ｐゴシック"/>
            </a:rPr>
            <a:t>なお、全国平均（</a:t>
          </a:r>
          <a:r>
            <a:rPr kumimoji="1" lang="en-US" altLang="ja-JP" sz="1300">
              <a:latin typeface="ＭＳ Ｐゴシック"/>
            </a:rPr>
            <a:t>8.0%</a:t>
          </a:r>
          <a:r>
            <a:rPr kumimoji="1" lang="ja-JP" altLang="en-US" sz="1300">
              <a:latin typeface="ＭＳ Ｐゴシック"/>
            </a:rPr>
            <a:t>）、滋賀県平均（</a:t>
          </a:r>
          <a:r>
            <a:rPr kumimoji="1" lang="en-US" altLang="ja-JP" sz="1300">
              <a:latin typeface="ＭＳ Ｐゴシック"/>
            </a:rPr>
            <a:t>8.6%</a:t>
          </a:r>
          <a:r>
            <a:rPr kumimoji="1" lang="ja-JP" altLang="en-US" sz="1300">
              <a:latin typeface="ＭＳ Ｐゴシック"/>
            </a:rPr>
            <a:t>）、類似団体平均（</a:t>
          </a:r>
          <a:r>
            <a:rPr kumimoji="1" lang="en-US" altLang="ja-JP" sz="1300">
              <a:latin typeface="ＭＳ Ｐゴシック"/>
            </a:rPr>
            <a:t>8.1%</a:t>
          </a:r>
          <a:r>
            <a:rPr kumimoji="1" lang="ja-JP" altLang="en-US" sz="1300">
              <a:latin typeface="ＭＳ Ｐゴシック"/>
            </a:rPr>
            <a:t>）と比較すると低くなっている。引き続き、新規起債の抑制や町債の繰上償還を実施することにより改善に努めたい。</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5" name="直線コネクタ 374"/>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6"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7" name="直線コネクタ 376"/>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41</xdr:row>
      <xdr:rowOff>61722</xdr:rowOff>
    </xdr:to>
    <xdr:cxnSp macro="">
      <xdr:nvCxnSpPr>
        <xdr:cNvPr id="380" name="直線コネクタ 379"/>
        <xdr:cNvCxnSpPr/>
      </xdr:nvCxnSpPr>
      <xdr:spPr>
        <a:xfrm flipV="1">
          <a:off x="16179800" y="6907784"/>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1"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2" name="フローチャート :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42</xdr:row>
      <xdr:rowOff>102616</xdr:rowOff>
    </xdr:to>
    <xdr:cxnSp macro="">
      <xdr:nvCxnSpPr>
        <xdr:cNvPr id="383" name="直線コネクタ 382"/>
        <xdr:cNvCxnSpPr/>
      </xdr:nvCxnSpPr>
      <xdr:spPr>
        <a:xfrm flipV="1">
          <a:off x="15290800" y="709117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4" name="フローチャート : 判断 383"/>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3065</xdr:rowOff>
    </xdr:from>
    <xdr:ext cx="736600" cy="259045"/>
    <xdr:sp macro="" textlink="">
      <xdr:nvSpPr>
        <xdr:cNvPr id="385" name="テキスト ボックス 384"/>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102616</xdr:rowOff>
    </xdr:from>
    <xdr:to>
      <xdr:col>22</xdr:col>
      <xdr:colOff>203200</xdr:colOff>
      <xdr:row>43</xdr:row>
      <xdr:rowOff>114554</xdr:rowOff>
    </xdr:to>
    <xdr:cxnSp macro="">
      <xdr:nvCxnSpPr>
        <xdr:cNvPr id="386" name="直線コネクタ 385"/>
        <xdr:cNvCxnSpPr/>
      </xdr:nvCxnSpPr>
      <xdr:spPr>
        <a:xfrm flipV="1">
          <a:off x="14401800" y="730351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7" name="フローチャート : 判断 386"/>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115333</xdr:rowOff>
    </xdr:from>
    <xdr:ext cx="762000" cy="259045"/>
    <xdr:sp macro="" textlink="">
      <xdr:nvSpPr>
        <xdr:cNvPr id="388" name="テキスト ボックス 387"/>
        <xdr:cNvSpPr txBox="1"/>
      </xdr:nvSpPr>
      <xdr:spPr>
        <a:xfrm>
          <a:off x="14909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114554</xdr:rowOff>
    </xdr:from>
    <xdr:to>
      <xdr:col>21</xdr:col>
      <xdr:colOff>0</xdr:colOff>
      <xdr:row>44</xdr:row>
      <xdr:rowOff>97536</xdr:rowOff>
    </xdr:to>
    <xdr:cxnSp macro="">
      <xdr:nvCxnSpPr>
        <xdr:cNvPr id="389" name="直線コネクタ 388"/>
        <xdr:cNvCxnSpPr/>
      </xdr:nvCxnSpPr>
      <xdr:spPr>
        <a:xfrm flipV="1">
          <a:off x="13512800" y="748690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0" name="フローチャート : 判断 389"/>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91" name="テキスト ボックス 390"/>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2" name="フローチャート : 判断 391"/>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3" name="テキスト ボックス 392"/>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99" name="円/楕円 398"/>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400"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10922</xdr:rowOff>
    </xdr:from>
    <xdr:to>
      <xdr:col>23</xdr:col>
      <xdr:colOff>457200</xdr:colOff>
      <xdr:row>41</xdr:row>
      <xdr:rowOff>112522</xdr:rowOff>
    </xdr:to>
    <xdr:sp macro="" textlink="">
      <xdr:nvSpPr>
        <xdr:cNvPr id="401" name="円/楕円 400"/>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402" name="テキスト ボックス 401"/>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51816</xdr:rowOff>
    </xdr:from>
    <xdr:to>
      <xdr:col>22</xdr:col>
      <xdr:colOff>254000</xdr:colOff>
      <xdr:row>42</xdr:row>
      <xdr:rowOff>153416</xdr:rowOff>
    </xdr:to>
    <xdr:sp macro="" textlink="">
      <xdr:nvSpPr>
        <xdr:cNvPr id="403" name="円/楕円 402"/>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138193</xdr:rowOff>
    </xdr:from>
    <xdr:ext cx="762000" cy="259045"/>
    <xdr:sp macro="" textlink="">
      <xdr:nvSpPr>
        <xdr:cNvPr id="404" name="テキスト ボックス 403"/>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405" name="円/楕円 404"/>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406" name="テキスト ボックス 405"/>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46736</xdr:rowOff>
    </xdr:from>
    <xdr:to>
      <xdr:col>19</xdr:col>
      <xdr:colOff>533400</xdr:colOff>
      <xdr:row>44</xdr:row>
      <xdr:rowOff>148336</xdr:rowOff>
    </xdr:to>
    <xdr:sp macro="" textlink="">
      <xdr:nvSpPr>
        <xdr:cNvPr id="407" name="円/楕円 406"/>
        <xdr:cNvSpPr/>
      </xdr:nvSpPr>
      <xdr:spPr>
        <a:xfrm>
          <a:off x="13462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133113</xdr:rowOff>
    </xdr:from>
    <xdr:ext cx="762000" cy="259045"/>
    <xdr:sp macro="" textlink="">
      <xdr:nvSpPr>
        <xdr:cNvPr id="408" name="テキスト ボックス 407"/>
        <xdr:cNvSpPr txBox="1"/>
      </xdr:nvSpPr>
      <xdr:spPr>
        <a:xfrm>
          <a:off x="13131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a:t>
          </a:r>
          <a:r>
            <a:rPr kumimoji="1" lang="en-US" altLang="ja-JP" sz="1300">
              <a:latin typeface="ＭＳ Ｐゴシック"/>
            </a:rPr>
            <a:t>49.0%</a:t>
          </a:r>
          <a:r>
            <a:rPr kumimoji="1" lang="ja-JP" altLang="en-US" sz="1300">
              <a:latin typeface="ＭＳ Ｐゴシック"/>
            </a:rPr>
            <a:t>で前年度（</a:t>
          </a:r>
          <a:r>
            <a:rPr kumimoji="1" lang="en-US" altLang="ja-JP" sz="1300">
              <a:latin typeface="ＭＳ Ｐゴシック"/>
            </a:rPr>
            <a:t>59.2%</a:t>
          </a:r>
          <a:r>
            <a:rPr kumimoji="1" lang="ja-JP" altLang="en-US" sz="1300">
              <a:latin typeface="ＭＳ Ｐゴシック"/>
            </a:rPr>
            <a:t>）と比べると</a:t>
          </a:r>
          <a:r>
            <a:rPr kumimoji="1" lang="en-US" altLang="ja-JP" sz="1300">
              <a:latin typeface="ＭＳ Ｐゴシック"/>
            </a:rPr>
            <a:t>10.2%</a:t>
          </a:r>
          <a:r>
            <a:rPr kumimoji="1" lang="ja-JP" altLang="en-US" sz="1300">
              <a:latin typeface="ＭＳ Ｐゴシック"/>
            </a:rPr>
            <a:t>ポイント改善している。比率は年々減少傾向にあるが、それでも全国平均（</a:t>
          </a:r>
          <a:r>
            <a:rPr kumimoji="1" lang="en-US" altLang="ja-JP" sz="1300">
              <a:latin typeface="ＭＳ Ｐゴシック"/>
            </a:rPr>
            <a:t>45.8%</a:t>
          </a:r>
          <a:r>
            <a:rPr kumimoji="1" lang="ja-JP" altLang="en-US" sz="1300">
              <a:latin typeface="ＭＳ Ｐゴシック"/>
            </a:rPr>
            <a:t>）や滋賀県平均（</a:t>
          </a:r>
          <a:r>
            <a:rPr kumimoji="1" lang="en-US" altLang="ja-JP" sz="1300">
              <a:latin typeface="ＭＳ Ｐゴシック"/>
            </a:rPr>
            <a:t>18.0%</a:t>
          </a:r>
          <a:r>
            <a:rPr kumimoji="1" lang="ja-JP" altLang="en-US" sz="1300">
              <a:latin typeface="ＭＳ Ｐゴシック"/>
            </a:rPr>
            <a:t>）、類似団体平均（</a:t>
          </a:r>
          <a:r>
            <a:rPr kumimoji="1" lang="en-US" altLang="ja-JP" sz="1300">
              <a:latin typeface="ＭＳ Ｐゴシック"/>
            </a:rPr>
            <a:t>27.8%</a:t>
          </a:r>
          <a:r>
            <a:rPr kumimoji="1" lang="ja-JP" altLang="en-US" sz="1300">
              <a:latin typeface="ＭＳ Ｐゴシック"/>
            </a:rPr>
            <a:t>）よりも高い傾向にある。近年では町債の新規発行を可能な限り抑制しつつ、繰上償還を行うことで残高を圧縮し、より効果的な改善に努めている。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7" name="直線コネクタ 436"/>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8"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9" name="直線コネクタ 438"/>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21590</xdr:rowOff>
    </xdr:from>
    <xdr:to>
      <xdr:col>24</xdr:col>
      <xdr:colOff>558800</xdr:colOff>
      <xdr:row>16</xdr:row>
      <xdr:rowOff>103632</xdr:rowOff>
    </xdr:to>
    <xdr:cxnSp macro="">
      <xdr:nvCxnSpPr>
        <xdr:cNvPr id="442" name="直線コネクタ 441"/>
        <xdr:cNvCxnSpPr/>
      </xdr:nvCxnSpPr>
      <xdr:spPr>
        <a:xfrm flipV="1">
          <a:off x="16179800" y="276479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159698</xdr:rowOff>
    </xdr:from>
    <xdr:ext cx="762000" cy="259045"/>
    <xdr:sp macro="" textlink="">
      <xdr:nvSpPr>
        <xdr:cNvPr id="443" name="将来負担の状況平均値テキスト"/>
        <xdr:cNvSpPr txBox="1"/>
      </xdr:nvSpPr>
      <xdr:spPr>
        <a:xfrm>
          <a:off x="17106900" y="2388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4" name="フローチャート : 判断 443"/>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103632</xdr:rowOff>
    </xdr:from>
    <xdr:to>
      <xdr:col>23</xdr:col>
      <xdr:colOff>406400</xdr:colOff>
      <xdr:row>17</xdr:row>
      <xdr:rowOff>52028</xdr:rowOff>
    </xdr:to>
    <xdr:cxnSp macro="">
      <xdr:nvCxnSpPr>
        <xdr:cNvPr id="445" name="直線コネクタ 444"/>
        <xdr:cNvCxnSpPr/>
      </xdr:nvCxnSpPr>
      <xdr:spPr>
        <a:xfrm flipV="1">
          <a:off x="15290800" y="2846832"/>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6" name="フローチャート : 判断 445"/>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157497</xdr:rowOff>
    </xdr:from>
    <xdr:ext cx="736600" cy="259045"/>
    <xdr:sp macro="" textlink="">
      <xdr:nvSpPr>
        <xdr:cNvPr id="447" name="テキスト ボックス 446"/>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52028</xdr:rowOff>
    </xdr:from>
    <xdr:to>
      <xdr:col>22</xdr:col>
      <xdr:colOff>203200</xdr:colOff>
      <xdr:row>18</xdr:row>
      <xdr:rowOff>20532</xdr:rowOff>
    </xdr:to>
    <xdr:cxnSp macro="">
      <xdr:nvCxnSpPr>
        <xdr:cNvPr id="448" name="直線コネクタ 447"/>
        <xdr:cNvCxnSpPr/>
      </xdr:nvCxnSpPr>
      <xdr:spPr>
        <a:xfrm flipV="1">
          <a:off x="14401800" y="296667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49" name="フローチャート : 判断 448"/>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50" name="テキスト ボックス 449"/>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20532</xdr:rowOff>
    </xdr:from>
    <xdr:to>
      <xdr:col>21</xdr:col>
      <xdr:colOff>0</xdr:colOff>
      <xdr:row>18</xdr:row>
      <xdr:rowOff>130725</xdr:rowOff>
    </xdr:to>
    <xdr:cxnSp macro="">
      <xdr:nvCxnSpPr>
        <xdr:cNvPr id="451" name="直線コネクタ 450"/>
        <xdr:cNvCxnSpPr/>
      </xdr:nvCxnSpPr>
      <xdr:spPr>
        <a:xfrm flipV="1">
          <a:off x="13512800" y="3106632"/>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2" name="フローチャート : 判断 451"/>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3" name="テキスト ボックス 452"/>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4" name="フローチャート : 判断 453"/>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5" name="テキスト ボックス 454"/>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142240</xdr:rowOff>
    </xdr:from>
    <xdr:to>
      <xdr:col>24</xdr:col>
      <xdr:colOff>609600</xdr:colOff>
      <xdr:row>16</xdr:row>
      <xdr:rowOff>72390</xdr:rowOff>
    </xdr:to>
    <xdr:sp macro="" textlink="">
      <xdr:nvSpPr>
        <xdr:cNvPr id="461" name="円/楕円 460"/>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114317</xdr:rowOff>
    </xdr:from>
    <xdr:ext cx="762000" cy="259045"/>
    <xdr:sp macro="" textlink="">
      <xdr:nvSpPr>
        <xdr:cNvPr id="462" name="将来負担の状況該当値テキスト"/>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52832</xdr:rowOff>
    </xdr:from>
    <xdr:to>
      <xdr:col>23</xdr:col>
      <xdr:colOff>457200</xdr:colOff>
      <xdr:row>16</xdr:row>
      <xdr:rowOff>154432</xdr:rowOff>
    </xdr:to>
    <xdr:sp macro="" textlink="">
      <xdr:nvSpPr>
        <xdr:cNvPr id="463" name="円/楕円 462"/>
        <xdr:cNvSpPr/>
      </xdr:nvSpPr>
      <xdr:spPr>
        <a:xfrm>
          <a:off x="16129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139209</xdr:rowOff>
    </xdr:from>
    <xdr:ext cx="736600" cy="259045"/>
    <xdr:sp macro="" textlink="">
      <xdr:nvSpPr>
        <xdr:cNvPr id="464" name="テキスト ボックス 463"/>
        <xdr:cNvSpPr txBox="1"/>
      </xdr:nvSpPr>
      <xdr:spPr>
        <a:xfrm>
          <a:off x="15798800" y="28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1228</xdr:rowOff>
    </xdr:from>
    <xdr:to>
      <xdr:col>22</xdr:col>
      <xdr:colOff>254000</xdr:colOff>
      <xdr:row>17</xdr:row>
      <xdr:rowOff>102828</xdr:rowOff>
    </xdr:to>
    <xdr:sp macro="" textlink="">
      <xdr:nvSpPr>
        <xdr:cNvPr id="465" name="円/楕円 464"/>
        <xdr:cNvSpPr/>
      </xdr:nvSpPr>
      <xdr:spPr>
        <a:xfrm>
          <a:off x="15240000" y="29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87605</xdr:rowOff>
    </xdr:from>
    <xdr:ext cx="762000" cy="259045"/>
    <xdr:sp macro="" textlink="">
      <xdr:nvSpPr>
        <xdr:cNvPr id="466" name="テキスト ボックス 465"/>
        <xdr:cNvSpPr txBox="1"/>
      </xdr:nvSpPr>
      <xdr:spPr>
        <a:xfrm>
          <a:off x="14909800" y="300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141182</xdr:rowOff>
    </xdr:from>
    <xdr:to>
      <xdr:col>21</xdr:col>
      <xdr:colOff>50800</xdr:colOff>
      <xdr:row>18</xdr:row>
      <xdr:rowOff>71332</xdr:rowOff>
    </xdr:to>
    <xdr:sp macro="" textlink="">
      <xdr:nvSpPr>
        <xdr:cNvPr id="467" name="円/楕円 466"/>
        <xdr:cNvSpPr/>
      </xdr:nvSpPr>
      <xdr:spPr>
        <a:xfrm>
          <a:off x="143510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56109</xdr:rowOff>
    </xdr:from>
    <xdr:ext cx="762000" cy="259045"/>
    <xdr:sp macro="" textlink="">
      <xdr:nvSpPr>
        <xdr:cNvPr id="468" name="テキスト ボックス 467"/>
        <xdr:cNvSpPr txBox="1"/>
      </xdr:nvSpPr>
      <xdr:spPr>
        <a:xfrm>
          <a:off x="14020800" y="314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79925</xdr:rowOff>
    </xdr:from>
    <xdr:to>
      <xdr:col>19</xdr:col>
      <xdr:colOff>533400</xdr:colOff>
      <xdr:row>19</xdr:row>
      <xdr:rowOff>10075</xdr:rowOff>
    </xdr:to>
    <xdr:sp macro="" textlink="">
      <xdr:nvSpPr>
        <xdr:cNvPr id="469" name="円/楕円 468"/>
        <xdr:cNvSpPr/>
      </xdr:nvSpPr>
      <xdr:spPr>
        <a:xfrm>
          <a:off x="13462000" y="31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166302</xdr:rowOff>
    </xdr:from>
    <xdr:ext cx="762000" cy="259045"/>
    <xdr:sp macro="" textlink="">
      <xdr:nvSpPr>
        <xdr:cNvPr id="470" name="テキスト ボックス 469"/>
        <xdr:cNvSpPr txBox="1"/>
      </xdr:nvSpPr>
      <xdr:spPr>
        <a:xfrm>
          <a:off x="13131800" y="32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滋賀県日野町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22,256
21,870
117.60
8,958,406
8,488,205
423,279
5,619,644
8,255,948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本町では、地理的要因により教育関係施設が多く、教育関係の人件費が多くなる傾向にある。しかし、人件費削減の取り組みとして、定員管理による職員数の抑制や諸手当の見直しに取組んでおり、通勤手当、特殊勤務手当、管理職手当などの削減等を実施し、地域手当は支給していない。</a:t>
          </a:r>
          <a:endParaRPr kumimoji="1" lang="en-US" altLang="ja-JP" sz="1200">
            <a:latin typeface="ＭＳ Ｐゴシック"/>
          </a:endParaRPr>
        </a:p>
        <a:p>
          <a:r>
            <a:rPr kumimoji="1" lang="ja-JP" altLang="en-US" sz="1200">
              <a:latin typeface="ＭＳ Ｐゴシック"/>
            </a:rPr>
            <a:t>引き続き、適正な定員管理に努め、行政需要に対応できる組織体制を維持しつつ、機構改革や人員抑制等により人件費の抑制に努めたい。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156936</xdr:rowOff>
    </xdr:from>
    <xdr:to>
      <xdr:col>7</xdr:col>
      <xdr:colOff>15875</xdr:colOff>
      <xdr:row>38</xdr:row>
      <xdr:rowOff>137885</xdr:rowOff>
    </xdr:to>
    <xdr:cxnSp macro="">
      <xdr:nvCxnSpPr>
        <xdr:cNvPr id="66" name="直線コネクタ 65"/>
        <xdr:cNvCxnSpPr/>
      </xdr:nvCxnSpPr>
      <xdr:spPr>
        <a:xfrm>
          <a:off x="3987800" y="6500586"/>
          <a:ext cx="8382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7"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156936</xdr:rowOff>
    </xdr:from>
    <xdr:to>
      <xdr:col>5</xdr:col>
      <xdr:colOff>549275</xdr:colOff>
      <xdr:row>39</xdr:row>
      <xdr:rowOff>42635</xdr:rowOff>
    </xdr:to>
    <xdr:cxnSp macro="">
      <xdr:nvCxnSpPr>
        <xdr:cNvPr id="69" name="直線コネクタ 68"/>
        <xdr:cNvCxnSpPr/>
      </xdr:nvCxnSpPr>
      <xdr:spPr>
        <a:xfrm flipV="1">
          <a:off x="3098800" y="6500586"/>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1" name="テキスト ボックス 70"/>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42635</xdr:rowOff>
    </xdr:to>
    <xdr:cxnSp macro="">
      <xdr:nvCxnSpPr>
        <xdr:cNvPr id="72" name="直線コネクタ 71"/>
        <xdr:cNvCxnSpPr/>
      </xdr:nvCxnSpPr>
      <xdr:spPr>
        <a:xfrm>
          <a:off x="2209800" y="6642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163484</xdr:rowOff>
    </xdr:from>
    <xdr:ext cx="762000" cy="259045"/>
    <xdr:sp macro="" textlink="">
      <xdr:nvSpPr>
        <xdr:cNvPr id="74" name="テキスト ボックス 73"/>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83457</xdr:rowOff>
    </xdr:from>
    <xdr:to>
      <xdr:col>3</xdr:col>
      <xdr:colOff>142875</xdr:colOff>
      <xdr:row>38</xdr:row>
      <xdr:rowOff>127000</xdr:rowOff>
    </xdr:to>
    <xdr:cxnSp macro="">
      <xdr:nvCxnSpPr>
        <xdr:cNvPr id="75" name="直線コネクタ 74"/>
        <xdr:cNvCxnSpPr/>
      </xdr:nvCxnSpPr>
      <xdr:spPr>
        <a:xfrm>
          <a:off x="1320800" y="659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100891</xdr:rowOff>
    </xdr:from>
    <xdr:ext cx="762000" cy="259045"/>
    <xdr:sp macro="" textlink="">
      <xdr:nvSpPr>
        <xdr:cNvPr id="77" name="テキスト ボックス 76"/>
        <xdr:cNvSpPr txBox="1"/>
      </xdr:nvSpPr>
      <xdr:spPr>
        <a:xfrm>
          <a:off x="1828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87085</xdr:rowOff>
    </xdr:from>
    <xdr:to>
      <xdr:col>7</xdr:col>
      <xdr:colOff>66675</xdr:colOff>
      <xdr:row>39</xdr:row>
      <xdr:rowOff>17235</xdr:rowOff>
    </xdr:to>
    <xdr:sp macro="" textlink="">
      <xdr:nvSpPr>
        <xdr:cNvPr id="85" name="円/楕円 84"/>
        <xdr:cNvSpPr/>
      </xdr:nvSpPr>
      <xdr:spPr>
        <a:xfrm>
          <a:off x="4775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59162</xdr:rowOff>
    </xdr:from>
    <xdr:ext cx="762000" cy="259045"/>
    <xdr:sp macro="" textlink="">
      <xdr:nvSpPr>
        <xdr:cNvPr id="86" name="人件費該当値テキスト"/>
        <xdr:cNvSpPr txBox="1"/>
      </xdr:nvSpPr>
      <xdr:spPr>
        <a:xfrm>
          <a:off x="4914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106136</xdr:rowOff>
    </xdr:from>
    <xdr:to>
      <xdr:col>5</xdr:col>
      <xdr:colOff>600075</xdr:colOff>
      <xdr:row>38</xdr:row>
      <xdr:rowOff>36286</xdr:rowOff>
    </xdr:to>
    <xdr:sp macro="" textlink="">
      <xdr:nvSpPr>
        <xdr:cNvPr id="87" name="円/楕円 86"/>
        <xdr:cNvSpPr/>
      </xdr:nvSpPr>
      <xdr:spPr>
        <a:xfrm>
          <a:off x="3937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88" name="テキスト ボックス 87"/>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163285</xdr:rowOff>
    </xdr:from>
    <xdr:to>
      <xdr:col>4</xdr:col>
      <xdr:colOff>396875</xdr:colOff>
      <xdr:row>39</xdr:row>
      <xdr:rowOff>93435</xdr:rowOff>
    </xdr:to>
    <xdr:sp macro="" textlink="">
      <xdr:nvSpPr>
        <xdr:cNvPr id="89" name="円/楕円 88"/>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78212</xdr:rowOff>
    </xdr:from>
    <xdr:ext cx="762000" cy="259045"/>
    <xdr:sp macro="" textlink="">
      <xdr:nvSpPr>
        <xdr:cNvPr id="90" name="テキスト ボックス 89"/>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93" name="円/楕円 92"/>
        <xdr:cNvSpPr/>
      </xdr:nvSpPr>
      <xdr:spPr>
        <a:xfrm>
          <a:off x="1270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94" name="テキスト ボックス 93"/>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については、委託経費や施設維持にかかる経常経費の抑制に取り組んでいるが、近年では、行政改革による業務の民間委託化に伴う委託費や、電算関係業務に関係する委託費、様々な行政需要に対応するために雇用している嘱託職員や臨時職員の賃金や光熱水費が増加していることから、経常経費に占める割合が増加している。</a:t>
          </a:r>
        </a:p>
        <a:p>
          <a:r>
            <a:rPr kumimoji="1" lang="ja-JP" altLang="en-US" sz="1200">
              <a:latin typeface="ＭＳ Ｐゴシック"/>
            </a:rPr>
            <a:t>今後も、継続的に業務の見直しを行い、事務事業の合理化や内部管理経費の削減により、物件費の抑制に努めたい。</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139700</xdr:rowOff>
    </xdr:from>
    <xdr:to>
      <xdr:col>24</xdr:col>
      <xdr:colOff>31750</xdr:colOff>
      <xdr:row>17</xdr:row>
      <xdr:rowOff>82550</xdr:rowOff>
    </xdr:to>
    <xdr:cxnSp macro="">
      <xdr:nvCxnSpPr>
        <xdr:cNvPr id="127" name="直線コネクタ 126"/>
        <xdr:cNvCxnSpPr/>
      </xdr:nvCxnSpPr>
      <xdr:spPr>
        <a:xfrm>
          <a:off x="15671800" y="2882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139700</xdr:rowOff>
    </xdr:to>
    <xdr:cxnSp macro="">
      <xdr:nvCxnSpPr>
        <xdr:cNvPr id="130" name="直線コネクタ 129"/>
        <xdr:cNvCxnSpPr/>
      </xdr:nvCxnSpPr>
      <xdr:spPr>
        <a:xfrm>
          <a:off x="14782800" y="287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38100</xdr:rowOff>
    </xdr:from>
    <xdr:to>
      <xdr:col>21</xdr:col>
      <xdr:colOff>361950</xdr:colOff>
      <xdr:row>16</xdr:row>
      <xdr:rowOff>127000</xdr:rowOff>
    </xdr:to>
    <xdr:cxnSp macro="">
      <xdr:nvCxnSpPr>
        <xdr:cNvPr id="133" name="直線コネクタ 132"/>
        <xdr:cNvCxnSpPr/>
      </xdr:nvCxnSpPr>
      <xdr:spPr>
        <a:xfrm>
          <a:off x="13893800" y="278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86377</xdr:rowOff>
    </xdr:from>
    <xdr:ext cx="762000" cy="259045"/>
    <xdr:sp macro="" textlink="">
      <xdr:nvSpPr>
        <xdr:cNvPr id="135" name="テキスト ボックス 134"/>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38100</xdr:rowOff>
    </xdr:from>
    <xdr:to>
      <xdr:col>20</xdr:col>
      <xdr:colOff>158750</xdr:colOff>
      <xdr:row>16</xdr:row>
      <xdr:rowOff>38100</xdr:rowOff>
    </xdr:to>
    <xdr:cxnSp macro="">
      <xdr:nvCxnSpPr>
        <xdr:cNvPr id="136" name="直線コネクタ 135"/>
        <xdr:cNvCxnSpPr/>
      </xdr:nvCxnSpPr>
      <xdr:spPr>
        <a:xfrm>
          <a:off x="13004800" y="278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0" name="テキスト ボックス 139"/>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31750</xdr:rowOff>
    </xdr:from>
    <xdr:to>
      <xdr:col>24</xdr:col>
      <xdr:colOff>82550</xdr:colOff>
      <xdr:row>17</xdr:row>
      <xdr:rowOff>133350</xdr:rowOff>
    </xdr:to>
    <xdr:sp macro="" textlink="">
      <xdr:nvSpPr>
        <xdr:cNvPr id="146" name="円/楕円 145"/>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3827</xdr:rowOff>
    </xdr:from>
    <xdr:ext cx="762000" cy="259045"/>
    <xdr:sp macro="" textlink="">
      <xdr:nvSpPr>
        <xdr:cNvPr id="147"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88900</xdr:rowOff>
    </xdr:from>
    <xdr:to>
      <xdr:col>22</xdr:col>
      <xdr:colOff>615950</xdr:colOff>
      <xdr:row>17</xdr:row>
      <xdr:rowOff>19050</xdr:rowOff>
    </xdr:to>
    <xdr:sp macro="" textlink="">
      <xdr:nvSpPr>
        <xdr:cNvPr id="148" name="円/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49" name="テキスト ボックス 148"/>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0" name="円/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158750</xdr:rowOff>
    </xdr:from>
    <xdr:to>
      <xdr:col>20</xdr:col>
      <xdr:colOff>209550</xdr:colOff>
      <xdr:row>16</xdr:row>
      <xdr:rowOff>88900</xdr:rowOff>
    </xdr:to>
    <xdr:sp macro="" textlink="">
      <xdr:nvSpPr>
        <xdr:cNvPr id="152" name="円/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53" name="テキスト ボックス 152"/>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54" name="円/楕円 153"/>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55" name="テキスト ボックス 154"/>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扶助費については、少子高齢化の進展に伴い医療費等の社会保障関係経費の自然増が続いている。また、保育所関係経費などの児童福祉費も増加傾向にある。</a:t>
          </a:r>
        </a:p>
        <a:p>
          <a:r>
            <a:rPr kumimoji="1" lang="ja-JP" altLang="en-US" sz="1300">
              <a:latin typeface="ＭＳ Ｐゴシック"/>
            </a:rPr>
            <a:t>今後も、高齢化による医療費の増や、所得の減少に伴う扶助費の増が見込まれるが、支給に対する審査の適正化や、地域住民の健康増進に取り組むことにより福祉関係経費の抑制を図り、扶助費の減を図りたい。</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46990</xdr:rowOff>
    </xdr:from>
    <xdr:to>
      <xdr:col>7</xdr:col>
      <xdr:colOff>15875</xdr:colOff>
      <xdr:row>57</xdr:row>
      <xdr:rowOff>138430</xdr:rowOff>
    </xdr:to>
    <xdr:cxnSp macro="">
      <xdr:nvCxnSpPr>
        <xdr:cNvPr id="186" name="直線コネクタ 185"/>
        <xdr:cNvCxnSpPr/>
      </xdr:nvCxnSpPr>
      <xdr:spPr>
        <a:xfrm>
          <a:off x="3987800" y="9819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104157</xdr:rowOff>
    </xdr:from>
    <xdr:ext cx="762000" cy="259045"/>
    <xdr:sp macro="" textlink="">
      <xdr:nvSpPr>
        <xdr:cNvPr id="187"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46990</xdr:rowOff>
    </xdr:from>
    <xdr:to>
      <xdr:col>5</xdr:col>
      <xdr:colOff>549275</xdr:colOff>
      <xdr:row>57</xdr:row>
      <xdr:rowOff>46990</xdr:rowOff>
    </xdr:to>
    <xdr:cxnSp macro="">
      <xdr:nvCxnSpPr>
        <xdr:cNvPr id="189" name="直線コネクタ 188"/>
        <xdr:cNvCxnSpPr/>
      </xdr:nvCxnSpPr>
      <xdr:spPr>
        <a:xfrm>
          <a:off x="3098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1" name="テキスト ボックス 190"/>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58420</xdr:rowOff>
    </xdr:from>
    <xdr:to>
      <xdr:col>4</xdr:col>
      <xdr:colOff>346075</xdr:colOff>
      <xdr:row>57</xdr:row>
      <xdr:rowOff>46990</xdr:rowOff>
    </xdr:to>
    <xdr:cxnSp macro="">
      <xdr:nvCxnSpPr>
        <xdr:cNvPr id="192" name="直線コネクタ 191"/>
        <xdr:cNvCxnSpPr/>
      </xdr:nvCxnSpPr>
      <xdr:spPr>
        <a:xfrm>
          <a:off x="2209800" y="96596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94" name="テキスト ボックス 19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35560</xdr:rowOff>
    </xdr:from>
    <xdr:to>
      <xdr:col>3</xdr:col>
      <xdr:colOff>142875</xdr:colOff>
      <xdr:row>56</xdr:row>
      <xdr:rowOff>58420</xdr:rowOff>
    </xdr:to>
    <xdr:cxnSp macro="">
      <xdr:nvCxnSpPr>
        <xdr:cNvPr id="195" name="直線コネクタ 194"/>
        <xdr:cNvCxnSpPr/>
      </xdr:nvCxnSpPr>
      <xdr:spPr>
        <a:xfrm>
          <a:off x="1320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199" name="テキスト ボックス 198"/>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205" name="円/楕円 204"/>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59707</xdr:rowOff>
    </xdr:from>
    <xdr:ext cx="762000" cy="259045"/>
    <xdr:sp macro="" textlink="">
      <xdr:nvSpPr>
        <xdr:cNvPr id="206" name="扶助費該当値テキスト"/>
        <xdr:cNvSpPr txBox="1"/>
      </xdr:nvSpPr>
      <xdr:spPr>
        <a:xfrm>
          <a:off x="4914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167640</xdr:rowOff>
    </xdr:from>
    <xdr:to>
      <xdr:col>5</xdr:col>
      <xdr:colOff>600075</xdr:colOff>
      <xdr:row>57</xdr:row>
      <xdr:rowOff>97790</xdr:rowOff>
    </xdr:to>
    <xdr:sp macro="" textlink="">
      <xdr:nvSpPr>
        <xdr:cNvPr id="207" name="円/楕円 206"/>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107967</xdr:rowOff>
    </xdr:from>
    <xdr:ext cx="736600" cy="259045"/>
    <xdr:sp macro="" textlink="">
      <xdr:nvSpPr>
        <xdr:cNvPr id="208" name="テキスト ボックス 207"/>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167640</xdr:rowOff>
    </xdr:from>
    <xdr:to>
      <xdr:col>4</xdr:col>
      <xdr:colOff>396875</xdr:colOff>
      <xdr:row>57</xdr:row>
      <xdr:rowOff>97790</xdr:rowOff>
    </xdr:to>
    <xdr:sp macro="" textlink="">
      <xdr:nvSpPr>
        <xdr:cNvPr id="209" name="円/楕円 208"/>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210" name="テキスト ボックス 209"/>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xdr:rowOff>
    </xdr:from>
    <xdr:to>
      <xdr:col>3</xdr:col>
      <xdr:colOff>193675</xdr:colOff>
      <xdr:row>56</xdr:row>
      <xdr:rowOff>109220</xdr:rowOff>
    </xdr:to>
    <xdr:sp macro="" textlink="">
      <xdr:nvSpPr>
        <xdr:cNvPr id="211" name="円/楕円 210"/>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212" name="テキスト ボックス 211"/>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156210</xdr:rowOff>
    </xdr:from>
    <xdr:to>
      <xdr:col>1</xdr:col>
      <xdr:colOff>676275</xdr:colOff>
      <xdr:row>56</xdr:row>
      <xdr:rowOff>86360</xdr:rowOff>
    </xdr:to>
    <xdr:sp macro="" textlink="">
      <xdr:nvSpPr>
        <xdr:cNvPr id="213" name="円/楕円 212"/>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71137</xdr:rowOff>
    </xdr:from>
    <xdr:ext cx="762000" cy="259045"/>
    <xdr:sp macro="" textlink="">
      <xdr:nvSpPr>
        <xdr:cNvPr id="214" name="テキスト ボックス 213"/>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る経費の経常収支比率は、繰出金に関する支出が主なものである。当町では、公営企業への繰出金が多く、特に下水道整備を継続的に実施していることから、下水道事業会計への公債費財源繰出の比率が高い。</a:t>
          </a:r>
        </a:p>
        <a:p>
          <a:r>
            <a:rPr kumimoji="1" lang="ja-JP" altLang="en-US" sz="1300">
              <a:latin typeface="ＭＳ Ｐゴシック"/>
            </a:rPr>
            <a:t>また、近年では、国民健康保険特別会計や介護保険特別会計、後期高齢者医療特別会計への繰出金についても、保険給付の伸びなどにより増加傾向が続いている。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57</xdr:row>
      <xdr:rowOff>146050</xdr:rowOff>
    </xdr:to>
    <xdr:cxnSp macro="">
      <xdr:nvCxnSpPr>
        <xdr:cNvPr id="247" name="直線コネクタ 246"/>
        <xdr:cNvCxnSpPr/>
      </xdr:nvCxnSpPr>
      <xdr:spPr>
        <a:xfrm>
          <a:off x="15671800" y="9903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161290</xdr:rowOff>
    </xdr:to>
    <xdr:cxnSp macro="">
      <xdr:nvCxnSpPr>
        <xdr:cNvPr id="250" name="直線コネクタ 249"/>
        <xdr:cNvCxnSpPr/>
      </xdr:nvCxnSpPr>
      <xdr:spPr>
        <a:xfrm flipV="1">
          <a:off x="14782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161290</xdr:rowOff>
    </xdr:to>
    <xdr:cxnSp macro="">
      <xdr:nvCxnSpPr>
        <xdr:cNvPr id="253" name="直線コネクタ 252"/>
        <xdr:cNvCxnSpPr/>
      </xdr:nvCxnSpPr>
      <xdr:spPr>
        <a:xfrm>
          <a:off x="13893800" y="97282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5" name="テキスト ボックス 25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130810</xdr:rowOff>
    </xdr:to>
    <xdr:cxnSp macro="">
      <xdr:nvCxnSpPr>
        <xdr:cNvPr id="256" name="直線コネクタ 255"/>
        <xdr:cNvCxnSpPr/>
      </xdr:nvCxnSpPr>
      <xdr:spPr>
        <a:xfrm flipV="1">
          <a:off x="13004800" y="9728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8" name="テキスト ボックス 257"/>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0" name="テキスト ボックス 259"/>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6" name="円/楕円 265"/>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67"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68" name="円/楕円 267"/>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69" name="テキスト ボックス 26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0" name="円/楕円 269"/>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1" name="テキスト ボックス 270"/>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2" name="円/楕円 27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3" name="テキスト ボックス 272"/>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4" name="円/楕円 273"/>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5" name="テキスト ボックス 274"/>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補助費等については、各団体に対する補助金の見直しや各種団体・協議会の負担金の見直しなどに取り組み、整理合理化を図ってきたところである。</a:t>
          </a:r>
        </a:p>
        <a:p>
          <a:r>
            <a:rPr kumimoji="1" lang="ja-JP" altLang="en-US" sz="1300">
              <a:latin typeface="ＭＳ Ｐゴシック"/>
            </a:rPr>
            <a:t>補助費等の見直しを実施し、補助金にあっては、公と民間の役割分担の観点から、公共性、必要性に応じた補助対象団体の選定や交付要件の適正化を図っている。負担金にあっては、負担の必要性、負担割合の妥当性などを精査し、抑制に努め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60706</xdr:rowOff>
    </xdr:to>
    <xdr:cxnSp macro="">
      <xdr:nvCxnSpPr>
        <xdr:cNvPr id="305" name="直線コネクタ 304"/>
        <xdr:cNvCxnSpPr/>
      </xdr:nvCxnSpPr>
      <xdr:spPr>
        <a:xfrm>
          <a:off x="15671800" y="6367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78994</xdr:rowOff>
    </xdr:to>
    <xdr:cxnSp macro="">
      <xdr:nvCxnSpPr>
        <xdr:cNvPr id="308" name="直線コネクタ 307"/>
        <xdr:cNvCxnSpPr/>
      </xdr:nvCxnSpPr>
      <xdr:spPr>
        <a:xfrm flipV="1">
          <a:off x="14782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10" name="テキスト ボックス 309"/>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78994</xdr:rowOff>
    </xdr:to>
    <xdr:cxnSp macro="">
      <xdr:nvCxnSpPr>
        <xdr:cNvPr id="311" name="直線コネクタ 310"/>
        <xdr:cNvCxnSpPr/>
      </xdr:nvCxnSpPr>
      <xdr:spPr>
        <a:xfrm>
          <a:off x="13893800" y="63083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98823</xdr:rowOff>
    </xdr:from>
    <xdr:ext cx="762000" cy="259045"/>
    <xdr:sp macro="" textlink="">
      <xdr:nvSpPr>
        <xdr:cNvPr id="313" name="テキスト ボックス 312"/>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37</xdr:row>
      <xdr:rowOff>1270</xdr:rowOff>
    </xdr:to>
    <xdr:cxnSp macro="">
      <xdr:nvCxnSpPr>
        <xdr:cNvPr id="314" name="直線コネクタ 313"/>
        <xdr:cNvCxnSpPr/>
      </xdr:nvCxnSpPr>
      <xdr:spPr>
        <a:xfrm flipV="1">
          <a:off x="13004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6" name="テキスト ボックス 315"/>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8" name="テキスト ボックス 317"/>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4" name="円/楕円 323"/>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5"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6" name="円/楕円 325"/>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27" name="テキスト ボックス 326"/>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8" name="円/楕円 327"/>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9" name="テキスト ボックス 328"/>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0" name="円/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31" name="テキスト ボックス 33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2" name="円/楕円 331"/>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33" name="テキスト ボックス 332"/>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公債費は減少傾向にあり、全国平均</a:t>
          </a:r>
          <a:r>
            <a:rPr kumimoji="1" lang="en-US" altLang="ja-JP" sz="1200">
              <a:latin typeface="ＭＳ Ｐゴシック"/>
            </a:rPr>
            <a:t>(18.2</a:t>
          </a:r>
          <a:r>
            <a:rPr kumimoji="1" lang="ja-JP" altLang="en-US" sz="1200">
              <a:latin typeface="ＭＳ Ｐゴシック"/>
            </a:rPr>
            <a:t>％）、滋賀県平均（</a:t>
          </a:r>
          <a:r>
            <a:rPr kumimoji="1" lang="en-US" altLang="ja-JP" sz="1200">
              <a:latin typeface="ＭＳ Ｐゴシック"/>
            </a:rPr>
            <a:t>16.4</a:t>
          </a:r>
          <a:r>
            <a:rPr kumimoji="1" lang="ja-JP" altLang="en-US" sz="1200">
              <a:latin typeface="ＭＳ Ｐゴシック"/>
            </a:rPr>
            <a:t>％）、類似団体平均（</a:t>
          </a:r>
          <a:r>
            <a:rPr kumimoji="1" lang="en-US" altLang="ja-JP" sz="1200">
              <a:latin typeface="ＭＳ Ｐゴシック"/>
            </a:rPr>
            <a:t>13.6</a:t>
          </a:r>
          <a:r>
            <a:rPr kumimoji="1" lang="ja-JP" altLang="en-US" sz="1200">
              <a:latin typeface="ＭＳ Ｐゴシック"/>
            </a:rPr>
            <a:t>％）と比較しても比率の占める割合は低い。要因として、過去に起した町債の償還が進んでいること、積極的に繰上償還を実施しつつ、新規起債の発行を抑制していることから、公債費そのものが減少傾向にあることが上げられる。今後とも、引き続き起債を伴う事業の実施にあっては、事業の厳選や事業費の精査を実施し、発行抑制に取り組むとともに、町債の繰上償還を実施し、公債費の抑制に努めたい。</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54610</xdr:rowOff>
    </xdr:to>
    <xdr:cxnSp macro="">
      <xdr:nvCxnSpPr>
        <xdr:cNvPr id="366" name="直線コネクタ 365"/>
        <xdr:cNvCxnSpPr/>
      </xdr:nvCxnSpPr>
      <xdr:spPr>
        <a:xfrm flipV="1">
          <a:off x="3987800" y="12852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67"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75</xdr:row>
      <xdr:rowOff>100330</xdr:rowOff>
    </xdr:to>
    <xdr:cxnSp macro="">
      <xdr:nvCxnSpPr>
        <xdr:cNvPr id="369" name="直線コネクタ 368"/>
        <xdr:cNvCxnSpPr/>
      </xdr:nvCxnSpPr>
      <xdr:spPr>
        <a:xfrm flipV="1">
          <a:off x="3098800" y="12913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71" name="テキスト ボックス 370"/>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138430</xdr:rowOff>
    </xdr:to>
    <xdr:cxnSp macro="">
      <xdr:nvCxnSpPr>
        <xdr:cNvPr id="372" name="直線コネクタ 371"/>
        <xdr:cNvCxnSpPr/>
      </xdr:nvCxnSpPr>
      <xdr:spPr>
        <a:xfrm flipV="1">
          <a:off x="2209800" y="12959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74" name="テキスト ボックス 373"/>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76</xdr:row>
      <xdr:rowOff>20320</xdr:rowOff>
    </xdr:to>
    <xdr:cxnSp macro="">
      <xdr:nvCxnSpPr>
        <xdr:cNvPr id="375" name="直線コネクタ 374"/>
        <xdr:cNvCxnSpPr/>
      </xdr:nvCxnSpPr>
      <xdr:spPr>
        <a:xfrm flipV="1">
          <a:off x="1320800" y="12997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77" name="テキスト ボックス 376"/>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9" name="テキスト ボックス 37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85" name="円/楕円 384"/>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130827</xdr:rowOff>
    </xdr:from>
    <xdr:ext cx="762000" cy="259045"/>
    <xdr:sp macro="" textlink="">
      <xdr:nvSpPr>
        <xdr:cNvPr id="386"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87" name="円/楕円 386"/>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88" name="テキスト ボックス 387"/>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49530</xdr:rowOff>
    </xdr:from>
    <xdr:to>
      <xdr:col>4</xdr:col>
      <xdr:colOff>396875</xdr:colOff>
      <xdr:row>75</xdr:row>
      <xdr:rowOff>151130</xdr:rowOff>
    </xdr:to>
    <xdr:sp macro="" textlink="">
      <xdr:nvSpPr>
        <xdr:cNvPr id="389" name="円/楕円 388"/>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161307</xdr:rowOff>
    </xdr:from>
    <xdr:ext cx="762000" cy="259045"/>
    <xdr:sp macro="" textlink="">
      <xdr:nvSpPr>
        <xdr:cNvPr id="390" name="テキスト ボックス 389"/>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91" name="円/楕円 390"/>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92" name="テキスト ボックス 391"/>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3" name="円/楕円 392"/>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394" name="テキスト ボックス 393"/>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以外の経常経費については、当町では、公債費の経常収支割合が低いことから、相対的に類似団体に比較して高い傾向が続いている。本年度は、繰出金の経常収支比率に占める割合が微増しており、結果として公債費以外の経常経費の占める割合が増加している。</a:t>
          </a:r>
        </a:p>
        <a:p>
          <a:r>
            <a:rPr kumimoji="1" lang="ja-JP" altLang="en-US" sz="1200">
              <a:latin typeface="ＭＳ Ｐゴシック"/>
            </a:rPr>
            <a:t>今後とも、公債費への支出を抑制しつつ、人件費や扶助費などの義務的経費や物件費や補助費なども含め、全体的な経費の抑制に努めたい。</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80</xdr:row>
      <xdr:rowOff>157480</xdr:rowOff>
    </xdr:to>
    <xdr:cxnSp macro="">
      <xdr:nvCxnSpPr>
        <xdr:cNvPr id="427" name="直線コネクタ 426"/>
        <xdr:cNvCxnSpPr/>
      </xdr:nvCxnSpPr>
      <xdr:spPr>
        <a:xfrm>
          <a:off x="15671800" y="13591539"/>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28"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46989</xdr:rowOff>
    </xdr:from>
    <xdr:to>
      <xdr:col>22</xdr:col>
      <xdr:colOff>565150</xdr:colOff>
      <xdr:row>80</xdr:row>
      <xdr:rowOff>149861</xdr:rowOff>
    </xdr:to>
    <xdr:cxnSp macro="">
      <xdr:nvCxnSpPr>
        <xdr:cNvPr id="430" name="直線コネクタ 429"/>
        <xdr:cNvCxnSpPr/>
      </xdr:nvCxnSpPr>
      <xdr:spPr>
        <a:xfrm flipV="1">
          <a:off x="14782800" y="135915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66057</xdr:rowOff>
    </xdr:from>
    <xdr:ext cx="736600" cy="259045"/>
    <xdr:sp macro="" textlink="">
      <xdr:nvSpPr>
        <xdr:cNvPr id="432" name="テキスト ボックス 431"/>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80</xdr:row>
      <xdr:rowOff>149861</xdr:rowOff>
    </xdr:to>
    <xdr:cxnSp macro="">
      <xdr:nvCxnSpPr>
        <xdr:cNvPr id="433" name="直線コネクタ 432"/>
        <xdr:cNvCxnSpPr/>
      </xdr:nvCxnSpPr>
      <xdr:spPr>
        <a:xfrm>
          <a:off x="13893800" y="13301980"/>
          <a:ext cx="889000" cy="5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5" name="テキスト ボックス 434"/>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100330</xdr:rowOff>
    </xdr:from>
    <xdr:to>
      <xdr:col>20</xdr:col>
      <xdr:colOff>158750</xdr:colOff>
      <xdr:row>78</xdr:row>
      <xdr:rowOff>127000</xdr:rowOff>
    </xdr:to>
    <xdr:cxnSp macro="">
      <xdr:nvCxnSpPr>
        <xdr:cNvPr id="436" name="直線コネクタ 435"/>
        <xdr:cNvCxnSpPr/>
      </xdr:nvCxnSpPr>
      <xdr:spPr>
        <a:xfrm flipV="1">
          <a:off x="13004800" y="133019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38" name="テキスト ボックス 437"/>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9" name="フローチャート : 判断 438"/>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0" name="テキスト ボックス 43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106680</xdr:rowOff>
    </xdr:from>
    <xdr:to>
      <xdr:col>24</xdr:col>
      <xdr:colOff>82550</xdr:colOff>
      <xdr:row>81</xdr:row>
      <xdr:rowOff>36830</xdr:rowOff>
    </xdr:to>
    <xdr:sp macro="" textlink="">
      <xdr:nvSpPr>
        <xdr:cNvPr id="446" name="円/楕円 445"/>
        <xdr:cNvSpPr/>
      </xdr:nvSpPr>
      <xdr:spPr>
        <a:xfrm>
          <a:off x="16459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78757</xdr:rowOff>
    </xdr:from>
    <xdr:ext cx="762000" cy="259045"/>
    <xdr:sp macro="" textlink="">
      <xdr:nvSpPr>
        <xdr:cNvPr id="447" name="公債費以外該当値テキスト"/>
        <xdr:cNvSpPr txBox="1"/>
      </xdr:nvSpPr>
      <xdr:spPr>
        <a:xfrm>
          <a:off x="165989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167639</xdr:rowOff>
    </xdr:from>
    <xdr:to>
      <xdr:col>22</xdr:col>
      <xdr:colOff>615950</xdr:colOff>
      <xdr:row>79</xdr:row>
      <xdr:rowOff>97789</xdr:rowOff>
    </xdr:to>
    <xdr:sp macro="" textlink="">
      <xdr:nvSpPr>
        <xdr:cNvPr id="448" name="円/楕円 447"/>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82566</xdr:rowOff>
    </xdr:from>
    <xdr:ext cx="736600" cy="259045"/>
    <xdr:sp macro="" textlink="">
      <xdr:nvSpPr>
        <xdr:cNvPr id="449" name="テキスト ボックス 448"/>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99061</xdr:rowOff>
    </xdr:from>
    <xdr:to>
      <xdr:col>21</xdr:col>
      <xdr:colOff>412750</xdr:colOff>
      <xdr:row>81</xdr:row>
      <xdr:rowOff>29211</xdr:rowOff>
    </xdr:to>
    <xdr:sp macro="" textlink="">
      <xdr:nvSpPr>
        <xdr:cNvPr id="450" name="円/楕円 449"/>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13988</xdr:rowOff>
    </xdr:from>
    <xdr:ext cx="762000" cy="259045"/>
    <xdr:sp macro="" textlink="">
      <xdr:nvSpPr>
        <xdr:cNvPr id="451" name="テキスト ボックス 450"/>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52" name="円/楕円 451"/>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161307</xdr:rowOff>
    </xdr:from>
    <xdr:ext cx="762000" cy="259045"/>
    <xdr:sp macro="" textlink="">
      <xdr:nvSpPr>
        <xdr:cNvPr id="453" name="テキスト ボックス 452"/>
        <xdr:cNvSpPr txBox="1"/>
      </xdr:nvSpPr>
      <xdr:spPr>
        <a:xfrm>
          <a:off x="13512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54" name="円/楕円 453"/>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55" name="テキスト ボックス 454"/>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滋賀県日野町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34585</xdr:rowOff>
    </xdr:from>
    <xdr:to>
      <xdr:col>4</xdr:col>
      <xdr:colOff>1117600</xdr:colOff>
      <xdr:row>16</xdr:row>
      <xdr:rowOff>86340</xdr:rowOff>
    </xdr:to>
    <xdr:cxnSp macro="">
      <xdr:nvCxnSpPr>
        <xdr:cNvPr id="48" name="直線コネクタ 47"/>
        <xdr:cNvCxnSpPr/>
      </xdr:nvCxnSpPr>
      <xdr:spPr bwMode="auto">
        <a:xfrm flipV="1">
          <a:off x="5003800" y="2825410"/>
          <a:ext cx="647700" cy="5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18452</xdr:rowOff>
    </xdr:from>
    <xdr:ext cx="762000" cy="259045"/>
    <xdr:sp macro="" textlink="">
      <xdr:nvSpPr>
        <xdr:cNvPr id="49" name="人口1人当たり決算額の推移平均値テキスト130"/>
        <xdr:cNvSpPr txBox="1"/>
      </xdr:nvSpPr>
      <xdr:spPr>
        <a:xfrm>
          <a:off x="5740400" y="2980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60348</xdr:rowOff>
    </xdr:from>
    <xdr:to>
      <xdr:col>4</xdr:col>
      <xdr:colOff>469900</xdr:colOff>
      <xdr:row>16</xdr:row>
      <xdr:rowOff>86340</xdr:rowOff>
    </xdr:to>
    <xdr:cxnSp macro="">
      <xdr:nvCxnSpPr>
        <xdr:cNvPr id="51" name="直線コネクタ 50"/>
        <xdr:cNvCxnSpPr/>
      </xdr:nvCxnSpPr>
      <xdr:spPr bwMode="auto">
        <a:xfrm>
          <a:off x="4305300" y="2851173"/>
          <a:ext cx="698500" cy="2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19001</xdr:rowOff>
    </xdr:from>
    <xdr:ext cx="736600" cy="259045"/>
    <xdr:sp macro="" textlink="">
      <xdr:nvSpPr>
        <xdr:cNvPr id="53" name="テキスト ボックス 52"/>
        <xdr:cNvSpPr txBox="1"/>
      </xdr:nvSpPr>
      <xdr:spPr>
        <a:xfrm>
          <a:off x="4622800" y="315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42563</xdr:rowOff>
    </xdr:from>
    <xdr:to>
      <xdr:col>3</xdr:col>
      <xdr:colOff>904875</xdr:colOff>
      <xdr:row>16</xdr:row>
      <xdr:rowOff>60348</xdr:rowOff>
    </xdr:to>
    <xdr:cxnSp macro="">
      <xdr:nvCxnSpPr>
        <xdr:cNvPr id="54" name="直線コネクタ 53"/>
        <xdr:cNvCxnSpPr/>
      </xdr:nvCxnSpPr>
      <xdr:spPr bwMode="auto">
        <a:xfrm>
          <a:off x="3606800" y="2833388"/>
          <a:ext cx="698500" cy="1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148366</xdr:rowOff>
    </xdr:from>
    <xdr:ext cx="762000" cy="259045"/>
    <xdr:sp macro="" textlink="">
      <xdr:nvSpPr>
        <xdr:cNvPr id="56" name="テキスト ボックス 55"/>
        <xdr:cNvSpPr txBox="1"/>
      </xdr:nvSpPr>
      <xdr:spPr>
        <a:xfrm>
          <a:off x="3924300" y="31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42563</xdr:rowOff>
    </xdr:from>
    <xdr:to>
      <xdr:col>3</xdr:col>
      <xdr:colOff>206375</xdr:colOff>
      <xdr:row>16</xdr:row>
      <xdr:rowOff>111646</xdr:rowOff>
    </xdr:to>
    <xdr:cxnSp macro="">
      <xdr:nvCxnSpPr>
        <xdr:cNvPr id="57" name="直線コネクタ 56"/>
        <xdr:cNvCxnSpPr/>
      </xdr:nvCxnSpPr>
      <xdr:spPr bwMode="auto">
        <a:xfrm flipV="1">
          <a:off x="2908300" y="2833388"/>
          <a:ext cx="698500" cy="69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69773</xdr:rowOff>
    </xdr:from>
    <xdr:ext cx="762000" cy="259045"/>
    <xdr:sp macro="" textlink="">
      <xdr:nvSpPr>
        <xdr:cNvPr id="59" name="テキスト ボックス 58"/>
        <xdr:cNvSpPr txBox="1"/>
      </xdr:nvSpPr>
      <xdr:spPr>
        <a:xfrm>
          <a:off x="3225800" y="30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15160</xdr:rowOff>
    </xdr:from>
    <xdr:ext cx="762000" cy="259045"/>
    <xdr:sp macro="" textlink="">
      <xdr:nvSpPr>
        <xdr:cNvPr id="61" name="テキスト ボックス 60"/>
        <xdr:cNvSpPr txBox="1"/>
      </xdr:nvSpPr>
      <xdr:spPr>
        <a:xfrm>
          <a:off x="2527300" y="297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155235</xdr:rowOff>
    </xdr:from>
    <xdr:to>
      <xdr:col>5</xdr:col>
      <xdr:colOff>34925</xdr:colOff>
      <xdr:row>16</xdr:row>
      <xdr:rowOff>85385</xdr:rowOff>
    </xdr:to>
    <xdr:sp macro="" textlink="">
      <xdr:nvSpPr>
        <xdr:cNvPr id="67" name="円/楕円 66"/>
        <xdr:cNvSpPr/>
      </xdr:nvSpPr>
      <xdr:spPr bwMode="auto">
        <a:xfrm>
          <a:off x="5600700" y="277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312</xdr:rowOff>
    </xdr:from>
    <xdr:ext cx="762000" cy="259045"/>
    <xdr:sp macro="" textlink="">
      <xdr:nvSpPr>
        <xdr:cNvPr id="68" name="人口1人当たり決算額の推移該当値テキスト130"/>
        <xdr:cNvSpPr txBox="1"/>
      </xdr:nvSpPr>
      <xdr:spPr>
        <a:xfrm>
          <a:off x="5740400" y="261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88,626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35540</xdr:rowOff>
    </xdr:from>
    <xdr:to>
      <xdr:col>4</xdr:col>
      <xdr:colOff>520700</xdr:colOff>
      <xdr:row>16</xdr:row>
      <xdr:rowOff>137140</xdr:rowOff>
    </xdr:to>
    <xdr:sp macro="" textlink="">
      <xdr:nvSpPr>
        <xdr:cNvPr id="69" name="円/楕円 68"/>
        <xdr:cNvSpPr/>
      </xdr:nvSpPr>
      <xdr:spPr bwMode="auto">
        <a:xfrm>
          <a:off x="4953000" y="282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147317</xdr:rowOff>
    </xdr:from>
    <xdr:ext cx="736600" cy="259045"/>
    <xdr:sp macro="" textlink="">
      <xdr:nvSpPr>
        <xdr:cNvPr id="70" name="テキスト ボックス 69"/>
        <xdr:cNvSpPr txBox="1"/>
      </xdr:nvSpPr>
      <xdr:spPr>
        <a:xfrm>
          <a:off x="4622800" y="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9548</xdr:rowOff>
    </xdr:from>
    <xdr:to>
      <xdr:col>3</xdr:col>
      <xdr:colOff>955675</xdr:colOff>
      <xdr:row>16</xdr:row>
      <xdr:rowOff>111148</xdr:rowOff>
    </xdr:to>
    <xdr:sp macro="" textlink="">
      <xdr:nvSpPr>
        <xdr:cNvPr id="71" name="円/楕円 70"/>
        <xdr:cNvSpPr/>
      </xdr:nvSpPr>
      <xdr:spPr bwMode="auto">
        <a:xfrm>
          <a:off x="4254500" y="280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121325</xdr:rowOff>
    </xdr:from>
    <xdr:ext cx="762000" cy="259045"/>
    <xdr:sp macro="" textlink="">
      <xdr:nvSpPr>
        <xdr:cNvPr id="72" name="テキスト ボックス 71"/>
        <xdr:cNvSpPr txBox="1"/>
      </xdr:nvSpPr>
      <xdr:spPr>
        <a:xfrm>
          <a:off x="3924300" y="25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87,499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163213</xdr:rowOff>
    </xdr:from>
    <xdr:to>
      <xdr:col>3</xdr:col>
      <xdr:colOff>257175</xdr:colOff>
      <xdr:row>16</xdr:row>
      <xdr:rowOff>93363</xdr:rowOff>
    </xdr:to>
    <xdr:sp macro="" textlink="">
      <xdr:nvSpPr>
        <xdr:cNvPr id="73" name="円/楕円 72"/>
        <xdr:cNvSpPr/>
      </xdr:nvSpPr>
      <xdr:spPr bwMode="auto">
        <a:xfrm>
          <a:off x="3556000" y="278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103540</xdr:rowOff>
    </xdr:from>
    <xdr:ext cx="762000" cy="259045"/>
    <xdr:sp macro="" textlink="">
      <xdr:nvSpPr>
        <xdr:cNvPr id="74" name="テキスト ボックス 73"/>
        <xdr:cNvSpPr txBox="1"/>
      </xdr:nvSpPr>
      <xdr:spPr>
        <a:xfrm>
          <a:off x="3225800" y="255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88,277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60846</xdr:rowOff>
    </xdr:from>
    <xdr:to>
      <xdr:col>2</xdr:col>
      <xdr:colOff>692150</xdr:colOff>
      <xdr:row>16</xdr:row>
      <xdr:rowOff>162446</xdr:rowOff>
    </xdr:to>
    <xdr:sp macro="" textlink="">
      <xdr:nvSpPr>
        <xdr:cNvPr id="75" name="円/楕円 74"/>
        <xdr:cNvSpPr/>
      </xdr:nvSpPr>
      <xdr:spPr bwMode="auto">
        <a:xfrm>
          <a:off x="2857500" y="285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1173</xdr:rowOff>
    </xdr:from>
    <xdr:ext cx="762000" cy="259045"/>
    <xdr:sp macro="" textlink="">
      <xdr:nvSpPr>
        <xdr:cNvPr id="76" name="テキスト ボックス 75"/>
        <xdr:cNvSpPr txBox="1"/>
      </xdr:nvSpPr>
      <xdr:spPr>
        <a:xfrm>
          <a:off x="2527300" y="262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34341</xdr:rowOff>
    </xdr:from>
    <xdr:to>
      <xdr:col>4</xdr:col>
      <xdr:colOff>1117600</xdr:colOff>
      <xdr:row>37</xdr:row>
      <xdr:rowOff>31483</xdr:rowOff>
    </xdr:to>
    <xdr:cxnSp macro="">
      <xdr:nvCxnSpPr>
        <xdr:cNvPr id="110" name="直線コネクタ 109"/>
        <xdr:cNvCxnSpPr/>
      </xdr:nvCxnSpPr>
      <xdr:spPr bwMode="auto">
        <a:xfrm>
          <a:off x="5003800" y="6987591"/>
          <a:ext cx="647700" cy="16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194454</xdr:rowOff>
    </xdr:from>
    <xdr:ext cx="762000" cy="259045"/>
    <xdr:sp macro="" textlink="">
      <xdr:nvSpPr>
        <xdr:cNvPr id="111" name="人口1人当たり決算額の推移平均値テキスト445"/>
        <xdr:cNvSpPr txBox="1"/>
      </xdr:nvSpPr>
      <xdr:spPr>
        <a:xfrm>
          <a:off x="5740400" y="6804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257949</xdr:rowOff>
    </xdr:from>
    <xdr:to>
      <xdr:col>4</xdr:col>
      <xdr:colOff>469900</xdr:colOff>
      <xdr:row>36</xdr:row>
      <xdr:rowOff>34341</xdr:rowOff>
    </xdr:to>
    <xdr:cxnSp macro="">
      <xdr:nvCxnSpPr>
        <xdr:cNvPr id="113" name="直線コネクタ 112"/>
        <xdr:cNvCxnSpPr/>
      </xdr:nvCxnSpPr>
      <xdr:spPr bwMode="auto">
        <a:xfrm>
          <a:off x="4305300" y="6868299"/>
          <a:ext cx="698500" cy="119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2315</xdr:rowOff>
    </xdr:from>
    <xdr:ext cx="736600" cy="259045"/>
    <xdr:sp macro="" textlink="">
      <xdr:nvSpPr>
        <xdr:cNvPr id="115" name="テキスト ボックス 114"/>
        <xdr:cNvSpPr txBox="1"/>
      </xdr:nvSpPr>
      <xdr:spPr>
        <a:xfrm>
          <a:off x="4622800" y="661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86004</xdr:rowOff>
    </xdr:from>
    <xdr:to>
      <xdr:col>3</xdr:col>
      <xdr:colOff>904875</xdr:colOff>
      <xdr:row>35</xdr:row>
      <xdr:rowOff>257949</xdr:rowOff>
    </xdr:to>
    <xdr:cxnSp macro="">
      <xdr:nvCxnSpPr>
        <xdr:cNvPr id="116" name="直線コネクタ 115"/>
        <xdr:cNvCxnSpPr/>
      </xdr:nvCxnSpPr>
      <xdr:spPr bwMode="auto">
        <a:xfrm>
          <a:off x="3606800" y="6696354"/>
          <a:ext cx="698500" cy="17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272178</xdr:rowOff>
    </xdr:from>
    <xdr:ext cx="762000" cy="259045"/>
    <xdr:sp macro="" textlink="">
      <xdr:nvSpPr>
        <xdr:cNvPr id="118" name="テキスト ボックス 117"/>
        <xdr:cNvSpPr txBox="1"/>
      </xdr:nvSpPr>
      <xdr:spPr>
        <a:xfrm>
          <a:off x="3924300" y="653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195351</xdr:rowOff>
    </xdr:from>
    <xdr:to>
      <xdr:col>3</xdr:col>
      <xdr:colOff>206375</xdr:colOff>
      <xdr:row>35</xdr:row>
      <xdr:rowOff>86004</xdr:rowOff>
    </xdr:to>
    <xdr:cxnSp macro="">
      <xdr:nvCxnSpPr>
        <xdr:cNvPr id="119" name="直線コネクタ 118"/>
        <xdr:cNvCxnSpPr/>
      </xdr:nvCxnSpPr>
      <xdr:spPr bwMode="auto">
        <a:xfrm>
          <a:off x="2908300" y="6462801"/>
          <a:ext cx="698500" cy="23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144632</xdr:rowOff>
    </xdr:from>
    <xdr:ext cx="762000" cy="259045"/>
    <xdr:sp macro="" textlink="">
      <xdr:nvSpPr>
        <xdr:cNvPr id="121" name="テキスト ボックス 120"/>
        <xdr:cNvSpPr txBox="1"/>
      </xdr:nvSpPr>
      <xdr:spPr>
        <a:xfrm>
          <a:off x="32258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73004</xdr:rowOff>
    </xdr:from>
    <xdr:ext cx="762000" cy="259045"/>
    <xdr:sp macro="" textlink="">
      <xdr:nvSpPr>
        <xdr:cNvPr id="123" name="テキスト ボックス 122"/>
        <xdr:cNvSpPr txBox="1"/>
      </xdr:nvSpPr>
      <xdr:spPr>
        <a:xfrm>
          <a:off x="25273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152133</xdr:rowOff>
    </xdr:from>
    <xdr:to>
      <xdr:col>5</xdr:col>
      <xdr:colOff>34925</xdr:colOff>
      <xdr:row>37</xdr:row>
      <xdr:rowOff>82283</xdr:rowOff>
    </xdr:to>
    <xdr:sp macro="" textlink="">
      <xdr:nvSpPr>
        <xdr:cNvPr id="129" name="円/楕円 128"/>
        <xdr:cNvSpPr/>
      </xdr:nvSpPr>
      <xdr:spPr bwMode="auto">
        <a:xfrm>
          <a:off x="5600700" y="7105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124210</xdr:rowOff>
    </xdr:from>
    <xdr:ext cx="762000" cy="259045"/>
    <xdr:sp macro="" textlink="">
      <xdr:nvSpPr>
        <xdr:cNvPr id="130" name="人口1人当たり決算額の推移該当値テキスト445"/>
        <xdr:cNvSpPr txBox="1"/>
      </xdr:nvSpPr>
      <xdr:spPr>
        <a:xfrm>
          <a:off x="5740400" y="707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326441</xdr:rowOff>
    </xdr:from>
    <xdr:to>
      <xdr:col>4</xdr:col>
      <xdr:colOff>520700</xdr:colOff>
      <xdr:row>36</xdr:row>
      <xdr:rowOff>85141</xdr:rowOff>
    </xdr:to>
    <xdr:sp macro="" textlink="">
      <xdr:nvSpPr>
        <xdr:cNvPr id="131" name="円/楕円 130"/>
        <xdr:cNvSpPr/>
      </xdr:nvSpPr>
      <xdr:spPr bwMode="auto">
        <a:xfrm>
          <a:off x="4953000" y="69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69918</xdr:rowOff>
    </xdr:from>
    <xdr:ext cx="736600" cy="259045"/>
    <xdr:sp macro="" textlink="">
      <xdr:nvSpPr>
        <xdr:cNvPr id="132" name="テキスト ボックス 131"/>
        <xdr:cNvSpPr txBox="1"/>
      </xdr:nvSpPr>
      <xdr:spPr>
        <a:xfrm>
          <a:off x="4622800" y="702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207149</xdr:rowOff>
    </xdr:from>
    <xdr:to>
      <xdr:col>3</xdr:col>
      <xdr:colOff>955675</xdr:colOff>
      <xdr:row>35</xdr:row>
      <xdr:rowOff>308749</xdr:rowOff>
    </xdr:to>
    <xdr:sp macro="" textlink="">
      <xdr:nvSpPr>
        <xdr:cNvPr id="133" name="円/楕円 132"/>
        <xdr:cNvSpPr/>
      </xdr:nvSpPr>
      <xdr:spPr bwMode="auto">
        <a:xfrm>
          <a:off x="4254500" y="681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293526</xdr:rowOff>
    </xdr:from>
    <xdr:ext cx="762000" cy="259045"/>
    <xdr:sp macro="" textlink="">
      <xdr:nvSpPr>
        <xdr:cNvPr id="134" name="テキスト ボックス 133"/>
        <xdr:cNvSpPr txBox="1"/>
      </xdr:nvSpPr>
      <xdr:spPr>
        <a:xfrm>
          <a:off x="3924300" y="690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35204</xdr:rowOff>
    </xdr:from>
    <xdr:to>
      <xdr:col>3</xdr:col>
      <xdr:colOff>257175</xdr:colOff>
      <xdr:row>35</xdr:row>
      <xdr:rowOff>136804</xdr:rowOff>
    </xdr:to>
    <xdr:sp macro="" textlink="">
      <xdr:nvSpPr>
        <xdr:cNvPr id="135" name="円/楕円 134"/>
        <xdr:cNvSpPr/>
      </xdr:nvSpPr>
      <xdr:spPr bwMode="auto">
        <a:xfrm>
          <a:off x="3556000" y="664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146981</xdr:rowOff>
    </xdr:from>
    <xdr:ext cx="762000" cy="259045"/>
    <xdr:sp macro="" textlink="">
      <xdr:nvSpPr>
        <xdr:cNvPr id="136" name="テキスト ボックス 135"/>
        <xdr:cNvSpPr txBox="1"/>
      </xdr:nvSpPr>
      <xdr:spPr>
        <a:xfrm>
          <a:off x="3225800" y="641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144551</xdr:rowOff>
    </xdr:from>
    <xdr:to>
      <xdr:col>2</xdr:col>
      <xdr:colOff>692150</xdr:colOff>
      <xdr:row>34</xdr:row>
      <xdr:rowOff>246151</xdr:rowOff>
    </xdr:to>
    <xdr:sp macro="" textlink="">
      <xdr:nvSpPr>
        <xdr:cNvPr id="137" name="円/楕円 136"/>
        <xdr:cNvSpPr/>
      </xdr:nvSpPr>
      <xdr:spPr bwMode="auto">
        <a:xfrm>
          <a:off x="2857500" y="641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256328</xdr:rowOff>
    </xdr:from>
    <xdr:ext cx="762000" cy="259045"/>
    <xdr:sp macro="" textlink="">
      <xdr:nvSpPr>
        <xdr:cNvPr id="138" name="テキスト ボックス 137"/>
        <xdr:cNvSpPr txBox="1"/>
      </xdr:nvSpPr>
      <xdr:spPr>
        <a:xfrm>
          <a:off x="2527300" y="618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財政調整基金については過去に積立を実施し、取崩すことなく財政運営を行ってきた。結果として財政調整基金残高は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6,261</a:t>
          </a:r>
          <a:r>
            <a:rPr kumimoji="1" lang="ja-JP" altLang="en-US" sz="1400">
              <a:latin typeface="ＭＳ ゴシック" pitchFamily="49" charset="-128"/>
              <a:ea typeface="ＭＳ ゴシック" pitchFamily="49" charset="-128"/>
            </a:rPr>
            <a:t>万円となり、標準財政規模比は</a:t>
          </a:r>
          <a:r>
            <a:rPr kumimoji="1" lang="en-US" altLang="ja-JP" sz="1400">
              <a:latin typeface="ＭＳ ゴシック" pitchFamily="49" charset="-128"/>
              <a:ea typeface="ＭＳ ゴシック" pitchFamily="49" charset="-128"/>
            </a:rPr>
            <a:t>18.91</a:t>
          </a:r>
          <a:r>
            <a:rPr kumimoji="1" lang="ja-JP" altLang="en-US" sz="1400">
              <a:latin typeface="ＭＳ ゴシック" pitchFamily="49" charset="-128"/>
              <a:ea typeface="ＭＳ ゴシック" pitchFamily="49" charset="-128"/>
            </a:rPr>
            <a:t>％となった。今後は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越えることを目標とし積立を実施したい。今後、歳入では町税や使用料の徴収強化や補助金の積極的な活用による財源の確保を図り、歳出では、事務事業の見直しにより、経常経費の削減を図るなど効率的な財政運営を行い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本年度の連結実質赤字比率に係る赤字・黒字の構成では、赤字となった会計は存在せず。全ての会計で黒字を達成できた。</a:t>
          </a:r>
        </a:p>
        <a:p>
          <a:r>
            <a:rPr kumimoji="1" lang="ja-JP" altLang="en-US" sz="1400">
              <a:latin typeface="ＭＳ ゴシック" pitchFamily="49" charset="-128"/>
              <a:ea typeface="ＭＳ ゴシック" pitchFamily="49" charset="-128"/>
            </a:rPr>
            <a:t>また、黒字額の大部分は、水道事業会計と一般会計の黒字が占めている。</a:t>
          </a:r>
        </a:p>
        <a:p>
          <a:r>
            <a:rPr kumimoji="1" lang="ja-JP" altLang="en-US" sz="1400">
              <a:latin typeface="ＭＳ ゴシック" pitchFamily="49" charset="-128"/>
              <a:ea typeface="ＭＳ ゴシック" pitchFamily="49" charset="-128"/>
            </a:rPr>
            <a:t>本年度の一般会計は、実質収支額が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2,328</a:t>
          </a:r>
          <a:r>
            <a:rPr kumimoji="1" lang="ja-JP" altLang="en-US" sz="1400">
              <a:latin typeface="ＭＳ ゴシック" pitchFamily="49" charset="-128"/>
              <a:ea typeface="ＭＳ ゴシック" pitchFamily="49" charset="-128"/>
            </a:rPr>
            <a:t>万円となる一方、水道事業会計では、流動資産のうち現金預金で約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7,492</a:t>
          </a:r>
          <a:r>
            <a:rPr kumimoji="1" lang="ja-JP" altLang="en-US" sz="1400">
              <a:latin typeface="ＭＳ ゴシック" pitchFamily="49" charset="-128"/>
              <a:ea typeface="ＭＳ ゴシック" pitchFamily="49" charset="-128"/>
            </a:rPr>
            <a:t>万円を有しており、これが黒字の大きな要因となっている。</a:t>
          </a:r>
        </a:p>
        <a:p>
          <a:r>
            <a:rPr kumimoji="1" lang="ja-JP" altLang="en-US" sz="1400">
              <a:latin typeface="ＭＳ ゴシック" pitchFamily="49" charset="-128"/>
              <a:ea typeface="ＭＳ ゴシック" pitchFamily="49" charset="-128"/>
            </a:rPr>
            <a:t>今後とも、歳入にあっては、財源の積極的な確保に努め、歳出にあっては、経費支出の効率化に取り組むことにより、黒字の確保を図りたい。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元利償還金については、町債の定期償還が進む中で繰上償還の実施や新規起債を抑制したことにより減少傾向が続いている。</a:t>
          </a:r>
        </a:p>
        <a:p>
          <a:r>
            <a:rPr kumimoji="1" lang="ja-JP" altLang="en-US" sz="1400">
              <a:latin typeface="ＭＳ ゴシック" pitchFamily="49" charset="-128"/>
              <a:ea typeface="ＭＳ ゴシック" pitchFamily="49" charset="-128"/>
            </a:rPr>
            <a:t>公営企業債の元利償還金に対する繰入金は、公営企業等への繰出基準により左右されるため、年度により数値変動はあるものの、町債の残高が減少傾向にあることから今後も減少する見込である。</a:t>
          </a:r>
        </a:p>
        <a:p>
          <a:r>
            <a:rPr kumimoji="1" lang="ja-JP" altLang="en-US" sz="1400">
              <a:latin typeface="ＭＳ ゴシック" pitchFamily="49" charset="-128"/>
              <a:ea typeface="ＭＳ ゴシック" pitchFamily="49" charset="-128"/>
            </a:rPr>
            <a:t>債務負担行為に基づく支出額は毎年の支出により残高が減少しており、繰上償還も実施してきたことから減少傾向が続いている。</a:t>
          </a:r>
        </a:p>
        <a:p>
          <a:r>
            <a:rPr kumimoji="1" lang="ja-JP" altLang="en-US" sz="1400">
              <a:latin typeface="ＭＳ ゴシック" pitchFamily="49" charset="-128"/>
              <a:ea typeface="ＭＳ ゴシック" pitchFamily="49" charset="-128"/>
            </a:rPr>
            <a:t>算入公債費等は、臨時財政対策債の借り入れが増加していることから増加傾向にある。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一般会計等に係る地方債の現在高が増加しているのは、臨時財政対策債の残高が増加していることが要因である。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債務負担行為に基づく支出予定額は計画どおり残高が年々減少している。</a:t>
          </a:r>
        </a:p>
        <a:p>
          <a:r>
            <a:rPr kumimoji="1" lang="ja-JP" altLang="en-US" sz="1400">
              <a:latin typeface="ＭＳ ゴシック" pitchFamily="49" charset="-128"/>
              <a:ea typeface="ＭＳ ゴシック" pitchFamily="49" charset="-128"/>
            </a:rPr>
            <a:t>退職手当負担見込額は職員の年齢構成が上昇しているため増加傾向にある。退職者数は数年後にピークを迎え、退職手当は削減が予定されているため将来的には減少に転じる見込み。</a:t>
          </a:r>
        </a:p>
        <a:p>
          <a:r>
            <a:rPr kumimoji="1" lang="ja-JP" altLang="en-US" sz="1400">
              <a:latin typeface="ＭＳ ゴシック" pitchFamily="49" charset="-128"/>
              <a:ea typeface="ＭＳ ゴシック" pitchFamily="49" charset="-128"/>
            </a:rPr>
            <a:t>充当可能基金は、定期的に基金の積み増しをしており増加傾向にある。今後も基金の積み増しに努めたい。</a:t>
          </a:r>
        </a:p>
        <a:p>
          <a:r>
            <a:rPr kumimoji="1" lang="ja-JP" altLang="en-US" sz="1400">
              <a:latin typeface="ＭＳ ゴシック" pitchFamily="49" charset="-128"/>
              <a:ea typeface="ＭＳ ゴシック" pitchFamily="49" charset="-128"/>
            </a:rPr>
            <a:t>基準財政需要額算入見込額は臨時財政対策債の残高が増加しているため増加傾向にある。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8958406</v>
      </c>
      <c r="BO4" s="379"/>
      <c r="BP4" s="379"/>
      <c r="BQ4" s="379"/>
      <c r="BR4" s="379"/>
      <c r="BS4" s="379"/>
      <c r="BT4" s="379"/>
      <c r="BU4" s="380"/>
      <c r="BV4" s="378">
        <v>10324718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4.0999999999999996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8488205</v>
      </c>
      <c r="BO5" s="384"/>
      <c r="BP5" s="384"/>
      <c r="BQ5" s="384"/>
      <c r="BR5" s="384"/>
      <c r="BS5" s="384"/>
      <c r="BT5" s="384"/>
      <c r="BU5" s="385"/>
      <c r="BV5" s="383">
        <v>9925846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87.4</v>
      </c>
      <c r="CU5" s="354"/>
      <c r="CV5" s="354"/>
      <c r="CW5" s="354"/>
      <c r="CX5" s="354"/>
      <c r="CY5" s="354"/>
      <c r="CZ5" s="354"/>
      <c r="DA5" s="355"/>
      <c r="DB5" s="353">
        <v>84.5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470201</v>
      </c>
      <c r="BO6" s="384"/>
      <c r="BP6" s="384"/>
      <c r="BQ6" s="384"/>
      <c r="BR6" s="384"/>
      <c r="BS6" s="384"/>
      <c r="BT6" s="384"/>
      <c r="BU6" s="385"/>
      <c r="BV6" s="383">
        <v>398872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95.6</v>
      </c>
      <c r="CU6" s="530"/>
      <c r="CV6" s="530"/>
      <c r="CW6" s="530"/>
      <c r="CX6" s="530"/>
      <c r="CY6" s="530"/>
      <c r="CZ6" s="530"/>
      <c r="DA6" s="531"/>
      <c r="DB6" s="529">
        <v>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46922</v>
      </c>
      <c r="BO7" s="384"/>
      <c r="BP7" s="384"/>
      <c r="BQ7" s="384"/>
      <c r="BR7" s="384"/>
      <c r="BS7" s="384"/>
      <c r="BT7" s="384"/>
      <c r="BU7" s="385"/>
      <c r="BV7" s="383">
        <v>166819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5619644</v>
      </c>
      <c r="CU7" s="384"/>
      <c r="CV7" s="384"/>
      <c r="CW7" s="384"/>
      <c r="CX7" s="384"/>
      <c r="CY7" s="384"/>
      <c r="CZ7" s="384"/>
      <c r="DA7" s="385"/>
      <c r="DB7" s="383">
        <v>5612652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423279</v>
      </c>
      <c r="BO8" s="384"/>
      <c r="BP8" s="384"/>
      <c r="BQ8" s="384"/>
      <c r="BR8" s="384"/>
      <c r="BS8" s="384"/>
      <c r="BT8" s="384"/>
      <c r="BU8" s="385"/>
      <c r="BV8" s="383">
        <v>232053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0.67</v>
      </c>
      <c r="CU8" s="493"/>
      <c r="CV8" s="493"/>
      <c r="CW8" s="493"/>
      <c r="CX8" s="493"/>
      <c r="CY8" s="493"/>
      <c r="CZ8" s="493"/>
      <c r="DA8" s="494"/>
      <c r="DB8" s="492">
        <v>0.66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22870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191226</v>
      </c>
      <c r="BO9" s="384"/>
      <c r="BP9" s="384"/>
      <c r="BQ9" s="384"/>
      <c r="BR9" s="384"/>
      <c r="BS9" s="384"/>
      <c r="BT9" s="384"/>
      <c r="BU9" s="385"/>
      <c r="BV9" s="383">
        <v>-159853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8.8000000000000007</v>
      </c>
      <c r="CU9" s="354"/>
      <c r="CV9" s="354"/>
      <c r="CW9" s="354"/>
      <c r="CX9" s="354"/>
      <c r="CY9" s="354"/>
      <c r="CZ9" s="354"/>
      <c r="DA9" s="355"/>
      <c r="DB9" s="353">
        <v>7.9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22809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1072</v>
      </c>
      <c r="BO10" s="384"/>
      <c r="BP10" s="384"/>
      <c r="BQ10" s="384"/>
      <c r="BR10" s="384"/>
      <c r="BS10" s="384"/>
      <c r="BT10" s="384"/>
      <c r="BU10" s="385"/>
      <c r="BV10" s="383">
        <v>1427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v>1401</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22256</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21870</v>
      </c>
      <c r="S13" s="485"/>
      <c r="T13" s="485"/>
      <c r="U13" s="485"/>
      <c r="V13" s="486"/>
      <c r="W13" s="472" t="s">
        <v>125</v>
      </c>
      <c r="X13" s="396"/>
      <c r="Y13" s="396"/>
      <c r="Z13" s="396"/>
      <c r="AA13" s="396"/>
      <c r="AB13" s="397"/>
      <c r="AC13" s="359">
        <v>590</v>
      </c>
      <c r="AD13" s="360"/>
      <c r="AE13" s="360"/>
      <c r="AF13" s="360"/>
      <c r="AG13" s="361"/>
      <c r="AH13" s="359">
        <v>904</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192298</v>
      </c>
      <c r="BO13" s="384"/>
      <c r="BP13" s="384"/>
      <c r="BQ13" s="384"/>
      <c r="BR13" s="384"/>
      <c r="BS13" s="384"/>
      <c r="BT13" s="384"/>
      <c r="BU13" s="385"/>
      <c r="BV13" s="383">
        <v>-157025</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6.7</v>
      </c>
      <c r="CU13" s="354"/>
      <c r="CV13" s="354"/>
      <c r="CW13" s="354"/>
      <c r="CX13" s="354"/>
      <c r="CY13" s="354"/>
      <c r="CZ13" s="354"/>
      <c r="DA13" s="355"/>
      <c r="DB13" s="353">
        <v>8.6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22400</v>
      </c>
      <c r="S14" s="485"/>
      <c r="T14" s="485"/>
      <c r="U14" s="485"/>
      <c r="V14" s="486"/>
      <c r="W14" s="487"/>
      <c r="X14" s="399"/>
      <c r="Y14" s="399"/>
      <c r="Z14" s="399"/>
      <c r="AA14" s="399"/>
      <c r="AB14" s="400"/>
      <c r="AC14" s="477">
        <v>5.2</v>
      </c>
      <c r="AD14" s="478"/>
      <c r="AE14" s="478"/>
      <c r="AF14" s="478"/>
      <c r="AG14" s="479"/>
      <c r="AH14" s="477">
        <v>7.6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49</v>
      </c>
      <c r="CU14" s="456"/>
      <c r="CV14" s="456"/>
      <c r="CW14" s="456"/>
      <c r="CX14" s="456"/>
      <c r="CY14" s="456"/>
      <c r="CZ14" s="456"/>
      <c r="DA14" s="457"/>
      <c r="DB14" s="488">
        <v>59.2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22009</v>
      </c>
      <c r="S15" s="485"/>
      <c r="T15" s="485"/>
      <c r="U15" s="485"/>
      <c r="V15" s="486"/>
      <c r="W15" s="472" t="s">
        <v>132</v>
      </c>
      <c r="X15" s="396"/>
      <c r="Y15" s="396"/>
      <c r="Z15" s="396"/>
      <c r="AA15" s="396"/>
      <c r="AB15" s="397"/>
      <c r="AC15" s="359">
        <v>5026</v>
      </c>
      <c r="AD15" s="360"/>
      <c r="AE15" s="360"/>
      <c r="AF15" s="360"/>
      <c r="AG15" s="361"/>
      <c r="AH15" s="359">
        <v>5002</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2924436</v>
      </c>
      <c r="BO15" s="379"/>
      <c r="BP15" s="379"/>
      <c r="BQ15" s="379"/>
      <c r="BR15" s="379"/>
      <c r="BS15" s="379"/>
      <c r="BT15" s="379"/>
      <c r="BU15" s="380"/>
      <c r="BV15" s="378">
        <v>2769099</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44.3</v>
      </c>
      <c r="AD16" s="478"/>
      <c r="AE16" s="478"/>
      <c r="AF16" s="478"/>
      <c r="AG16" s="479"/>
      <c r="AH16" s="477">
        <v>42.1</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4279227</v>
      </c>
      <c r="BO16" s="384"/>
      <c r="BP16" s="384"/>
      <c r="BQ16" s="384"/>
      <c r="BR16" s="384"/>
      <c r="BS16" s="384"/>
      <c r="BT16" s="384"/>
      <c r="BU16" s="385"/>
      <c r="BV16" s="383">
        <v>4202503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5731</v>
      </c>
      <c r="AD17" s="360"/>
      <c r="AE17" s="360"/>
      <c r="AF17" s="360"/>
      <c r="AG17" s="361"/>
      <c r="AH17" s="359">
        <v>5921</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3771213</v>
      </c>
      <c r="BO17" s="384"/>
      <c r="BP17" s="384"/>
      <c r="BQ17" s="384"/>
      <c r="BR17" s="384"/>
      <c r="BS17" s="384"/>
      <c r="BT17" s="384"/>
      <c r="BU17" s="385"/>
      <c r="BV17" s="383">
        <v>3578976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117.6</v>
      </c>
      <c r="M18" s="448"/>
      <c r="N18" s="448"/>
      <c r="O18" s="448"/>
      <c r="P18" s="448"/>
      <c r="Q18" s="448"/>
      <c r="R18" s="449"/>
      <c r="S18" s="449"/>
      <c r="T18" s="449"/>
      <c r="U18" s="449"/>
      <c r="V18" s="450"/>
      <c r="W18" s="464"/>
      <c r="X18" s="465"/>
      <c r="Y18" s="465"/>
      <c r="Z18" s="465"/>
      <c r="AA18" s="465"/>
      <c r="AB18" s="473"/>
      <c r="AC18" s="347">
        <v>50.5</v>
      </c>
      <c r="AD18" s="348"/>
      <c r="AE18" s="348"/>
      <c r="AF18" s="348"/>
      <c r="AG18" s="451"/>
      <c r="AH18" s="347">
        <v>49.8</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5033643</v>
      </c>
      <c r="BO18" s="384"/>
      <c r="BP18" s="384"/>
      <c r="BQ18" s="384"/>
      <c r="BR18" s="384"/>
      <c r="BS18" s="384"/>
      <c r="BT18" s="384"/>
      <c r="BU18" s="385"/>
      <c r="BV18" s="383">
        <v>4882716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194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6241431</v>
      </c>
      <c r="BO19" s="384"/>
      <c r="BP19" s="384"/>
      <c r="BQ19" s="384"/>
      <c r="BR19" s="384"/>
      <c r="BS19" s="384"/>
      <c r="BT19" s="384"/>
      <c r="BU19" s="385"/>
      <c r="BV19" s="383">
        <v>7478651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7678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8255948</v>
      </c>
      <c r="BO23" s="384"/>
      <c r="BP23" s="384"/>
      <c r="BQ23" s="384"/>
      <c r="BR23" s="384"/>
      <c r="BS23" s="384"/>
      <c r="BT23" s="384"/>
      <c r="BU23" s="385"/>
      <c r="BV23" s="383">
        <v>8084537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6660</v>
      </c>
      <c r="R24" s="360"/>
      <c r="S24" s="360"/>
      <c r="T24" s="360"/>
      <c r="U24" s="360"/>
      <c r="V24" s="361"/>
      <c r="W24" s="425"/>
      <c r="X24" s="416"/>
      <c r="Y24" s="417"/>
      <c r="Z24" s="356" t="s">
        <v>155</v>
      </c>
      <c r="AA24" s="357"/>
      <c r="AB24" s="357"/>
      <c r="AC24" s="357"/>
      <c r="AD24" s="357"/>
      <c r="AE24" s="357"/>
      <c r="AF24" s="357"/>
      <c r="AG24" s="358"/>
      <c r="AH24" s="359">
        <v>167</v>
      </c>
      <c r="AI24" s="360"/>
      <c r="AJ24" s="360"/>
      <c r="AK24" s="360"/>
      <c r="AL24" s="361"/>
      <c r="AM24" s="359">
        <v>511855</v>
      </c>
      <c r="AN24" s="360"/>
      <c r="AO24" s="360"/>
      <c r="AP24" s="360"/>
      <c r="AQ24" s="360"/>
      <c r="AR24" s="361"/>
      <c r="AS24" s="359">
        <v>3065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7962465</v>
      </c>
      <c r="BO24" s="384"/>
      <c r="BP24" s="384"/>
      <c r="BQ24" s="384"/>
      <c r="BR24" s="384"/>
      <c r="BS24" s="384"/>
      <c r="BT24" s="384"/>
      <c r="BU24" s="385"/>
      <c r="BV24" s="383">
        <v>7813737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5710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1374709</v>
      </c>
      <c r="BO25" s="379"/>
      <c r="BP25" s="379"/>
      <c r="BQ25" s="379"/>
      <c r="BR25" s="379"/>
      <c r="BS25" s="379"/>
      <c r="BT25" s="379"/>
      <c r="BU25" s="380"/>
      <c r="BV25" s="378">
        <v>476905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5550</v>
      </c>
      <c r="R26" s="360"/>
      <c r="S26" s="360"/>
      <c r="T26" s="360"/>
      <c r="U26" s="360"/>
      <c r="V26" s="361"/>
      <c r="W26" s="425"/>
      <c r="X26" s="416"/>
      <c r="Y26" s="417"/>
      <c r="Z26" s="356" t="s">
        <v>161</v>
      </c>
      <c r="AA26" s="438"/>
      <c r="AB26" s="438"/>
      <c r="AC26" s="438"/>
      <c r="AD26" s="438"/>
      <c r="AE26" s="438"/>
      <c r="AF26" s="438"/>
      <c r="AG26" s="439"/>
      <c r="AH26" s="359">
        <v>17</v>
      </c>
      <c r="AI26" s="360"/>
      <c r="AJ26" s="360"/>
      <c r="AK26" s="360"/>
      <c r="AL26" s="361"/>
      <c r="AM26" s="359">
        <v>44064</v>
      </c>
      <c r="AN26" s="360"/>
      <c r="AO26" s="360"/>
      <c r="AP26" s="360"/>
      <c r="AQ26" s="360"/>
      <c r="AR26" s="361"/>
      <c r="AS26" s="359">
        <v>2592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3200</v>
      </c>
      <c r="R27" s="360"/>
      <c r="S27" s="360"/>
      <c r="T27" s="360"/>
      <c r="U27" s="360"/>
      <c r="V27" s="361"/>
      <c r="W27" s="425"/>
      <c r="X27" s="416"/>
      <c r="Y27" s="417"/>
      <c r="Z27" s="356" t="s">
        <v>164</v>
      </c>
      <c r="AA27" s="357"/>
      <c r="AB27" s="357"/>
      <c r="AC27" s="357"/>
      <c r="AD27" s="357"/>
      <c r="AE27" s="357"/>
      <c r="AF27" s="357"/>
      <c r="AG27" s="358"/>
      <c r="AH27" s="359">
        <v>25</v>
      </c>
      <c r="AI27" s="360"/>
      <c r="AJ27" s="360"/>
      <c r="AK27" s="360"/>
      <c r="AL27" s="361"/>
      <c r="AM27" s="359">
        <v>76734</v>
      </c>
      <c r="AN27" s="360"/>
      <c r="AO27" s="360"/>
      <c r="AP27" s="360"/>
      <c r="AQ27" s="360"/>
      <c r="AR27" s="361"/>
      <c r="AS27" s="359">
        <v>3069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347631</v>
      </c>
      <c r="BO27" s="387"/>
      <c r="BP27" s="387"/>
      <c r="BQ27" s="387"/>
      <c r="BR27" s="387"/>
      <c r="BS27" s="387"/>
      <c r="BT27" s="387"/>
      <c r="BU27" s="388"/>
      <c r="BV27" s="386">
        <v>347631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2500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1062616</v>
      </c>
      <c r="BO28" s="379"/>
      <c r="BP28" s="379"/>
      <c r="BQ28" s="379"/>
      <c r="BR28" s="379"/>
      <c r="BS28" s="379"/>
      <c r="BT28" s="379"/>
      <c r="BU28" s="380"/>
      <c r="BV28" s="378">
        <v>1061544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12</v>
      </c>
      <c r="M29" s="360"/>
      <c r="N29" s="360"/>
      <c r="O29" s="360"/>
      <c r="P29" s="361"/>
      <c r="Q29" s="359">
        <v>2300</v>
      </c>
      <c r="R29" s="360"/>
      <c r="S29" s="360"/>
      <c r="T29" s="360"/>
      <c r="U29" s="360"/>
      <c r="V29" s="361"/>
      <c r="W29" s="426"/>
      <c r="X29" s="427"/>
      <c r="Y29" s="428"/>
      <c r="Z29" s="356" t="s">
        <v>171</v>
      </c>
      <c r="AA29" s="357"/>
      <c r="AB29" s="357"/>
      <c r="AC29" s="357"/>
      <c r="AD29" s="357"/>
      <c r="AE29" s="357"/>
      <c r="AF29" s="357"/>
      <c r="AG29" s="358"/>
      <c r="AH29" s="359">
        <v>192</v>
      </c>
      <c r="AI29" s="360"/>
      <c r="AJ29" s="360"/>
      <c r="AK29" s="360"/>
      <c r="AL29" s="361"/>
      <c r="AM29" s="359">
        <v>588589</v>
      </c>
      <c r="AN29" s="360"/>
      <c r="AO29" s="360"/>
      <c r="AP29" s="360"/>
      <c r="AQ29" s="360"/>
      <c r="AR29" s="361"/>
      <c r="AS29" s="359">
        <v>3066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410517</v>
      </c>
      <c r="BO29" s="384"/>
      <c r="BP29" s="384"/>
      <c r="BQ29" s="384"/>
      <c r="BR29" s="384"/>
      <c r="BS29" s="384"/>
      <c r="BT29" s="384"/>
      <c r="BU29" s="385"/>
      <c r="BV29" s="383">
        <v>289545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709016</v>
      </c>
      <c r="BO30" s="387"/>
      <c r="BP30" s="387"/>
      <c r="BQ30" s="387"/>
      <c r="BR30" s="387"/>
      <c r="BS30" s="387"/>
      <c r="BT30" s="387"/>
      <c r="BU30" s="388"/>
      <c r="BV30" s="386">
        <v>1076065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滋賀県市町村職員退職手当組合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滋賀県市町村交通災害共済組合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八日市布引ライフ組合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滋賀県市町村議会議員公務災害補償等組合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中部清掃組合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東近江行政組合（一般）</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東近江行政組合（救急医療特別会計）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滋賀県市町村職員研修センター</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滋賀県後期高齢者医療広域連合（一般）</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滋賀県後期高齢者医療広域連合（後期高齢者医療特別会計）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3470743</v>
      </c>
      <c r="S5" s="639"/>
      <c r="T5" s="639"/>
      <c r="U5" s="639"/>
      <c r="V5" s="639"/>
      <c r="W5" s="639"/>
      <c r="X5" s="639"/>
      <c r="Y5" s="686"/>
      <c r="Z5" s="699">
        <v>38.700000000000003</v>
      </c>
      <c r="AA5" s="699"/>
      <c r="AB5" s="699"/>
      <c r="AC5" s="699"/>
      <c r="AD5" s="700">
        <v>3470743</v>
      </c>
      <c r="AE5" s="700"/>
      <c r="AF5" s="700"/>
      <c r="AG5" s="700"/>
      <c r="AH5" s="700"/>
      <c r="AI5" s="700"/>
      <c r="AJ5" s="700"/>
      <c r="AK5" s="700"/>
      <c r="AL5" s="687">
        <v>65.900000000000006</v>
      </c>
      <c r="AM5" s="656"/>
      <c r="AN5" s="656"/>
      <c r="AO5" s="688"/>
      <c r="AP5" s="675" t="s">
        <v>209</v>
      </c>
      <c r="AQ5" s="676"/>
      <c r="AR5" s="676"/>
      <c r="AS5" s="676"/>
      <c r="AT5" s="676"/>
      <c r="AU5" s="676"/>
      <c r="AV5" s="676"/>
      <c r="AW5" s="676"/>
      <c r="AX5" s="676"/>
      <c r="AY5" s="676"/>
      <c r="AZ5" s="676"/>
      <c r="BA5" s="676"/>
      <c r="BB5" s="676"/>
      <c r="BC5" s="676"/>
      <c r="BD5" s="676"/>
      <c r="BE5" s="676"/>
      <c r="BF5" s="677"/>
      <c r="BG5" s="588">
        <v>3470743</v>
      </c>
      <c r="BH5" s="589"/>
      <c r="BI5" s="589"/>
      <c r="BJ5" s="589"/>
      <c r="BK5" s="589"/>
      <c r="BL5" s="589"/>
      <c r="BM5" s="589"/>
      <c r="BN5" s="590"/>
      <c r="BO5" s="641">
        <v>100</v>
      </c>
      <c r="BP5" s="641"/>
      <c r="BQ5" s="641"/>
      <c r="BR5" s="641"/>
      <c r="BS5" s="642">
        <v>62419</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79090</v>
      </c>
      <c r="S6" s="589"/>
      <c r="T6" s="589"/>
      <c r="U6" s="589"/>
      <c r="V6" s="589"/>
      <c r="W6" s="589"/>
      <c r="X6" s="589"/>
      <c r="Y6" s="590"/>
      <c r="Z6" s="641">
        <v>0.9</v>
      </c>
      <c r="AA6" s="641"/>
      <c r="AB6" s="641"/>
      <c r="AC6" s="641"/>
      <c r="AD6" s="642">
        <v>79090</v>
      </c>
      <c r="AE6" s="642"/>
      <c r="AF6" s="642"/>
      <c r="AG6" s="642"/>
      <c r="AH6" s="642"/>
      <c r="AI6" s="642"/>
      <c r="AJ6" s="642"/>
      <c r="AK6" s="642"/>
      <c r="AL6" s="611">
        <v>1.5</v>
      </c>
      <c r="AM6" s="643"/>
      <c r="AN6" s="643"/>
      <c r="AO6" s="644"/>
      <c r="AP6" s="585" t="s">
        <v>214</v>
      </c>
      <c r="AQ6" s="586"/>
      <c r="AR6" s="586"/>
      <c r="AS6" s="586"/>
      <c r="AT6" s="586"/>
      <c r="AU6" s="586"/>
      <c r="AV6" s="586"/>
      <c r="AW6" s="586"/>
      <c r="AX6" s="586"/>
      <c r="AY6" s="586"/>
      <c r="AZ6" s="586"/>
      <c r="BA6" s="586"/>
      <c r="BB6" s="586"/>
      <c r="BC6" s="586"/>
      <c r="BD6" s="586"/>
      <c r="BE6" s="586"/>
      <c r="BF6" s="587"/>
      <c r="BG6" s="588">
        <v>3470743</v>
      </c>
      <c r="BH6" s="589"/>
      <c r="BI6" s="589"/>
      <c r="BJ6" s="589"/>
      <c r="BK6" s="589"/>
      <c r="BL6" s="589"/>
      <c r="BM6" s="589"/>
      <c r="BN6" s="590"/>
      <c r="BO6" s="641">
        <v>100</v>
      </c>
      <c r="BP6" s="641"/>
      <c r="BQ6" s="641"/>
      <c r="BR6" s="641"/>
      <c r="BS6" s="642">
        <v>62419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84695</v>
      </c>
      <c r="CS6" s="589"/>
      <c r="CT6" s="589"/>
      <c r="CU6" s="589"/>
      <c r="CV6" s="589"/>
      <c r="CW6" s="589"/>
      <c r="CX6" s="589"/>
      <c r="CY6" s="590"/>
      <c r="CZ6" s="641">
        <v>1</v>
      </c>
      <c r="DA6" s="641"/>
      <c r="DB6" s="641"/>
      <c r="DC6" s="641"/>
      <c r="DD6" s="594" t="s">
        <v>216</v>
      </c>
      <c r="DE6" s="589"/>
      <c r="DF6" s="589"/>
      <c r="DG6" s="589"/>
      <c r="DH6" s="589"/>
      <c r="DI6" s="589"/>
      <c r="DJ6" s="589"/>
      <c r="DK6" s="589"/>
      <c r="DL6" s="589"/>
      <c r="DM6" s="589"/>
      <c r="DN6" s="589"/>
      <c r="DO6" s="589"/>
      <c r="DP6" s="590"/>
      <c r="DQ6" s="594">
        <v>84651</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5093</v>
      </c>
      <c r="S7" s="589"/>
      <c r="T7" s="589"/>
      <c r="U7" s="589"/>
      <c r="V7" s="589"/>
      <c r="W7" s="589"/>
      <c r="X7" s="589"/>
      <c r="Y7" s="590"/>
      <c r="Z7" s="641">
        <v>0.1</v>
      </c>
      <c r="AA7" s="641"/>
      <c r="AB7" s="641"/>
      <c r="AC7" s="641"/>
      <c r="AD7" s="642">
        <v>5093</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1449495</v>
      </c>
      <c r="BH7" s="589"/>
      <c r="BI7" s="589"/>
      <c r="BJ7" s="589"/>
      <c r="BK7" s="589"/>
      <c r="BL7" s="589"/>
      <c r="BM7" s="589"/>
      <c r="BN7" s="590"/>
      <c r="BO7" s="641">
        <v>41.8</v>
      </c>
      <c r="BP7" s="641"/>
      <c r="BQ7" s="641"/>
      <c r="BR7" s="641"/>
      <c r="BS7" s="642">
        <v>62419</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1014636</v>
      </c>
      <c r="CS7" s="589"/>
      <c r="CT7" s="589"/>
      <c r="CU7" s="589"/>
      <c r="CV7" s="589"/>
      <c r="CW7" s="589"/>
      <c r="CX7" s="589"/>
      <c r="CY7" s="590"/>
      <c r="CZ7" s="641">
        <v>12</v>
      </c>
      <c r="DA7" s="641"/>
      <c r="DB7" s="641"/>
      <c r="DC7" s="641"/>
      <c r="DD7" s="594">
        <v>96251</v>
      </c>
      <c r="DE7" s="589"/>
      <c r="DF7" s="589"/>
      <c r="DG7" s="589"/>
      <c r="DH7" s="589"/>
      <c r="DI7" s="589"/>
      <c r="DJ7" s="589"/>
      <c r="DK7" s="589"/>
      <c r="DL7" s="589"/>
      <c r="DM7" s="589"/>
      <c r="DN7" s="589"/>
      <c r="DO7" s="589"/>
      <c r="DP7" s="590"/>
      <c r="DQ7" s="594">
        <v>814610</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17184</v>
      </c>
      <c r="S8" s="589"/>
      <c r="T8" s="589"/>
      <c r="U8" s="589"/>
      <c r="V8" s="589"/>
      <c r="W8" s="589"/>
      <c r="X8" s="589"/>
      <c r="Y8" s="590"/>
      <c r="Z8" s="641">
        <v>0.2</v>
      </c>
      <c r="AA8" s="641"/>
      <c r="AB8" s="641"/>
      <c r="AC8" s="641"/>
      <c r="AD8" s="642">
        <v>17184</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35970</v>
      </c>
      <c r="BH8" s="589"/>
      <c r="BI8" s="589"/>
      <c r="BJ8" s="589"/>
      <c r="BK8" s="589"/>
      <c r="BL8" s="589"/>
      <c r="BM8" s="589"/>
      <c r="BN8" s="590"/>
      <c r="BO8" s="641">
        <v>1</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2907312</v>
      </c>
      <c r="CS8" s="589"/>
      <c r="CT8" s="589"/>
      <c r="CU8" s="589"/>
      <c r="CV8" s="589"/>
      <c r="CW8" s="589"/>
      <c r="CX8" s="589"/>
      <c r="CY8" s="590"/>
      <c r="CZ8" s="641">
        <v>34.299999999999997</v>
      </c>
      <c r="DA8" s="641"/>
      <c r="DB8" s="641"/>
      <c r="DC8" s="641"/>
      <c r="DD8" s="594">
        <v>278593</v>
      </c>
      <c r="DE8" s="589"/>
      <c r="DF8" s="589"/>
      <c r="DG8" s="589"/>
      <c r="DH8" s="589"/>
      <c r="DI8" s="589"/>
      <c r="DJ8" s="589"/>
      <c r="DK8" s="589"/>
      <c r="DL8" s="589"/>
      <c r="DM8" s="589"/>
      <c r="DN8" s="589"/>
      <c r="DO8" s="589"/>
      <c r="DP8" s="590"/>
      <c r="DQ8" s="594">
        <v>1460992</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10969</v>
      </c>
      <c r="S9" s="589"/>
      <c r="T9" s="589"/>
      <c r="U9" s="589"/>
      <c r="V9" s="589"/>
      <c r="W9" s="589"/>
      <c r="X9" s="589"/>
      <c r="Y9" s="590"/>
      <c r="Z9" s="641">
        <v>0.1</v>
      </c>
      <c r="AA9" s="641"/>
      <c r="AB9" s="641"/>
      <c r="AC9" s="641"/>
      <c r="AD9" s="642">
        <v>10969</v>
      </c>
      <c r="AE9" s="642"/>
      <c r="AF9" s="642"/>
      <c r="AG9" s="642"/>
      <c r="AH9" s="642"/>
      <c r="AI9" s="642"/>
      <c r="AJ9" s="642"/>
      <c r="AK9" s="642"/>
      <c r="AL9" s="611">
        <v>0.2</v>
      </c>
      <c r="AM9" s="643"/>
      <c r="AN9" s="643"/>
      <c r="AO9" s="644"/>
      <c r="AP9" s="585" t="s">
        <v>225</v>
      </c>
      <c r="AQ9" s="586"/>
      <c r="AR9" s="586"/>
      <c r="AS9" s="586"/>
      <c r="AT9" s="586"/>
      <c r="AU9" s="586"/>
      <c r="AV9" s="586"/>
      <c r="AW9" s="586"/>
      <c r="AX9" s="586"/>
      <c r="AY9" s="586"/>
      <c r="AZ9" s="586"/>
      <c r="BA9" s="586"/>
      <c r="BB9" s="586"/>
      <c r="BC9" s="586"/>
      <c r="BD9" s="586"/>
      <c r="BE9" s="586"/>
      <c r="BF9" s="587"/>
      <c r="BG9" s="588">
        <v>918124</v>
      </c>
      <c r="BH9" s="589"/>
      <c r="BI9" s="589"/>
      <c r="BJ9" s="589"/>
      <c r="BK9" s="589"/>
      <c r="BL9" s="589"/>
      <c r="BM9" s="589"/>
      <c r="BN9" s="590"/>
      <c r="BO9" s="641">
        <v>26.5</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574147</v>
      </c>
      <c r="CS9" s="589"/>
      <c r="CT9" s="589"/>
      <c r="CU9" s="589"/>
      <c r="CV9" s="589"/>
      <c r="CW9" s="589"/>
      <c r="CX9" s="589"/>
      <c r="CY9" s="590"/>
      <c r="CZ9" s="641">
        <v>6.8</v>
      </c>
      <c r="DA9" s="641"/>
      <c r="DB9" s="641"/>
      <c r="DC9" s="641"/>
      <c r="DD9" s="594">
        <v>1635</v>
      </c>
      <c r="DE9" s="589"/>
      <c r="DF9" s="589"/>
      <c r="DG9" s="589"/>
      <c r="DH9" s="589"/>
      <c r="DI9" s="589"/>
      <c r="DJ9" s="589"/>
      <c r="DK9" s="589"/>
      <c r="DL9" s="589"/>
      <c r="DM9" s="589"/>
      <c r="DN9" s="589"/>
      <c r="DO9" s="589"/>
      <c r="DP9" s="590"/>
      <c r="DQ9" s="594">
        <v>546707</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232203</v>
      </c>
      <c r="S10" s="589"/>
      <c r="T10" s="589"/>
      <c r="U10" s="589"/>
      <c r="V10" s="589"/>
      <c r="W10" s="589"/>
      <c r="X10" s="589"/>
      <c r="Y10" s="590"/>
      <c r="Z10" s="641">
        <v>2.6</v>
      </c>
      <c r="AA10" s="641"/>
      <c r="AB10" s="641"/>
      <c r="AC10" s="641"/>
      <c r="AD10" s="642">
        <v>232203</v>
      </c>
      <c r="AE10" s="642"/>
      <c r="AF10" s="642"/>
      <c r="AG10" s="642"/>
      <c r="AH10" s="642"/>
      <c r="AI10" s="642"/>
      <c r="AJ10" s="642"/>
      <c r="AK10" s="642"/>
      <c r="AL10" s="611">
        <v>4.4000000000000004</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81301</v>
      </c>
      <c r="BH10" s="589"/>
      <c r="BI10" s="589"/>
      <c r="BJ10" s="589"/>
      <c r="BK10" s="589"/>
      <c r="BL10" s="589"/>
      <c r="BM10" s="589"/>
      <c r="BN10" s="590"/>
      <c r="BO10" s="641">
        <v>2.2999999999999998</v>
      </c>
      <c r="BP10" s="641"/>
      <c r="BQ10" s="641"/>
      <c r="BR10" s="641"/>
      <c r="BS10" s="594">
        <v>13745</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18296</v>
      </c>
      <c r="CS10" s="589"/>
      <c r="CT10" s="589"/>
      <c r="CU10" s="589"/>
      <c r="CV10" s="589"/>
      <c r="CW10" s="589"/>
      <c r="CX10" s="589"/>
      <c r="CY10" s="590"/>
      <c r="CZ10" s="641">
        <v>0.2</v>
      </c>
      <c r="DA10" s="641"/>
      <c r="DB10" s="641"/>
      <c r="DC10" s="641"/>
      <c r="DD10" s="594" t="s">
        <v>222</v>
      </c>
      <c r="DE10" s="589"/>
      <c r="DF10" s="589"/>
      <c r="DG10" s="589"/>
      <c r="DH10" s="589"/>
      <c r="DI10" s="589"/>
      <c r="DJ10" s="589"/>
      <c r="DK10" s="589"/>
      <c r="DL10" s="589"/>
      <c r="DM10" s="589"/>
      <c r="DN10" s="589"/>
      <c r="DO10" s="589"/>
      <c r="DP10" s="590"/>
      <c r="DQ10" s="594">
        <v>12032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68164</v>
      </c>
      <c r="S11" s="589"/>
      <c r="T11" s="589"/>
      <c r="U11" s="589"/>
      <c r="V11" s="589"/>
      <c r="W11" s="589"/>
      <c r="X11" s="589"/>
      <c r="Y11" s="590"/>
      <c r="Z11" s="641">
        <v>0.8</v>
      </c>
      <c r="AA11" s="641"/>
      <c r="AB11" s="641"/>
      <c r="AC11" s="641"/>
      <c r="AD11" s="642">
        <v>68164</v>
      </c>
      <c r="AE11" s="642"/>
      <c r="AF11" s="642"/>
      <c r="AG11" s="642"/>
      <c r="AH11" s="642"/>
      <c r="AI11" s="642"/>
      <c r="AJ11" s="642"/>
      <c r="AK11" s="642"/>
      <c r="AL11" s="611">
        <v>1.3</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414100</v>
      </c>
      <c r="BH11" s="589"/>
      <c r="BI11" s="589"/>
      <c r="BJ11" s="589"/>
      <c r="BK11" s="589"/>
      <c r="BL11" s="589"/>
      <c r="BM11" s="589"/>
      <c r="BN11" s="590"/>
      <c r="BO11" s="641">
        <v>11.9</v>
      </c>
      <c r="BP11" s="641"/>
      <c r="BQ11" s="641"/>
      <c r="BR11" s="641"/>
      <c r="BS11" s="594">
        <v>48674</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595314</v>
      </c>
      <c r="CS11" s="589"/>
      <c r="CT11" s="589"/>
      <c r="CU11" s="589"/>
      <c r="CV11" s="589"/>
      <c r="CW11" s="589"/>
      <c r="CX11" s="589"/>
      <c r="CY11" s="590"/>
      <c r="CZ11" s="641">
        <v>7</v>
      </c>
      <c r="DA11" s="641"/>
      <c r="DB11" s="641"/>
      <c r="DC11" s="641"/>
      <c r="DD11" s="594">
        <v>269029</v>
      </c>
      <c r="DE11" s="589"/>
      <c r="DF11" s="589"/>
      <c r="DG11" s="589"/>
      <c r="DH11" s="589"/>
      <c r="DI11" s="589"/>
      <c r="DJ11" s="589"/>
      <c r="DK11" s="589"/>
      <c r="DL11" s="589"/>
      <c r="DM11" s="589"/>
      <c r="DN11" s="589"/>
      <c r="DO11" s="589"/>
      <c r="DP11" s="590"/>
      <c r="DQ11" s="594">
        <v>330332</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1827774</v>
      </c>
      <c r="BH12" s="589"/>
      <c r="BI12" s="589"/>
      <c r="BJ12" s="589"/>
      <c r="BK12" s="589"/>
      <c r="BL12" s="589"/>
      <c r="BM12" s="589"/>
      <c r="BN12" s="590"/>
      <c r="BO12" s="641">
        <v>52.7</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106748</v>
      </c>
      <c r="CS12" s="589"/>
      <c r="CT12" s="589"/>
      <c r="CU12" s="589"/>
      <c r="CV12" s="589"/>
      <c r="CW12" s="589"/>
      <c r="CX12" s="589"/>
      <c r="CY12" s="590"/>
      <c r="CZ12" s="641">
        <v>1.3</v>
      </c>
      <c r="DA12" s="641"/>
      <c r="DB12" s="641"/>
      <c r="DC12" s="641"/>
      <c r="DD12" s="594">
        <v>7486</v>
      </c>
      <c r="DE12" s="589"/>
      <c r="DF12" s="589"/>
      <c r="DG12" s="589"/>
      <c r="DH12" s="589"/>
      <c r="DI12" s="589"/>
      <c r="DJ12" s="589"/>
      <c r="DK12" s="589"/>
      <c r="DL12" s="589"/>
      <c r="DM12" s="589"/>
      <c r="DN12" s="589"/>
      <c r="DO12" s="589"/>
      <c r="DP12" s="590"/>
      <c r="DQ12" s="594">
        <v>97250</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12189</v>
      </c>
      <c r="S13" s="589"/>
      <c r="T13" s="589"/>
      <c r="U13" s="589"/>
      <c r="V13" s="589"/>
      <c r="W13" s="589"/>
      <c r="X13" s="589"/>
      <c r="Y13" s="590"/>
      <c r="Z13" s="641">
        <v>0.1</v>
      </c>
      <c r="AA13" s="641"/>
      <c r="AB13" s="641"/>
      <c r="AC13" s="641"/>
      <c r="AD13" s="642">
        <v>12189</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1827704</v>
      </c>
      <c r="BH13" s="589"/>
      <c r="BI13" s="589"/>
      <c r="BJ13" s="589"/>
      <c r="BK13" s="589"/>
      <c r="BL13" s="589"/>
      <c r="BM13" s="589"/>
      <c r="BN13" s="590"/>
      <c r="BO13" s="641">
        <v>52.7</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712406</v>
      </c>
      <c r="CS13" s="589"/>
      <c r="CT13" s="589"/>
      <c r="CU13" s="589"/>
      <c r="CV13" s="589"/>
      <c r="CW13" s="589"/>
      <c r="CX13" s="589"/>
      <c r="CY13" s="590"/>
      <c r="CZ13" s="641">
        <v>8.4</v>
      </c>
      <c r="DA13" s="641"/>
      <c r="DB13" s="641"/>
      <c r="DC13" s="641"/>
      <c r="DD13" s="594">
        <v>246180</v>
      </c>
      <c r="DE13" s="589"/>
      <c r="DF13" s="589"/>
      <c r="DG13" s="589"/>
      <c r="DH13" s="589"/>
      <c r="DI13" s="589"/>
      <c r="DJ13" s="589"/>
      <c r="DK13" s="589"/>
      <c r="DL13" s="589"/>
      <c r="DM13" s="589"/>
      <c r="DN13" s="589"/>
      <c r="DO13" s="589"/>
      <c r="DP13" s="590"/>
      <c r="DQ13" s="594">
        <v>499290</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64082</v>
      </c>
      <c r="BH14" s="589"/>
      <c r="BI14" s="589"/>
      <c r="BJ14" s="589"/>
      <c r="BK14" s="589"/>
      <c r="BL14" s="589"/>
      <c r="BM14" s="589"/>
      <c r="BN14" s="590"/>
      <c r="BO14" s="641">
        <v>1.8</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323108</v>
      </c>
      <c r="CS14" s="589"/>
      <c r="CT14" s="589"/>
      <c r="CU14" s="589"/>
      <c r="CV14" s="589"/>
      <c r="CW14" s="589"/>
      <c r="CX14" s="589"/>
      <c r="CY14" s="590"/>
      <c r="CZ14" s="641">
        <v>3.8</v>
      </c>
      <c r="DA14" s="641"/>
      <c r="DB14" s="641"/>
      <c r="DC14" s="641"/>
      <c r="DD14" s="594">
        <v>29789</v>
      </c>
      <c r="DE14" s="589"/>
      <c r="DF14" s="589"/>
      <c r="DG14" s="589"/>
      <c r="DH14" s="589"/>
      <c r="DI14" s="589"/>
      <c r="DJ14" s="589"/>
      <c r="DK14" s="589"/>
      <c r="DL14" s="589"/>
      <c r="DM14" s="589"/>
      <c r="DN14" s="589"/>
      <c r="DO14" s="589"/>
      <c r="DP14" s="590"/>
      <c r="DQ14" s="594">
        <v>296423</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11530</v>
      </c>
      <c r="S15" s="589"/>
      <c r="T15" s="589"/>
      <c r="U15" s="589"/>
      <c r="V15" s="589"/>
      <c r="W15" s="589"/>
      <c r="X15" s="589"/>
      <c r="Y15" s="590"/>
      <c r="Z15" s="641">
        <v>0.1</v>
      </c>
      <c r="AA15" s="641"/>
      <c r="AB15" s="641"/>
      <c r="AC15" s="641"/>
      <c r="AD15" s="642">
        <v>11530</v>
      </c>
      <c r="AE15" s="642"/>
      <c r="AF15" s="642"/>
      <c r="AG15" s="642"/>
      <c r="AH15" s="642"/>
      <c r="AI15" s="642"/>
      <c r="AJ15" s="642"/>
      <c r="AK15" s="642"/>
      <c r="AL15" s="611">
        <v>0.2</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129392</v>
      </c>
      <c r="BH15" s="589"/>
      <c r="BI15" s="589"/>
      <c r="BJ15" s="589"/>
      <c r="BK15" s="589"/>
      <c r="BL15" s="589"/>
      <c r="BM15" s="589"/>
      <c r="BN15" s="590"/>
      <c r="BO15" s="641">
        <v>3.7</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1550521</v>
      </c>
      <c r="CS15" s="589"/>
      <c r="CT15" s="589"/>
      <c r="CU15" s="589"/>
      <c r="CV15" s="589"/>
      <c r="CW15" s="589"/>
      <c r="CX15" s="589"/>
      <c r="CY15" s="590"/>
      <c r="CZ15" s="641">
        <v>18.3</v>
      </c>
      <c r="DA15" s="641"/>
      <c r="DB15" s="641"/>
      <c r="DC15" s="641"/>
      <c r="DD15" s="594">
        <v>407787</v>
      </c>
      <c r="DE15" s="589"/>
      <c r="DF15" s="589"/>
      <c r="DG15" s="589"/>
      <c r="DH15" s="589"/>
      <c r="DI15" s="589"/>
      <c r="DJ15" s="589"/>
      <c r="DK15" s="589"/>
      <c r="DL15" s="589"/>
      <c r="DM15" s="589"/>
      <c r="DN15" s="589"/>
      <c r="DO15" s="589"/>
      <c r="DP15" s="590"/>
      <c r="DQ15" s="594">
        <v>1070138</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1538178</v>
      </c>
      <c r="S16" s="589"/>
      <c r="T16" s="589"/>
      <c r="U16" s="589"/>
      <c r="V16" s="589"/>
      <c r="W16" s="589"/>
      <c r="X16" s="589"/>
      <c r="Y16" s="590"/>
      <c r="Z16" s="641">
        <v>17.2</v>
      </c>
      <c r="AA16" s="641"/>
      <c r="AB16" s="641"/>
      <c r="AC16" s="641"/>
      <c r="AD16" s="642">
        <v>1354791</v>
      </c>
      <c r="AE16" s="642"/>
      <c r="AF16" s="642"/>
      <c r="AG16" s="642"/>
      <c r="AH16" s="642"/>
      <c r="AI16" s="642"/>
      <c r="AJ16" s="642"/>
      <c r="AK16" s="642"/>
      <c r="AL16" s="611">
        <v>25.7</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36921</v>
      </c>
      <c r="CS16" s="589"/>
      <c r="CT16" s="589"/>
      <c r="CU16" s="589"/>
      <c r="CV16" s="589"/>
      <c r="CW16" s="589"/>
      <c r="CX16" s="589"/>
      <c r="CY16" s="590"/>
      <c r="CZ16" s="641">
        <v>0.4</v>
      </c>
      <c r="DA16" s="641"/>
      <c r="DB16" s="641"/>
      <c r="DC16" s="641"/>
      <c r="DD16" s="594" t="s">
        <v>222</v>
      </c>
      <c r="DE16" s="589"/>
      <c r="DF16" s="589"/>
      <c r="DG16" s="589"/>
      <c r="DH16" s="589"/>
      <c r="DI16" s="589"/>
      <c r="DJ16" s="589"/>
      <c r="DK16" s="589"/>
      <c r="DL16" s="589"/>
      <c r="DM16" s="589"/>
      <c r="DN16" s="589"/>
      <c r="DO16" s="589"/>
      <c r="DP16" s="590"/>
      <c r="DQ16" s="594">
        <v>7478</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1354791</v>
      </c>
      <c r="S17" s="589"/>
      <c r="T17" s="589"/>
      <c r="U17" s="589"/>
      <c r="V17" s="589"/>
      <c r="W17" s="589"/>
      <c r="X17" s="589"/>
      <c r="Y17" s="590"/>
      <c r="Z17" s="641">
        <v>15.1</v>
      </c>
      <c r="AA17" s="641"/>
      <c r="AB17" s="641"/>
      <c r="AC17" s="641"/>
      <c r="AD17" s="642">
        <v>1354791</v>
      </c>
      <c r="AE17" s="642"/>
      <c r="AF17" s="642"/>
      <c r="AG17" s="642"/>
      <c r="AH17" s="642"/>
      <c r="AI17" s="642"/>
      <c r="AJ17" s="642"/>
      <c r="AK17" s="642"/>
      <c r="AL17" s="611">
        <v>25.7</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564101</v>
      </c>
      <c r="CS17" s="589"/>
      <c r="CT17" s="589"/>
      <c r="CU17" s="589"/>
      <c r="CV17" s="589"/>
      <c r="CW17" s="589"/>
      <c r="CX17" s="589"/>
      <c r="CY17" s="590"/>
      <c r="CZ17" s="641">
        <v>6.6</v>
      </c>
      <c r="DA17" s="641"/>
      <c r="DB17" s="641"/>
      <c r="DC17" s="641"/>
      <c r="DD17" s="594" t="s">
        <v>222</v>
      </c>
      <c r="DE17" s="589"/>
      <c r="DF17" s="589"/>
      <c r="DG17" s="589"/>
      <c r="DH17" s="589"/>
      <c r="DI17" s="589"/>
      <c r="DJ17" s="589"/>
      <c r="DK17" s="589"/>
      <c r="DL17" s="589"/>
      <c r="DM17" s="589"/>
      <c r="DN17" s="589"/>
      <c r="DO17" s="589"/>
      <c r="DP17" s="590"/>
      <c r="DQ17" s="594">
        <v>551327</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183387</v>
      </c>
      <c r="S18" s="589"/>
      <c r="T18" s="589"/>
      <c r="U18" s="589"/>
      <c r="V18" s="589"/>
      <c r="W18" s="589"/>
      <c r="X18" s="589"/>
      <c r="Y18" s="590"/>
      <c r="Z18" s="641">
        <v>2</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5445343</v>
      </c>
      <c r="S20" s="589"/>
      <c r="T20" s="589"/>
      <c r="U20" s="589"/>
      <c r="V20" s="589"/>
      <c r="W20" s="589"/>
      <c r="X20" s="589"/>
      <c r="Y20" s="590"/>
      <c r="Z20" s="641">
        <v>60.8</v>
      </c>
      <c r="AA20" s="641"/>
      <c r="AB20" s="641"/>
      <c r="AC20" s="641"/>
      <c r="AD20" s="642">
        <v>5261956</v>
      </c>
      <c r="AE20" s="642"/>
      <c r="AF20" s="642"/>
      <c r="AG20" s="642"/>
      <c r="AH20" s="642"/>
      <c r="AI20" s="642"/>
      <c r="AJ20" s="642"/>
      <c r="AK20" s="642"/>
      <c r="AL20" s="611">
        <v>99.9</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8488205</v>
      </c>
      <c r="CS20" s="589"/>
      <c r="CT20" s="589"/>
      <c r="CU20" s="589"/>
      <c r="CV20" s="589"/>
      <c r="CW20" s="589"/>
      <c r="CX20" s="589"/>
      <c r="CY20" s="590"/>
      <c r="CZ20" s="641">
        <v>100</v>
      </c>
      <c r="DA20" s="641"/>
      <c r="DB20" s="641"/>
      <c r="DC20" s="641"/>
      <c r="DD20" s="594">
        <v>1336750</v>
      </c>
      <c r="DE20" s="589"/>
      <c r="DF20" s="589"/>
      <c r="DG20" s="589"/>
      <c r="DH20" s="589"/>
      <c r="DI20" s="589"/>
      <c r="DJ20" s="589"/>
      <c r="DK20" s="589"/>
      <c r="DL20" s="589"/>
      <c r="DM20" s="589"/>
      <c r="DN20" s="589"/>
      <c r="DO20" s="589"/>
      <c r="DP20" s="590"/>
      <c r="DQ20" s="594">
        <v>5771230</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2109</v>
      </c>
      <c r="S21" s="589"/>
      <c r="T21" s="589"/>
      <c r="U21" s="589"/>
      <c r="V21" s="589"/>
      <c r="W21" s="589"/>
      <c r="X21" s="589"/>
      <c r="Y21" s="590"/>
      <c r="Z21" s="641">
        <v>0</v>
      </c>
      <c r="AA21" s="641"/>
      <c r="AB21" s="641"/>
      <c r="AC21" s="641"/>
      <c r="AD21" s="642">
        <v>2109</v>
      </c>
      <c r="AE21" s="642"/>
      <c r="AF21" s="642"/>
      <c r="AG21" s="642"/>
      <c r="AH21" s="642"/>
      <c r="AI21" s="642"/>
      <c r="AJ21" s="642"/>
      <c r="AK21" s="642"/>
      <c r="AL21" s="611">
        <v>0</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211803</v>
      </c>
      <c r="S22" s="589"/>
      <c r="T22" s="589"/>
      <c r="U22" s="589"/>
      <c r="V22" s="589"/>
      <c r="W22" s="589"/>
      <c r="X22" s="589"/>
      <c r="Y22" s="590"/>
      <c r="Z22" s="641">
        <v>2.4</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118261</v>
      </c>
      <c r="S23" s="589"/>
      <c r="T23" s="589"/>
      <c r="U23" s="589"/>
      <c r="V23" s="589"/>
      <c r="W23" s="589"/>
      <c r="X23" s="589"/>
      <c r="Y23" s="590"/>
      <c r="Z23" s="641">
        <v>1.3</v>
      </c>
      <c r="AA23" s="641"/>
      <c r="AB23" s="641"/>
      <c r="AC23" s="641"/>
      <c r="AD23" s="642" t="s">
        <v>222</v>
      </c>
      <c r="AE23" s="642"/>
      <c r="AF23" s="642"/>
      <c r="AG23" s="642"/>
      <c r="AH23" s="642"/>
      <c r="AI23" s="642"/>
      <c r="AJ23" s="642"/>
      <c r="AK23" s="642"/>
      <c r="AL23" s="611" t="s">
        <v>222</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11636</v>
      </c>
      <c r="S24" s="589"/>
      <c r="T24" s="589"/>
      <c r="U24" s="589"/>
      <c r="V24" s="589"/>
      <c r="W24" s="589"/>
      <c r="X24" s="589"/>
      <c r="Y24" s="590"/>
      <c r="Z24" s="641">
        <v>0.1</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3525427</v>
      </c>
      <c r="CS24" s="639"/>
      <c r="CT24" s="639"/>
      <c r="CU24" s="639"/>
      <c r="CV24" s="639"/>
      <c r="CW24" s="639"/>
      <c r="CX24" s="639"/>
      <c r="CY24" s="686"/>
      <c r="CZ24" s="690">
        <v>41.5</v>
      </c>
      <c r="DA24" s="691"/>
      <c r="DB24" s="691"/>
      <c r="DC24" s="692"/>
      <c r="DD24" s="685">
        <v>2405118</v>
      </c>
      <c r="DE24" s="639"/>
      <c r="DF24" s="639"/>
      <c r="DG24" s="639"/>
      <c r="DH24" s="639"/>
      <c r="DI24" s="639"/>
      <c r="DJ24" s="639"/>
      <c r="DK24" s="686"/>
      <c r="DL24" s="685">
        <v>2391908</v>
      </c>
      <c r="DM24" s="639"/>
      <c r="DN24" s="639"/>
      <c r="DO24" s="639"/>
      <c r="DP24" s="639"/>
      <c r="DQ24" s="639"/>
      <c r="DR24" s="639"/>
      <c r="DS24" s="639"/>
      <c r="DT24" s="639"/>
      <c r="DU24" s="639"/>
      <c r="DV24" s="686"/>
      <c r="DW24" s="687">
        <v>41.5</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874145</v>
      </c>
      <c r="S25" s="589"/>
      <c r="T25" s="589"/>
      <c r="U25" s="589"/>
      <c r="V25" s="589"/>
      <c r="W25" s="589"/>
      <c r="X25" s="589"/>
      <c r="Y25" s="590"/>
      <c r="Z25" s="641">
        <v>9.8000000000000007</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1556462</v>
      </c>
      <c r="CS25" s="607"/>
      <c r="CT25" s="607"/>
      <c r="CU25" s="607"/>
      <c r="CV25" s="607"/>
      <c r="CW25" s="607"/>
      <c r="CX25" s="607"/>
      <c r="CY25" s="608"/>
      <c r="CZ25" s="591">
        <v>18.3</v>
      </c>
      <c r="DA25" s="609"/>
      <c r="DB25" s="609"/>
      <c r="DC25" s="610"/>
      <c r="DD25" s="594">
        <v>1423193</v>
      </c>
      <c r="DE25" s="607"/>
      <c r="DF25" s="607"/>
      <c r="DG25" s="607"/>
      <c r="DH25" s="607"/>
      <c r="DI25" s="607"/>
      <c r="DJ25" s="607"/>
      <c r="DK25" s="608"/>
      <c r="DL25" s="594">
        <v>1422299</v>
      </c>
      <c r="DM25" s="607"/>
      <c r="DN25" s="607"/>
      <c r="DO25" s="607"/>
      <c r="DP25" s="607"/>
      <c r="DQ25" s="607"/>
      <c r="DR25" s="607"/>
      <c r="DS25" s="607"/>
      <c r="DT25" s="607"/>
      <c r="DU25" s="607"/>
      <c r="DV25" s="608"/>
      <c r="DW25" s="611">
        <v>24.7</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1074224</v>
      </c>
      <c r="CS26" s="589"/>
      <c r="CT26" s="589"/>
      <c r="CU26" s="589"/>
      <c r="CV26" s="589"/>
      <c r="CW26" s="589"/>
      <c r="CX26" s="589"/>
      <c r="CY26" s="590"/>
      <c r="CZ26" s="591">
        <v>12.7</v>
      </c>
      <c r="DA26" s="609"/>
      <c r="DB26" s="609"/>
      <c r="DC26" s="610"/>
      <c r="DD26" s="594">
        <v>1026737</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719623</v>
      </c>
      <c r="S27" s="589"/>
      <c r="T27" s="589"/>
      <c r="U27" s="589"/>
      <c r="V27" s="589"/>
      <c r="W27" s="589"/>
      <c r="X27" s="589"/>
      <c r="Y27" s="590"/>
      <c r="Z27" s="641">
        <v>8</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3470743</v>
      </c>
      <c r="BH27" s="589"/>
      <c r="BI27" s="589"/>
      <c r="BJ27" s="589"/>
      <c r="BK27" s="589"/>
      <c r="BL27" s="589"/>
      <c r="BM27" s="589"/>
      <c r="BN27" s="590"/>
      <c r="BO27" s="641">
        <v>100</v>
      </c>
      <c r="BP27" s="641"/>
      <c r="BQ27" s="641"/>
      <c r="BR27" s="641"/>
      <c r="BS27" s="594">
        <v>62419</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1404864</v>
      </c>
      <c r="CS27" s="607"/>
      <c r="CT27" s="607"/>
      <c r="CU27" s="607"/>
      <c r="CV27" s="607"/>
      <c r="CW27" s="607"/>
      <c r="CX27" s="607"/>
      <c r="CY27" s="608"/>
      <c r="CZ27" s="591">
        <v>16.600000000000001</v>
      </c>
      <c r="DA27" s="609"/>
      <c r="DB27" s="609"/>
      <c r="DC27" s="610"/>
      <c r="DD27" s="594">
        <v>430598</v>
      </c>
      <c r="DE27" s="607"/>
      <c r="DF27" s="607"/>
      <c r="DG27" s="607"/>
      <c r="DH27" s="607"/>
      <c r="DI27" s="607"/>
      <c r="DJ27" s="607"/>
      <c r="DK27" s="608"/>
      <c r="DL27" s="594">
        <v>423033</v>
      </c>
      <c r="DM27" s="607"/>
      <c r="DN27" s="607"/>
      <c r="DO27" s="607"/>
      <c r="DP27" s="607"/>
      <c r="DQ27" s="607"/>
      <c r="DR27" s="607"/>
      <c r="DS27" s="607"/>
      <c r="DT27" s="607"/>
      <c r="DU27" s="607"/>
      <c r="DV27" s="608"/>
      <c r="DW27" s="611">
        <v>7.3</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8205</v>
      </c>
      <c r="S28" s="589"/>
      <c r="T28" s="589"/>
      <c r="U28" s="589"/>
      <c r="V28" s="589"/>
      <c r="W28" s="589"/>
      <c r="X28" s="589"/>
      <c r="Y28" s="590"/>
      <c r="Z28" s="641">
        <v>0.1</v>
      </c>
      <c r="AA28" s="641"/>
      <c r="AB28" s="641"/>
      <c r="AC28" s="641"/>
      <c r="AD28" s="642">
        <v>2533</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564101</v>
      </c>
      <c r="CS28" s="589"/>
      <c r="CT28" s="589"/>
      <c r="CU28" s="589"/>
      <c r="CV28" s="589"/>
      <c r="CW28" s="589"/>
      <c r="CX28" s="589"/>
      <c r="CY28" s="590"/>
      <c r="CZ28" s="591">
        <v>6.6</v>
      </c>
      <c r="DA28" s="609"/>
      <c r="DB28" s="609"/>
      <c r="DC28" s="610"/>
      <c r="DD28" s="594">
        <v>551327</v>
      </c>
      <c r="DE28" s="589"/>
      <c r="DF28" s="589"/>
      <c r="DG28" s="589"/>
      <c r="DH28" s="589"/>
      <c r="DI28" s="589"/>
      <c r="DJ28" s="589"/>
      <c r="DK28" s="590"/>
      <c r="DL28" s="594">
        <v>546576</v>
      </c>
      <c r="DM28" s="589"/>
      <c r="DN28" s="589"/>
      <c r="DO28" s="589"/>
      <c r="DP28" s="589"/>
      <c r="DQ28" s="589"/>
      <c r="DR28" s="589"/>
      <c r="DS28" s="589"/>
      <c r="DT28" s="589"/>
      <c r="DU28" s="589"/>
      <c r="DV28" s="590"/>
      <c r="DW28" s="611">
        <v>9.5</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4458</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564101</v>
      </c>
      <c r="CS29" s="607"/>
      <c r="CT29" s="607"/>
      <c r="CU29" s="607"/>
      <c r="CV29" s="607"/>
      <c r="CW29" s="607"/>
      <c r="CX29" s="607"/>
      <c r="CY29" s="608"/>
      <c r="CZ29" s="591">
        <v>6.6</v>
      </c>
      <c r="DA29" s="609"/>
      <c r="DB29" s="609"/>
      <c r="DC29" s="610"/>
      <c r="DD29" s="594">
        <v>551327</v>
      </c>
      <c r="DE29" s="607"/>
      <c r="DF29" s="607"/>
      <c r="DG29" s="607"/>
      <c r="DH29" s="607"/>
      <c r="DI29" s="607"/>
      <c r="DJ29" s="607"/>
      <c r="DK29" s="608"/>
      <c r="DL29" s="594">
        <v>546576</v>
      </c>
      <c r="DM29" s="607"/>
      <c r="DN29" s="607"/>
      <c r="DO29" s="607"/>
      <c r="DP29" s="607"/>
      <c r="DQ29" s="607"/>
      <c r="DR29" s="607"/>
      <c r="DS29" s="607"/>
      <c r="DT29" s="607"/>
      <c r="DU29" s="607"/>
      <c r="DV29" s="608"/>
      <c r="DW29" s="611">
        <v>9.5</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368806</v>
      </c>
      <c r="S30" s="589"/>
      <c r="T30" s="589"/>
      <c r="U30" s="589"/>
      <c r="V30" s="589"/>
      <c r="W30" s="589"/>
      <c r="X30" s="589"/>
      <c r="Y30" s="590"/>
      <c r="Z30" s="641">
        <v>4.0999999999999996</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99.2</v>
      </c>
      <c r="BH30" s="655"/>
      <c r="BI30" s="655"/>
      <c r="BJ30" s="655"/>
      <c r="BK30" s="655"/>
      <c r="BL30" s="655"/>
      <c r="BM30" s="656">
        <v>96.4</v>
      </c>
      <c r="BN30" s="655"/>
      <c r="BO30" s="655"/>
      <c r="BP30" s="655"/>
      <c r="BQ30" s="657"/>
      <c r="BR30" s="654">
        <v>99.1</v>
      </c>
      <c r="BS30" s="655"/>
      <c r="BT30" s="655"/>
      <c r="BU30" s="655"/>
      <c r="BV30" s="655"/>
      <c r="BW30" s="655"/>
      <c r="BX30" s="656">
        <v>96</v>
      </c>
      <c r="BY30" s="655"/>
      <c r="BZ30" s="655"/>
      <c r="CA30" s="655"/>
      <c r="CB30" s="657"/>
      <c r="CD30" s="660"/>
      <c r="CE30" s="661"/>
      <c r="CF30" s="625" t="s">
        <v>294</v>
      </c>
      <c r="CG30" s="622"/>
      <c r="CH30" s="622"/>
      <c r="CI30" s="622"/>
      <c r="CJ30" s="622"/>
      <c r="CK30" s="622"/>
      <c r="CL30" s="622"/>
      <c r="CM30" s="622"/>
      <c r="CN30" s="622"/>
      <c r="CO30" s="622"/>
      <c r="CP30" s="622"/>
      <c r="CQ30" s="623"/>
      <c r="CR30" s="588">
        <v>475329</v>
      </c>
      <c r="CS30" s="589"/>
      <c r="CT30" s="589"/>
      <c r="CU30" s="589"/>
      <c r="CV30" s="589"/>
      <c r="CW30" s="589"/>
      <c r="CX30" s="589"/>
      <c r="CY30" s="590"/>
      <c r="CZ30" s="591">
        <v>5.6</v>
      </c>
      <c r="DA30" s="609"/>
      <c r="DB30" s="609"/>
      <c r="DC30" s="610"/>
      <c r="DD30" s="594">
        <v>462555</v>
      </c>
      <c r="DE30" s="589"/>
      <c r="DF30" s="589"/>
      <c r="DG30" s="589"/>
      <c r="DH30" s="589"/>
      <c r="DI30" s="589"/>
      <c r="DJ30" s="589"/>
      <c r="DK30" s="590"/>
      <c r="DL30" s="594">
        <v>457804</v>
      </c>
      <c r="DM30" s="589"/>
      <c r="DN30" s="589"/>
      <c r="DO30" s="589"/>
      <c r="DP30" s="589"/>
      <c r="DQ30" s="589"/>
      <c r="DR30" s="589"/>
      <c r="DS30" s="589"/>
      <c r="DT30" s="589"/>
      <c r="DU30" s="589"/>
      <c r="DV30" s="590"/>
      <c r="DW30" s="611">
        <v>7.9</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398872</v>
      </c>
      <c r="S31" s="589"/>
      <c r="T31" s="589"/>
      <c r="U31" s="589"/>
      <c r="V31" s="589"/>
      <c r="W31" s="589"/>
      <c r="X31" s="589"/>
      <c r="Y31" s="590"/>
      <c r="Z31" s="641">
        <v>4.5</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99.1</v>
      </c>
      <c r="BH31" s="607"/>
      <c r="BI31" s="607"/>
      <c r="BJ31" s="607"/>
      <c r="BK31" s="607"/>
      <c r="BL31" s="607"/>
      <c r="BM31" s="643">
        <v>96.4</v>
      </c>
      <c r="BN31" s="653"/>
      <c r="BO31" s="653"/>
      <c r="BP31" s="653"/>
      <c r="BQ31" s="617"/>
      <c r="BR31" s="652">
        <v>99</v>
      </c>
      <c r="BS31" s="607"/>
      <c r="BT31" s="607"/>
      <c r="BU31" s="607"/>
      <c r="BV31" s="607"/>
      <c r="BW31" s="607"/>
      <c r="BX31" s="643">
        <v>96</v>
      </c>
      <c r="BY31" s="653"/>
      <c r="BZ31" s="653"/>
      <c r="CA31" s="653"/>
      <c r="CB31" s="617"/>
      <c r="CD31" s="660"/>
      <c r="CE31" s="661"/>
      <c r="CF31" s="625" t="s">
        <v>298</v>
      </c>
      <c r="CG31" s="622"/>
      <c r="CH31" s="622"/>
      <c r="CI31" s="622"/>
      <c r="CJ31" s="622"/>
      <c r="CK31" s="622"/>
      <c r="CL31" s="622"/>
      <c r="CM31" s="622"/>
      <c r="CN31" s="622"/>
      <c r="CO31" s="622"/>
      <c r="CP31" s="622"/>
      <c r="CQ31" s="623"/>
      <c r="CR31" s="588">
        <v>88772</v>
      </c>
      <c r="CS31" s="607"/>
      <c r="CT31" s="607"/>
      <c r="CU31" s="607"/>
      <c r="CV31" s="607"/>
      <c r="CW31" s="607"/>
      <c r="CX31" s="607"/>
      <c r="CY31" s="608"/>
      <c r="CZ31" s="591">
        <v>1</v>
      </c>
      <c r="DA31" s="609"/>
      <c r="DB31" s="609"/>
      <c r="DC31" s="610"/>
      <c r="DD31" s="594">
        <v>88772</v>
      </c>
      <c r="DE31" s="607"/>
      <c r="DF31" s="607"/>
      <c r="DG31" s="607"/>
      <c r="DH31" s="607"/>
      <c r="DI31" s="607"/>
      <c r="DJ31" s="607"/>
      <c r="DK31" s="608"/>
      <c r="DL31" s="594">
        <v>88772</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148405</v>
      </c>
      <c r="S32" s="589"/>
      <c r="T32" s="589"/>
      <c r="U32" s="589"/>
      <c r="V32" s="589"/>
      <c r="W32" s="589"/>
      <c r="X32" s="589"/>
      <c r="Y32" s="590"/>
      <c r="Z32" s="641">
        <v>1.7</v>
      </c>
      <c r="AA32" s="641"/>
      <c r="AB32" s="641"/>
      <c r="AC32" s="641"/>
      <c r="AD32" s="642">
        <v>279</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99.2</v>
      </c>
      <c r="BH32" s="573"/>
      <c r="BI32" s="573"/>
      <c r="BJ32" s="573"/>
      <c r="BK32" s="573"/>
      <c r="BL32" s="573"/>
      <c r="BM32" s="636">
        <v>96.2</v>
      </c>
      <c r="BN32" s="573"/>
      <c r="BO32" s="573"/>
      <c r="BP32" s="573"/>
      <c r="BQ32" s="630"/>
      <c r="BR32" s="651">
        <v>99.1</v>
      </c>
      <c r="BS32" s="573"/>
      <c r="BT32" s="573"/>
      <c r="BU32" s="573"/>
      <c r="BV32" s="573"/>
      <c r="BW32" s="573"/>
      <c r="BX32" s="636">
        <v>95.9</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646740</v>
      </c>
      <c r="S33" s="589"/>
      <c r="T33" s="589"/>
      <c r="U33" s="589"/>
      <c r="V33" s="589"/>
      <c r="W33" s="589"/>
      <c r="X33" s="589"/>
      <c r="Y33" s="590"/>
      <c r="Z33" s="641">
        <v>7.2</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3589107</v>
      </c>
      <c r="CS33" s="607"/>
      <c r="CT33" s="607"/>
      <c r="CU33" s="607"/>
      <c r="CV33" s="607"/>
      <c r="CW33" s="607"/>
      <c r="CX33" s="607"/>
      <c r="CY33" s="608"/>
      <c r="CZ33" s="591">
        <v>42.3</v>
      </c>
      <c r="DA33" s="609"/>
      <c r="DB33" s="609"/>
      <c r="DC33" s="610"/>
      <c r="DD33" s="594">
        <v>3043660</v>
      </c>
      <c r="DE33" s="607"/>
      <c r="DF33" s="607"/>
      <c r="DG33" s="607"/>
      <c r="DH33" s="607"/>
      <c r="DI33" s="607"/>
      <c r="DJ33" s="607"/>
      <c r="DK33" s="608"/>
      <c r="DL33" s="594">
        <v>2641735</v>
      </c>
      <c r="DM33" s="607"/>
      <c r="DN33" s="607"/>
      <c r="DO33" s="607"/>
      <c r="DP33" s="607"/>
      <c r="DQ33" s="607"/>
      <c r="DR33" s="607"/>
      <c r="DS33" s="607"/>
      <c r="DT33" s="607"/>
      <c r="DU33" s="607"/>
      <c r="DV33" s="608"/>
      <c r="DW33" s="611">
        <v>45.9</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1268178</v>
      </c>
      <c r="CS34" s="589"/>
      <c r="CT34" s="589"/>
      <c r="CU34" s="589"/>
      <c r="CV34" s="589"/>
      <c r="CW34" s="589"/>
      <c r="CX34" s="589"/>
      <c r="CY34" s="590"/>
      <c r="CZ34" s="591">
        <v>14.9</v>
      </c>
      <c r="DA34" s="609"/>
      <c r="DB34" s="609"/>
      <c r="DC34" s="610"/>
      <c r="DD34" s="594">
        <v>965061</v>
      </c>
      <c r="DE34" s="589"/>
      <c r="DF34" s="589"/>
      <c r="DG34" s="589"/>
      <c r="DH34" s="589"/>
      <c r="DI34" s="589"/>
      <c r="DJ34" s="589"/>
      <c r="DK34" s="590"/>
      <c r="DL34" s="594">
        <v>867000</v>
      </c>
      <c r="DM34" s="589"/>
      <c r="DN34" s="589"/>
      <c r="DO34" s="589"/>
      <c r="DP34" s="589"/>
      <c r="DQ34" s="589"/>
      <c r="DR34" s="589"/>
      <c r="DS34" s="589"/>
      <c r="DT34" s="589"/>
      <c r="DU34" s="589"/>
      <c r="DV34" s="590"/>
      <c r="DW34" s="611">
        <v>15.1</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493640</v>
      </c>
      <c r="S35" s="589"/>
      <c r="T35" s="589"/>
      <c r="U35" s="589"/>
      <c r="V35" s="589"/>
      <c r="W35" s="589"/>
      <c r="X35" s="589"/>
      <c r="Y35" s="590"/>
      <c r="Z35" s="641">
        <v>5.5</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1105565</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60798</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52510</v>
      </c>
      <c r="CS35" s="607"/>
      <c r="CT35" s="607"/>
      <c r="CU35" s="607"/>
      <c r="CV35" s="607"/>
      <c r="CW35" s="607"/>
      <c r="CX35" s="607"/>
      <c r="CY35" s="608"/>
      <c r="CZ35" s="591">
        <v>0.6</v>
      </c>
      <c r="DA35" s="609"/>
      <c r="DB35" s="609"/>
      <c r="DC35" s="610"/>
      <c r="DD35" s="594">
        <v>41349</v>
      </c>
      <c r="DE35" s="607"/>
      <c r="DF35" s="607"/>
      <c r="DG35" s="607"/>
      <c r="DH35" s="607"/>
      <c r="DI35" s="607"/>
      <c r="DJ35" s="607"/>
      <c r="DK35" s="608"/>
      <c r="DL35" s="594">
        <v>41001</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8958406</v>
      </c>
      <c r="S36" s="629"/>
      <c r="T36" s="629"/>
      <c r="U36" s="629"/>
      <c r="V36" s="629"/>
      <c r="W36" s="629"/>
      <c r="X36" s="629"/>
      <c r="Y36" s="632"/>
      <c r="Z36" s="633">
        <v>100</v>
      </c>
      <c r="AA36" s="633"/>
      <c r="AB36" s="633"/>
      <c r="AC36" s="633"/>
      <c r="AD36" s="634">
        <v>5266877</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371649</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44192</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1041619</v>
      </c>
      <c r="CS36" s="589"/>
      <c r="CT36" s="589"/>
      <c r="CU36" s="589"/>
      <c r="CV36" s="589"/>
      <c r="CW36" s="589"/>
      <c r="CX36" s="589"/>
      <c r="CY36" s="590"/>
      <c r="CZ36" s="591">
        <v>12.3</v>
      </c>
      <c r="DA36" s="609"/>
      <c r="DB36" s="609"/>
      <c r="DC36" s="610"/>
      <c r="DD36" s="594">
        <v>922353</v>
      </c>
      <c r="DE36" s="589"/>
      <c r="DF36" s="589"/>
      <c r="DG36" s="589"/>
      <c r="DH36" s="589"/>
      <c r="DI36" s="589"/>
      <c r="DJ36" s="589"/>
      <c r="DK36" s="590"/>
      <c r="DL36" s="594">
        <v>852345</v>
      </c>
      <c r="DM36" s="589"/>
      <c r="DN36" s="589"/>
      <c r="DO36" s="589"/>
      <c r="DP36" s="589"/>
      <c r="DQ36" s="589"/>
      <c r="DR36" s="589"/>
      <c r="DS36" s="589"/>
      <c r="DT36" s="589"/>
      <c r="DU36" s="589"/>
      <c r="DV36" s="590"/>
      <c r="DW36" s="611">
        <v>14.8</v>
      </c>
      <c r="DX36" s="612"/>
      <c r="DY36" s="612"/>
      <c r="DZ36" s="612"/>
      <c r="EA36" s="612"/>
      <c r="EB36" s="612"/>
      <c r="EC36" s="613"/>
    </row>
    <row r="37" spans="2:133" ht="11.25" customHeight="1">
      <c r="AQ37" s="614" t="s">
        <v>316</v>
      </c>
      <c r="AR37" s="615"/>
      <c r="AS37" s="615"/>
      <c r="AT37" s="615"/>
      <c r="AU37" s="615"/>
      <c r="AV37" s="615"/>
      <c r="AW37" s="615"/>
      <c r="AX37" s="615"/>
      <c r="AY37" s="616"/>
      <c r="AZ37" s="588">
        <v>18526</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2995</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531430</v>
      </c>
      <c r="CS37" s="607"/>
      <c r="CT37" s="607"/>
      <c r="CU37" s="607"/>
      <c r="CV37" s="607"/>
      <c r="CW37" s="607"/>
      <c r="CX37" s="607"/>
      <c r="CY37" s="608"/>
      <c r="CZ37" s="591">
        <v>6.3</v>
      </c>
      <c r="DA37" s="609"/>
      <c r="DB37" s="609"/>
      <c r="DC37" s="610"/>
      <c r="DD37" s="594">
        <v>531430</v>
      </c>
      <c r="DE37" s="607"/>
      <c r="DF37" s="607"/>
      <c r="DG37" s="607"/>
      <c r="DH37" s="607"/>
      <c r="DI37" s="607"/>
      <c r="DJ37" s="607"/>
      <c r="DK37" s="608"/>
      <c r="DL37" s="594">
        <v>531430</v>
      </c>
      <c r="DM37" s="607"/>
      <c r="DN37" s="607"/>
      <c r="DO37" s="607"/>
      <c r="DP37" s="607"/>
      <c r="DQ37" s="607"/>
      <c r="DR37" s="607"/>
      <c r="DS37" s="607"/>
      <c r="DT37" s="607"/>
      <c r="DU37" s="607"/>
      <c r="DV37" s="608"/>
      <c r="DW37" s="611">
        <v>9.1999999999999993</v>
      </c>
      <c r="DX37" s="612"/>
      <c r="DY37" s="612"/>
      <c r="DZ37" s="612"/>
      <c r="EA37" s="612"/>
      <c r="EB37" s="612"/>
      <c r="EC37" s="613"/>
    </row>
    <row r="38" spans="2:133" ht="11.25" customHeight="1">
      <c r="AQ38" s="614" t="s">
        <v>319</v>
      </c>
      <c r="AR38" s="615"/>
      <c r="AS38" s="615"/>
      <c r="AT38" s="615"/>
      <c r="AU38" s="615"/>
      <c r="AV38" s="615"/>
      <c r="AW38" s="615"/>
      <c r="AX38" s="615"/>
      <c r="AY38" s="616"/>
      <c r="AZ38" s="588">
        <v>10400</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5163</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1087039</v>
      </c>
      <c r="CS38" s="589"/>
      <c r="CT38" s="589"/>
      <c r="CU38" s="589"/>
      <c r="CV38" s="589"/>
      <c r="CW38" s="589"/>
      <c r="CX38" s="589"/>
      <c r="CY38" s="590"/>
      <c r="CZ38" s="591">
        <v>12.8</v>
      </c>
      <c r="DA38" s="609"/>
      <c r="DB38" s="609"/>
      <c r="DC38" s="610"/>
      <c r="DD38" s="594">
        <v>993801</v>
      </c>
      <c r="DE38" s="589"/>
      <c r="DF38" s="589"/>
      <c r="DG38" s="589"/>
      <c r="DH38" s="589"/>
      <c r="DI38" s="589"/>
      <c r="DJ38" s="589"/>
      <c r="DK38" s="590"/>
      <c r="DL38" s="594">
        <v>881289</v>
      </c>
      <c r="DM38" s="589"/>
      <c r="DN38" s="589"/>
      <c r="DO38" s="589"/>
      <c r="DP38" s="589"/>
      <c r="DQ38" s="589"/>
      <c r="DR38" s="589"/>
      <c r="DS38" s="589"/>
      <c r="DT38" s="589"/>
      <c r="DU38" s="589"/>
      <c r="DV38" s="590"/>
      <c r="DW38" s="611">
        <v>15.3</v>
      </c>
      <c r="DX38" s="612"/>
      <c r="DY38" s="612"/>
      <c r="DZ38" s="612"/>
      <c r="EA38" s="612"/>
      <c r="EB38" s="612"/>
      <c r="EC38" s="613"/>
    </row>
    <row r="39" spans="2:133" ht="11.25" customHeight="1">
      <c r="AQ39" s="614" t="s">
        <v>322</v>
      </c>
      <c r="AR39" s="615"/>
      <c r="AS39" s="615"/>
      <c r="AT39" s="615"/>
      <c r="AU39" s="615"/>
      <c r="AV39" s="615"/>
      <c r="AW39" s="615"/>
      <c r="AX39" s="615"/>
      <c r="AY39" s="616"/>
      <c r="AZ39" s="588" t="s">
        <v>113</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95</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123801</v>
      </c>
      <c r="CS39" s="607"/>
      <c r="CT39" s="607"/>
      <c r="CU39" s="607"/>
      <c r="CV39" s="607"/>
      <c r="CW39" s="607"/>
      <c r="CX39" s="607"/>
      <c r="CY39" s="608"/>
      <c r="CZ39" s="591">
        <v>1.5</v>
      </c>
      <c r="DA39" s="609"/>
      <c r="DB39" s="609"/>
      <c r="DC39" s="610"/>
      <c r="DD39" s="594">
        <v>120996</v>
      </c>
      <c r="DE39" s="607"/>
      <c r="DF39" s="607"/>
      <c r="DG39" s="607"/>
      <c r="DH39" s="607"/>
      <c r="DI39" s="607"/>
      <c r="DJ39" s="607"/>
      <c r="DK39" s="608"/>
      <c r="DL39" s="594" t="s">
        <v>113</v>
      </c>
      <c r="DM39" s="607"/>
      <c r="DN39" s="607"/>
      <c r="DO39" s="607"/>
      <c r="DP39" s="607"/>
      <c r="DQ39" s="607"/>
      <c r="DR39" s="607"/>
      <c r="DS39" s="607"/>
      <c r="DT39" s="607"/>
      <c r="DU39" s="607"/>
      <c r="DV39" s="608"/>
      <c r="DW39" s="611" t="s">
        <v>113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123485</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83</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15960</v>
      </c>
      <c r="CS40" s="589"/>
      <c r="CT40" s="589"/>
      <c r="CU40" s="589"/>
      <c r="CV40" s="589"/>
      <c r="CW40" s="589"/>
      <c r="CX40" s="589"/>
      <c r="CY40" s="590"/>
      <c r="CZ40" s="591">
        <v>0.2</v>
      </c>
      <c r="DA40" s="609"/>
      <c r="DB40" s="609"/>
      <c r="DC40" s="610"/>
      <c r="DD40" s="594">
        <v>100</v>
      </c>
      <c r="DE40" s="589"/>
      <c r="DF40" s="589"/>
      <c r="DG40" s="589"/>
      <c r="DH40" s="589"/>
      <c r="DI40" s="589"/>
      <c r="DJ40" s="589"/>
      <c r="DK40" s="590"/>
      <c r="DL40" s="594">
        <v>100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581505</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282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1373671</v>
      </c>
      <c r="CS42" s="589"/>
      <c r="CT42" s="589"/>
      <c r="CU42" s="589"/>
      <c r="CV42" s="589"/>
      <c r="CW42" s="589"/>
      <c r="CX42" s="589"/>
      <c r="CY42" s="590"/>
      <c r="CZ42" s="591">
        <v>16.2</v>
      </c>
      <c r="DA42" s="592"/>
      <c r="DB42" s="592"/>
      <c r="DC42" s="593"/>
      <c r="DD42" s="594">
        <v>322452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25942</v>
      </c>
      <c r="CS43" s="607"/>
      <c r="CT43" s="607"/>
      <c r="CU43" s="607"/>
      <c r="CV43" s="607"/>
      <c r="CW43" s="607"/>
      <c r="CX43" s="607"/>
      <c r="CY43" s="608"/>
      <c r="CZ43" s="591">
        <v>0.3</v>
      </c>
      <c r="DA43" s="609"/>
      <c r="DB43" s="609"/>
      <c r="DC43" s="610"/>
      <c r="DD43" s="594">
        <v>25942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1336750</v>
      </c>
      <c r="CS44" s="589"/>
      <c r="CT44" s="589"/>
      <c r="CU44" s="589"/>
      <c r="CV44" s="589"/>
      <c r="CW44" s="589"/>
      <c r="CX44" s="589"/>
      <c r="CY44" s="590"/>
      <c r="CZ44" s="591">
        <v>15.7</v>
      </c>
      <c r="DA44" s="592"/>
      <c r="DB44" s="592"/>
      <c r="DC44" s="593"/>
      <c r="DD44" s="594">
        <v>314974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653261</v>
      </c>
      <c r="CS45" s="607"/>
      <c r="CT45" s="607"/>
      <c r="CU45" s="607"/>
      <c r="CV45" s="607"/>
      <c r="CW45" s="607"/>
      <c r="CX45" s="607"/>
      <c r="CY45" s="608"/>
      <c r="CZ45" s="591">
        <v>7.7</v>
      </c>
      <c r="DA45" s="609"/>
      <c r="DB45" s="609"/>
      <c r="DC45" s="610"/>
      <c r="DD45" s="594">
        <v>41596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659749</v>
      </c>
      <c r="CS46" s="589"/>
      <c r="CT46" s="589"/>
      <c r="CU46" s="589"/>
      <c r="CV46" s="589"/>
      <c r="CW46" s="589"/>
      <c r="CX46" s="589"/>
      <c r="CY46" s="590"/>
      <c r="CZ46" s="591">
        <v>7.8</v>
      </c>
      <c r="DA46" s="592"/>
      <c r="DB46" s="592"/>
      <c r="DC46" s="593"/>
      <c r="DD46" s="594">
        <v>250133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36921</v>
      </c>
      <c r="CS47" s="607"/>
      <c r="CT47" s="607"/>
      <c r="CU47" s="607"/>
      <c r="CV47" s="607"/>
      <c r="CW47" s="607"/>
      <c r="CX47" s="607"/>
      <c r="CY47" s="608"/>
      <c r="CZ47" s="591">
        <v>0.4</v>
      </c>
      <c r="DA47" s="609"/>
      <c r="DB47" s="609"/>
      <c r="DC47" s="610"/>
      <c r="DD47" s="594">
        <v>7478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113</v>
      </c>
      <c r="CS48" s="589"/>
      <c r="CT48" s="589"/>
      <c r="CU48" s="589"/>
      <c r="CV48" s="589"/>
      <c r="CW48" s="589"/>
      <c r="CX48" s="589"/>
      <c r="CY48" s="590"/>
      <c r="CZ48" s="591" t="s">
        <v>113</v>
      </c>
      <c r="DA48" s="592"/>
      <c r="DB48" s="592"/>
      <c r="DC48" s="593"/>
      <c r="DD48" s="594" t="s">
        <v>113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8488205</v>
      </c>
      <c r="CS49" s="573"/>
      <c r="CT49" s="573"/>
      <c r="CU49" s="573"/>
      <c r="CV49" s="573"/>
      <c r="CW49" s="573"/>
      <c r="CX49" s="573"/>
      <c r="CY49" s="574"/>
      <c r="CZ49" s="575">
        <v>100</v>
      </c>
      <c r="DA49" s="576"/>
      <c r="DB49" s="576"/>
      <c r="DC49" s="577"/>
      <c r="DD49" s="578">
        <v>5771230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8960</v>
      </c>
      <c r="R7" s="1101"/>
      <c r="S7" s="1101"/>
      <c r="T7" s="1101"/>
      <c r="U7" s="1101"/>
      <c r="V7" s="1101">
        <v>8490</v>
      </c>
      <c r="W7" s="1101"/>
      <c r="X7" s="1101"/>
      <c r="Y7" s="1101"/>
      <c r="Z7" s="1101"/>
      <c r="AA7" s="1101">
        <v>470</v>
      </c>
      <c r="AB7" s="1101"/>
      <c r="AC7" s="1101"/>
      <c r="AD7" s="1101"/>
      <c r="AE7" s="1102"/>
      <c r="AF7" s="1103">
        <v>423</v>
      </c>
      <c r="AG7" s="1104"/>
      <c r="AH7" s="1104"/>
      <c r="AI7" s="1104"/>
      <c r="AJ7" s="1105"/>
      <c r="AK7" s="1087"/>
      <c r="AL7" s="1088"/>
      <c r="AM7" s="1088"/>
      <c r="AN7" s="1088"/>
      <c r="AO7" s="1088"/>
      <c r="AP7" s="1088">
        <v>8256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8960</v>
      </c>
      <c r="R23" s="1065"/>
      <c r="S23" s="1065"/>
      <c r="T23" s="1065"/>
      <c r="U23" s="1065"/>
      <c r="V23" s="1065">
        <v>8490</v>
      </c>
      <c r="W23" s="1065"/>
      <c r="X23" s="1065"/>
      <c r="Y23" s="1065"/>
      <c r="Z23" s="1065"/>
      <c r="AA23" s="1065">
        <v>470</v>
      </c>
      <c r="AB23" s="1065"/>
      <c r="AC23" s="1065"/>
      <c r="AD23" s="1065"/>
      <c r="AE23" s="1066"/>
      <c r="AF23" s="1067">
        <v>423</v>
      </c>
      <c r="AG23" s="1065"/>
      <c r="AH23" s="1065"/>
      <c r="AI23" s="1065"/>
      <c r="AJ23" s="1068"/>
      <c r="AK23" s="1069"/>
      <c r="AL23" s="1070"/>
      <c r="AM23" s="1070"/>
      <c r="AN23" s="1070"/>
      <c r="AO23" s="1070"/>
      <c r="AP23" s="1065">
        <v>8256</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2212</v>
      </c>
      <c r="R28" s="1050"/>
      <c r="S28" s="1050"/>
      <c r="T28" s="1050"/>
      <c r="U28" s="1050"/>
      <c r="V28" s="1050">
        <v>2151</v>
      </c>
      <c r="W28" s="1050"/>
      <c r="X28" s="1050"/>
      <c r="Y28" s="1050"/>
      <c r="Z28" s="1050"/>
      <c r="AA28" s="1050">
        <v>61</v>
      </c>
      <c r="AB28" s="1050"/>
      <c r="AC28" s="1050"/>
      <c r="AD28" s="1050"/>
      <c r="AE28" s="1051"/>
      <c r="AF28" s="1052">
        <v>61</v>
      </c>
      <c r="AG28" s="1050"/>
      <c r="AH28" s="1050"/>
      <c r="AI28" s="1050"/>
      <c r="AJ28" s="1053"/>
      <c r="AK28" s="1054">
        <v>123</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v>1789</v>
      </c>
      <c r="R29" s="1040"/>
      <c r="S29" s="1040"/>
      <c r="T29" s="1040"/>
      <c r="U29" s="1040"/>
      <c r="V29" s="1040">
        <v>1761</v>
      </c>
      <c r="W29" s="1040"/>
      <c r="X29" s="1040"/>
      <c r="Y29" s="1040"/>
      <c r="Z29" s="1040"/>
      <c r="AA29" s="1040">
        <v>28</v>
      </c>
      <c r="AB29" s="1040"/>
      <c r="AC29" s="1040"/>
      <c r="AD29" s="1040"/>
      <c r="AE29" s="1041"/>
      <c r="AF29" s="1033">
        <v>28</v>
      </c>
      <c r="AG29" s="1034"/>
      <c r="AH29" s="1034"/>
      <c r="AI29" s="1034"/>
      <c r="AJ29" s="1035"/>
      <c r="AK29" s="976">
        <v>260</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v>233</v>
      </c>
      <c r="R30" s="1040"/>
      <c r="S30" s="1040"/>
      <c r="T30" s="1040"/>
      <c r="U30" s="1040"/>
      <c r="V30" s="1040">
        <v>230</v>
      </c>
      <c r="W30" s="1040"/>
      <c r="X30" s="1040"/>
      <c r="Y30" s="1040"/>
      <c r="Z30" s="1040"/>
      <c r="AA30" s="1040">
        <v>3</v>
      </c>
      <c r="AB30" s="1040"/>
      <c r="AC30" s="1040"/>
      <c r="AD30" s="1040"/>
      <c r="AE30" s="1041"/>
      <c r="AF30" s="1033">
        <v>3</v>
      </c>
      <c r="AG30" s="1034"/>
      <c r="AH30" s="1034"/>
      <c r="AI30" s="1034"/>
      <c r="AJ30" s="1035"/>
      <c r="AK30" s="976">
        <v>75</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v>618</v>
      </c>
      <c r="R31" s="1040"/>
      <c r="S31" s="1040"/>
      <c r="T31" s="1040"/>
      <c r="U31" s="1040"/>
      <c r="V31" s="1040">
        <v>560</v>
      </c>
      <c r="W31" s="1040"/>
      <c r="X31" s="1040"/>
      <c r="Y31" s="1040"/>
      <c r="Z31" s="1040"/>
      <c r="AA31" s="1040">
        <v>57</v>
      </c>
      <c r="AB31" s="1040"/>
      <c r="AC31" s="1040"/>
      <c r="AD31" s="1040"/>
      <c r="AE31" s="1041"/>
      <c r="AF31" s="1033">
        <v>911</v>
      </c>
      <c r="AG31" s="1034"/>
      <c r="AH31" s="1034"/>
      <c r="AI31" s="1034"/>
      <c r="AJ31" s="1035"/>
      <c r="AK31" s="976">
        <v>19</v>
      </c>
      <c r="AL31" s="967"/>
      <c r="AM31" s="967"/>
      <c r="AN31" s="967"/>
      <c r="AO31" s="967"/>
      <c r="AP31" s="967">
        <v>895</v>
      </c>
      <c r="AQ31" s="967"/>
      <c r="AR31" s="967"/>
      <c r="AS31" s="967"/>
      <c r="AT31" s="967"/>
      <c r="AU31" s="967">
        <v>161</v>
      </c>
      <c r="AV31" s="967"/>
      <c r="AW31" s="967"/>
      <c r="AX31" s="967"/>
      <c r="AY31" s="967"/>
      <c r="AZ31" s="1038"/>
      <c r="BA31" s="1038"/>
      <c r="BB31" s="1038"/>
      <c r="BC31" s="1038"/>
      <c r="BD31" s="1038"/>
      <c r="BE31" s="1022" t="s">
        <v>385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386</v>
      </c>
      <c r="C32" s="1028"/>
      <c r="D32" s="1028"/>
      <c r="E32" s="1028"/>
      <c r="F32" s="1028"/>
      <c r="G32" s="1028"/>
      <c r="H32" s="1028"/>
      <c r="I32" s="1028"/>
      <c r="J32" s="1028"/>
      <c r="K32" s="1028"/>
      <c r="L32" s="1028"/>
      <c r="M32" s="1028"/>
      <c r="N32" s="1028"/>
      <c r="O32" s="1028"/>
      <c r="P32" s="1029"/>
      <c r="Q32" s="1039">
        <v>13</v>
      </c>
      <c r="R32" s="1040"/>
      <c r="S32" s="1040"/>
      <c r="T32" s="1040"/>
      <c r="U32" s="1040"/>
      <c r="V32" s="1040">
        <v>13</v>
      </c>
      <c r="W32" s="1040"/>
      <c r="X32" s="1040"/>
      <c r="Y32" s="1040"/>
      <c r="Z32" s="1040"/>
      <c r="AA32" s="1040">
        <v>0</v>
      </c>
      <c r="AB32" s="1040"/>
      <c r="AC32" s="1040"/>
      <c r="AD32" s="1040"/>
      <c r="AE32" s="1041"/>
      <c r="AF32" s="1033">
        <v>0</v>
      </c>
      <c r="AG32" s="1034"/>
      <c r="AH32" s="1034"/>
      <c r="AI32" s="1034"/>
      <c r="AJ32" s="1035"/>
      <c r="AK32" s="976">
        <v>10</v>
      </c>
      <c r="AL32" s="967"/>
      <c r="AM32" s="967"/>
      <c r="AN32" s="967"/>
      <c r="AO32" s="967"/>
      <c r="AP32" s="967">
        <v>109</v>
      </c>
      <c r="AQ32" s="967"/>
      <c r="AR32" s="967"/>
      <c r="AS32" s="967"/>
      <c r="AT32" s="967"/>
      <c r="AU32" s="967">
        <v>108</v>
      </c>
      <c r="AV32" s="967"/>
      <c r="AW32" s="967"/>
      <c r="AX32" s="967"/>
      <c r="AY32" s="967"/>
      <c r="AZ32" s="1038"/>
      <c r="BA32" s="1038"/>
      <c r="BB32" s="1038"/>
      <c r="BC32" s="1038"/>
      <c r="BD32" s="1038"/>
      <c r="BE32" s="1022" t="s">
        <v>387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388</v>
      </c>
      <c r="C33" s="1028"/>
      <c r="D33" s="1028"/>
      <c r="E33" s="1028"/>
      <c r="F33" s="1028"/>
      <c r="G33" s="1028"/>
      <c r="H33" s="1028"/>
      <c r="I33" s="1028"/>
      <c r="J33" s="1028"/>
      <c r="K33" s="1028"/>
      <c r="L33" s="1028"/>
      <c r="M33" s="1028"/>
      <c r="N33" s="1028"/>
      <c r="O33" s="1028"/>
      <c r="P33" s="1029"/>
      <c r="Q33" s="1039">
        <v>819</v>
      </c>
      <c r="R33" s="1040"/>
      <c r="S33" s="1040"/>
      <c r="T33" s="1040"/>
      <c r="U33" s="1040"/>
      <c r="V33" s="1040">
        <v>819</v>
      </c>
      <c r="W33" s="1040"/>
      <c r="X33" s="1040"/>
      <c r="Y33" s="1040"/>
      <c r="Z33" s="1040"/>
      <c r="AA33" s="1040">
        <v>0</v>
      </c>
      <c r="AB33" s="1040"/>
      <c r="AC33" s="1040"/>
      <c r="AD33" s="1040"/>
      <c r="AE33" s="1041"/>
      <c r="AF33" s="1033">
        <v>0</v>
      </c>
      <c r="AG33" s="1034"/>
      <c r="AH33" s="1034"/>
      <c r="AI33" s="1034"/>
      <c r="AJ33" s="1035"/>
      <c r="AK33" s="976">
        <f>138+107</f>
        <v>245</v>
      </c>
      <c r="AL33" s="967"/>
      <c r="AM33" s="967"/>
      <c r="AN33" s="967"/>
      <c r="AO33" s="967"/>
      <c r="AP33" s="967">
        <v>6811</v>
      </c>
      <c r="AQ33" s="967"/>
      <c r="AR33" s="967"/>
      <c r="AS33" s="967"/>
      <c r="AT33" s="967"/>
      <c r="AU33" s="967">
        <v>4352</v>
      </c>
      <c r="AV33" s="967"/>
      <c r="AW33" s="967"/>
      <c r="AX33" s="967"/>
      <c r="AY33" s="967"/>
      <c r="AZ33" s="1038"/>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389</v>
      </c>
      <c r="C34" s="1028"/>
      <c r="D34" s="1028"/>
      <c r="E34" s="1028"/>
      <c r="F34" s="1028"/>
      <c r="G34" s="1028"/>
      <c r="H34" s="1028"/>
      <c r="I34" s="1028"/>
      <c r="J34" s="1028"/>
      <c r="K34" s="1028"/>
      <c r="L34" s="1028"/>
      <c r="M34" s="1028"/>
      <c r="N34" s="1028"/>
      <c r="O34" s="1028"/>
      <c r="P34" s="1029"/>
      <c r="Q34" s="1039">
        <v>189</v>
      </c>
      <c r="R34" s="1040"/>
      <c r="S34" s="1040"/>
      <c r="T34" s="1040"/>
      <c r="U34" s="1040"/>
      <c r="V34" s="1040">
        <v>181</v>
      </c>
      <c r="W34" s="1040"/>
      <c r="X34" s="1040"/>
      <c r="Y34" s="1040"/>
      <c r="Z34" s="1040"/>
      <c r="AA34" s="1040">
        <v>8</v>
      </c>
      <c r="AB34" s="1040"/>
      <c r="AC34" s="1040"/>
      <c r="AD34" s="1040"/>
      <c r="AE34" s="1041"/>
      <c r="AF34" s="1033">
        <v>8</v>
      </c>
      <c r="AG34" s="1034"/>
      <c r="AH34" s="1034"/>
      <c r="AI34" s="1034"/>
      <c r="AJ34" s="1035"/>
      <c r="AK34" s="976">
        <v>34</v>
      </c>
      <c r="AL34" s="967"/>
      <c r="AM34" s="967"/>
      <c r="AN34" s="967"/>
      <c r="AO34" s="967"/>
      <c r="AP34" s="967">
        <v>1022</v>
      </c>
      <c r="AQ34" s="967"/>
      <c r="AR34" s="967"/>
      <c r="AS34" s="967"/>
      <c r="AT34" s="967"/>
      <c r="AU34" s="967">
        <v>650</v>
      </c>
      <c r="AV34" s="967"/>
      <c r="AW34" s="967"/>
      <c r="AX34" s="967"/>
      <c r="AY34" s="967"/>
      <c r="AZ34" s="1038"/>
      <c r="BA34" s="1038"/>
      <c r="BB34" s="1038"/>
      <c r="BC34" s="1038"/>
      <c r="BD34" s="1038"/>
      <c r="BE34" s="1022" t="s">
        <v>387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1012</v>
      </c>
      <c r="AG63" s="955"/>
      <c r="AH63" s="955"/>
      <c r="AI63" s="955"/>
      <c r="AJ63" s="1020"/>
      <c r="AK63" s="1021"/>
      <c r="AL63" s="959"/>
      <c r="AM63" s="959"/>
      <c r="AN63" s="959"/>
      <c r="AO63" s="959"/>
      <c r="AP63" s="955">
        <v>8835</v>
      </c>
      <c r="AQ63" s="955"/>
      <c r="AR63" s="955"/>
      <c r="AS63" s="955"/>
      <c r="AT63" s="955"/>
      <c r="AU63" s="955">
        <v>5271</v>
      </c>
      <c r="AV63" s="955"/>
      <c r="AW63" s="955"/>
      <c r="AX63" s="955"/>
      <c r="AY63" s="955"/>
      <c r="AZ63" s="1015"/>
      <c r="BA63" s="1015"/>
      <c r="BB63" s="1015"/>
      <c r="BC63" s="1015"/>
      <c r="BD63" s="1015"/>
      <c r="BE63" s="956"/>
      <c r="BF63" s="956"/>
      <c r="BG63" s="956"/>
      <c r="BH63" s="956"/>
      <c r="BI63" s="957"/>
      <c r="BJ63" s="1016" t="s">
        <v>370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394</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4255</v>
      </c>
      <c r="R68" s="978"/>
      <c r="S68" s="978"/>
      <c r="T68" s="978"/>
      <c r="U68" s="978"/>
      <c r="V68" s="978">
        <v>4055</v>
      </c>
      <c r="W68" s="978"/>
      <c r="X68" s="978"/>
      <c r="Y68" s="978"/>
      <c r="Z68" s="978"/>
      <c r="AA68" s="978">
        <v>200</v>
      </c>
      <c r="AB68" s="978"/>
      <c r="AC68" s="978"/>
      <c r="AD68" s="978"/>
      <c r="AE68" s="978"/>
      <c r="AF68" s="978">
        <v>200</v>
      </c>
      <c r="AG68" s="978"/>
      <c r="AH68" s="978"/>
      <c r="AI68" s="978"/>
      <c r="AJ68" s="978"/>
      <c r="AK68" s="978">
        <v>749</v>
      </c>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0</v>
      </c>
      <c r="R69" s="967"/>
      <c r="S69" s="967"/>
      <c r="T69" s="967"/>
      <c r="U69" s="967"/>
      <c r="V69" s="967">
        <v>0</v>
      </c>
      <c r="W69" s="967"/>
      <c r="X69" s="967"/>
      <c r="Y69" s="967"/>
      <c r="Z69" s="967"/>
      <c r="AA69" s="967">
        <v>0</v>
      </c>
      <c r="AB69" s="967"/>
      <c r="AC69" s="967"/>
      <c r="AD69" s="967"/>
      <c r="AE69" s="967"/>
      <c r="AF69" s="967">
        <v>0</v>
      </c>
      <c r="AG69" s="967"/>
      <c r="AH69" s="967"/>
      <c r="AI69" s="967"/>
      <c r="AJ69" s="967"/>
      <c r="AK69" s="967">
        <v>0</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637</v>
      </c>
      <c r="R70" s="967"/>
      <c r="S70" s="967"/>
      <c r="T70" s="967"/>
      <c r="U70" s="967"/>
      <c r="V70" s="967">
        <v>570</v>
      </c>
      <c r="W70" s="967"/>
      <c r="X70" s="967"/>
      <c r="Y70" s="967"/>
      <c r="Z70" s="967"/>
      <c r="AA70" s="967">
        <v>67</v>
      </c>
      <c r="AB70" s="967"/>
      <c r="AC70" s="967"/>
      <c r="AD70" s="967"/>
      <c r="AE70" s="967"/>
      <c r="AF70" s="967">
        <v>37</v>
      </c>
      <c r="AG70" s="967"/>
      <c r="AH70" s="967"/>
      <c r="AI70" s="967"/>
      <c r="AJ70" s="967"/>
      <c r="AK70" s="967">
        <v>23</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31</v>
      </c>
      <c r="R71" s="967"/>
      <c r="S71" s="967"/>
      <c r="T71" s="967"/>
      <c r="U71" s="967"/>
      <c r="V71" s="967">
        <v>30</v>
      </c>
      <c r="W71" s="967"/>
      <c r="X71" s="967"/>
      <c r="Y71" s="967"/>
      <c r="Z71" s="967"/>
      <c r="AA71" s="967">
        <v>1</v>
      </c>
      <c r="AB71" s="967"/>
      <c r="AC71" s="967"/>
      <c r="AD71" s="967"/>
      <c r="AE71" s="967"/>
      <c r="AF71" s="967">
        <v>1</v>
      </c>
      <c r="AG71" s="967"/>
      <c r="AH71" s="967"/>
      <c r="AI71" s="967"/>
      <c r="AJ71" s="967"/>
      <c r="AK71" s="967">
        <v>1</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c r="D72" s="971"/>
      <c r="E72" s="971"/>
      <c r="F72" s="971"/>
      <c r="G72" s="971"/>
      <c r="H72" s="971"/>
      <c r="I72" s="971"/>
      <c r="J72" s="971"/>
      <c r="K72" s="971"/>
      <c r="L72" s="971"/>
      <c r="M72" s="971"/>
      <c r="N72" s="971"/>
      <c r="O72" s="971"/>
      <c r="P72" s="972"/>
      <c r="Q72" s="973">
        <v>1798</v>
      </c>
      <c r="R72" s="967"/>
      <c r="S72" s="967"/>
      <c r="T72" s="967"/>
      <c r="U72" s="967"/>
      <c r="V72" s="967">
        <v>1720</v>
      </c>
      <c r="W72" s="967"/>
      <c r="X72" s="967"/>
      <c r="Y72" s="967"/>
      <c r="Z72" s="967"/>
      <c r="AA72" s="967">
        <v>77</v>
      </c>
      <c r="AB72" s="967"/>
      <c r="AC72" s="967"/>
      <c r="AD72" s="967"/>
      <c r="AE72" s="967"/>
      <c r="AF72" s="967">
        <v>77</v>
      </c>
      <c r="AG72" s="967"/>
      <c r="AH72" s="967"/>
      <c r="AI72" s="967"/>
      <c r="AJ72" s="967"/>
      <c r="AK72" s="967">
        <v>80</v>
      </c>
      <c r="AL72" s="967"/>
      <c r="AM72" s="967"/>
      <c r="AN72" s="967"/>
      <c r="AO72" s="967"/>
      <c r="AP72" s="967">
        <v>3686</v>
      </c>
      <c r="AQ72" s="967"/>
      <c r="AR72" s="967"/>
      <c r="AS72" s="967"/>
      <c r="AT72" s="967"/>
      <c r="AU72" s="967">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543</v>
      </c>
      <c r="C73" s="971"/>
      <c r="D73" s="971"/>
      <c r="E73" s="971"/>
      <c r="F73" s="971"/>
      <c r="G73" s="971"/>
      <c r="H73" s="971"/>
      <c r="I73" s="971"/>
      <c r="J73" s="971"/>
      <c r="K73" s="971"/>
      <c r="L73" s="971"/>
      <c r="M73" s="971"/>
      <c r="N73" s="971"/>
      <c r="O73" s="971"/>
      <c r="P73" s="972"/>
      <c r="Q73" s="973">
        <v>4502</v>
      </c>
      <c r="R73" s="967"/>
      <c r="S73" s="967"/>
      <c r="T73" s="967"/>
      <c r="U73" s="967"/>
      <c r="V73" s="967">
        <v>4467</v>
      </c>
      <c r="W73" s="967"/>
      <c r="X73" s="967"/>
      <c r="Y73" s="967"/>
      <c r="Z73" s="967"/>
      <c r="AA73" s="967">
        <f>Q73-V73</f>
        <v>35</v>
      </c>
      <c r="AB73" s="967"/>
      <c r="AC73" s="967"/>
      <c r="AD73" s="967"/>
      <c r="AE73" s="967"/>
      <c r="AF73" s="967">
        <v>35</v>
      </c>
      <c r="AG73" s="967"/>
      <c r="AH73" s="967"/>
      <c r="AI73" s="967"/>
      <c r="AJ73" s="967"/>
      <c r="AK73" s="967">
        <v>130</v>
      </c>
      <c r="AL73" s="967"/>
      <c r="AM73" s="967"/>
      <c r="AN73" s="967"/>
      <c r="AO73" s="967"/>
      <c r="AP73" s="967">
        <v>2616</v>
      </c>
      <c r="AQ73" s="967"/>
      <c r="AR73" s="967"/>
      <c r="AS73" s="967"/>
      <c r="AT73" s="967"/>
      <c r="AU73" s="967">
        <v>202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544</v>
      </c>
      <c r="C74" s="971"/>
      <c r="D74" s="971"/>
      <c r="E74" s="971"/>
      <c r="F74" s="971"/>
      <c r="G74" s="971"/>
      <c r="H74" s="971"/>
      <c r="I74" s="971"/>
      <c r="J74" s="971"/>
      <c r="K74" s="971"/>
      <c r="L74" s="971"/>
      <c r="M74" s="971"/>
      <c r="N74" s="971"/>
      <c r="O74" s="971"/>
      <c r="P74" s="972"/>
      <c r="Q74" s="973">
        <v>209</v>
      </c>
      <c r="R74" s="967"/>
      <c r="S74" s="967"/>
      <c r="T74" s="967"/>
      <c r="U74" s="967"/>
      <c r="V74" s="967">
        <v>171</v>
      </c>
      <c r="W74" s="967"/>
      <c r="X74" s="967"/>
      <c r="Y74" s="967"/>
      <c r="Z74" s="967"/>
      <c r="AA74" s="967">
        <v>37</v>
      </c>
      <c r="AB74" s="967"/>
      <c r="AC74" s="967"/>
      <c r="AD74" s="967"/>
      <c r="AE74" s="967"/>
      <c r="AF74" s="967">
        <v>37</v>
      </c>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545</v>
      </c>
      <c r="C75" s="971"/>
      <c r="D75" s="971"/>
      <c r="E75" s="971"/>
      <c r="F75" s="971"/>
      <c r="G75" s="971"/>
      <c r="H75" s="971"/>
      <c r="I75" s="971"/>
      <c r="J75" s="971"/>
      <c r="K75" s="971"/>
      <c r="L75" s="971"/>
      <c r="M75" s="971"/>
      <c r="N75" s="971"/>
      <c r="O75" s="971"/>
      <c r="P75" s="972"/>
      <c r="Q75" s="974">
        <v>84</v>
      </c>
      <c r="R75" s="975"/>
      <c r="S75" s="975"/>
      <c r="T75" s="975"/>
      <c r="U75" s="976"/>
      <c r="V75" s="977">
        <v>78</v>
      </c>
      <c r="W75" s="975"/>
      <c r="X75" s="975"/>
      <c r="Y75" s="975"/>
      <c r="Z75" s="976"/>
      <c r="AA75" s="977">
        <v>5</v>
      </c>
      <c r="AB75" s="975"/>
      <c r="AC75" s="975"/>
      <c r="AD75" s="975"/>
      <c r="AE75" s="976"/>
      <c r="AF75" s="977">
        <v>5</v>
      </c>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546</v>
      </c>
      <c r="C76" s="971"/>
      <c r="D76" s="971"/>
      <c r="E76" s="971"/>
      <c r="F76" s="971"/>
      <c r="G76" s="971"/>
      <c r="H76" s="971"/>
      <c r="I76" s="971"/>
      <c r="J76" s="971"/>
      <c r="K76" s="971"/>
      <c r="L76" s="971"/>
      <c r="M76" s="971"/>
      <c r="N76" s="971"/>
      <c r="O76" s="971"/>
      <c r="P76" s="972"/>
      <c r="Q76" s="974">
        <v>141</v>
      </c>
      <c r="R76" s="975"/>
      <c r="S76" s="975"/>
      <c r="T76" s="975"/>
      <c r="U76" s="976"/>
      <c r="V76" s="977">
        <v>135</v>
      </c>
      <c r="W76" s="975"/>
      <c r="X76" s="975"/>
      <c r="Y76" s="975"/>
      <c r="Z76" s="976"/>
      <c r="AA76" s="977">
        <v>5</v>
      </c>
      <c r="AB76" s="975"/>
      <c r="AC76" s="975"/>
      <c r="AD76" s="975"/>
      <c r="AE76" s="976"/>
      <c r="AF76" s="977">
        <v>5</v>
      </c>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547</v>
      </c>
      <c r="C77" s="971"/>
      <c r="D77" s="971"/>
      <c r="E77" s="971"/>
      <c r="F77" s="971"/>
      <c r="G77" s="971"/>
      <c r="H77" s="971"/>
      <c r="I77" s="971"/>
      <c r="J77" s="971"/>
      <c r="K77" s="971"/>
      <c r="L77" s="971"/>
      <c r="M77" s="971"/>
      <c r="N77" s="971"/>
      <c r="O77" s="971"/>
      <c r="P77" s="972"/>
      <c r="Q77" s="974">
        <v>147565</v>
      </c>
      <c r="R77" s="975"/>
      <c r="S77" s="975"/>
      <c r="T77" s="975"/>
      <c r="U77" s="976"/>
      <c r="V77" s="977">
        <v>139850</v>
      </c>
      <c r="W77" s="975"/>
      <c r="X77" s="975"/>
      <c r="Y77" s="975"/>
      <c r="Z77" s="976"/>
      <c r="AA77" s="977">
        <v>7715</v>
      </c>
      <c r="AB77" s="975"/>
      <c r="AC77" s="975"/>
      <c r="AD77" s="975"/>
      <c r="AE77" s="976"/>
      <c r="AF77" s="977">
        <v>7715</v>
      </c>
      <c r="AG77" s="975"/>
      <c r="AH77" s="975"/>
      <c r="AI77" s="975"/>
      <c r="AJ77" s="976"/>
      <c r="AK77" s="977">
        <v>863</v>
      </c>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8112</v>
      </c>
      <c r="AG88" s="955"/>
      <c r="AH88" s="955"/>
      <c r="AI88" s="955"/>
      <c r="AJ88" s="955"/>
      <c r="AK88" s="959"/>
      <c r="AL88" s="959"/>
      <c r="AM88" s="959"/>
      <c r="AN88" s="959"/>
      <c r="AO88" s="959"/>
      <c r="AP88" s="955">
        <v>6302</v>
      </c>
      <c r="AQ88" s="955"/>
      <c r="AR88" s="955"/>
      <c r="AS88" s="955"/>
      <c r="AT88" s="955"/>
      <c r="AU88" s="955">
        <v>741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288</v>
      </c>
      <c r="AG109" s="888"/>
      <c r="AH109" s="888"/>
      <c r="AI109" s="888"/>
      <c r="AJ109" s="889"/>
      <c r="AK109" s="890" t="s">
        <v>287</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288</v>
      </c>
      <c r="BW109" s="888"/>
      <c r="BX109" s="888"/>
      <c r="BY109" s="888"/>
      <c r="BZ109" s="889"/>
      <c r="CA109" s="890" t="s">
        <v>287</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288</v>
      </c>
      <c r="DM109" s="888"/>
      <c r="DN109" s="888"/>
      <c r="DO109" s="888"/>
      <c r="DP109" s="889"/>
      <c r="DQ109" s="890" t="s">
        <v>287</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619728</v>
      </c>
      <c r="AB110" s="873"/>
      <c r="AC110" s="873"/>
      <c r="AD110" s="873"/>
      <c r="AE110" s="874"/>
      <c r="AF110" s="875">
        <v>606330</v>
      </c>
      <c r="AG110" s="873"/>
      <c r="AH110" s="873"/>
      <c r="AI110" s="873"/>
      <c r="AJ110" s="874"/>
      <c r="AK110" s="875">
        <v>564101</v>
      </c>
      <c r="AL110" s="873"/>
      <c r="AM110" s="873"/>
      <c r="AN110" s="873"/>
      <c r="AO110" s="874"/>
      <c r="AP110" s="876">
        <v>11.7</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7189763</v>
      </c>
      <c r="BR110" s="800"/>
      <c r="BS110" s="800"/>
      <c r="BT110" s="800"/>
      <c r="BU110" s="800"/>
      <c r="BV110" s="800">
        <v>8084537</v>
      </c>
      <c r="BW110" s="800"/>
      <c r="BX110" s="800"/>
      <c r="BY110" s="800"/>
      <c r="BZ110" s="800"/>
      <c r="CA110" s="800">
        <v>8255948</v>
      </c>
      <c r="CB110" s="800"/>
      <c r="CC110" s="800"/>
      <c r="CD110" s="800"/>
      <c r="CE110" s="800"/>
      <c r="CF110" s="861">
        <v>171.5</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370</v>
      </c>
      <c r="DH110" s="800"/>
      <c r="DI110" s="800"/>
      <c r="DJ110" s="800"/>
      <c r="DK110" s="800"/>
      <c r="DL110" s="800" t="s">
        <v>370</v>
      </c>
      <c r="DM110" s="800"/>
      <c r="DN110" s="800"/>
      <c r="DO110" s="800"/>
      <c r="DP110" s="800"/>
      <c r="DQ110" s="800" t="s">
        <v>370</v>
      </c>
      <c r="DR110" s="800"/>
      <c r="DS110" s="800"/>
      <c r="DT110" s="800"/>
      <c r="DU110" s="800"/>
      <c r="DV110" s="801" t="s">
        <v>370</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370</v>
      </c>
      <c r="AB111" s="909"/>
      <c r="AC111" s="909"/>
      <c r="AD111" s="909"/>
      <c r="AE111" s="910"/>
      <c r="AF111" s="911" t="s">
        <v>370</v>
      </c>
      <c r="AG111" s="909"/>
      <c r="AH111" s="909"/>
      <c r="AI111" s="909"/>
      <c r="AJ111" s="910"/>
      <c r="AK111" s="911" t="s">
        <v>370</v>
      </c>
      <c r="AL111" s="909"/>
      <c r="AM111" s="909"/>
      <c r="AN111" s="909"/>
      <c r="AO111" s="910"/>
      <c r="AP111" s="912" t="s">
        <v>370</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217718</v>
      </c>
      <c r="BR111" s="771"/>
      <c r="BS111" s="771"/>
      <c r="BT111" s="771"/>
      <c r="BU111" s="771"/>
      <c r="BV111" s="771">
        <v>42919</v>
      </c>
      <c r="BW111" s="771"/>
      <c r="BX111" s="771"/>
      <c r="BY111" s="771"/>
      <c r="BZ111" s="771"/>
      <c r="CA111" s="771">
        <v>25325</v>
      </c>
      <c r="CB111" s="771"/>
      <c r="CC111" s="771"/>
      <c r="CD111" s="771"/>
      <c r="CE111" s="771"/>
      <c r="CF111" s="848">
        <v>0.5</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370</v>
      </c>
      <c r="DH111" s="771"/>
      <c r="DI111" s="771"/>
      <c r="DJ111" s="771"/>
      <c r="DK111" s="771"/>
      <c r="DL111" s="771" t="s">
        <v>370</v>
      </c>
      <c r="DM111" s="771"/>
      <c r="DN111" s="771"/>
      <c r="DO111" s="771"/>
      <c r="DP111" s="771"/>
      <c r="DQ111" s="771" t="s">
        <v>370</v>
      </c>
      <c r="DR111" s="771"/>
      <c r="DS111" s="771"/>
      <c r="DT111" s="771"/>
      <c r="DU111" s="771"/>
      <c r="DV111" s="823" t="s">
        <v>370</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370</v>
      </c>
      <c r="AB112" s="784"/>
      <c r="AC112" s="784"/>
      <c r="AD112" s="784"/>
      <c r="AE112" s="785"/>
      <c r="AF112" s="786" t="s">
        <v>370</v>
      </c>
      <c r="AG112" s="784"/>
      <c r="AH112" s="784"/>
      <c r="AI112" s="784"/>
      <c r="AJ112" s="785"/>
      <c r="AK112" s="786" t="s">
        <v>370</v>
      </c>
      <c r="AL112" s="784"/>
      <c r="AM112" s="784"/>
      <c r="AN112" s="784"/>
      <c r="AO112" s="785"/>
      <c r="AP112" s="754" t="s">
        <v>370</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6524813</v>
      </c>
      <c r="BR112" s="771"/>
      <c r="BS112" s="771"/>
      <c r="BT112" s="771"/>
      <c r="BU112" s="771"/>
      <c r="BV112" s="771">
        <v>5587382</v>
      </c>
      <c r="BW112" s="771"/>
      <c r="BX112" s="771"/>
      <c r="BY112" s="771"/>
      <c r="BZ112" s="771"/>
      <c r="CA112" s="771">
        <v>5271364</v>
      </c>
      <c r="CB112" s="771"/>
      <c r="CC112" s="771"/>
      <c r="CD112" s="771"/>
      <c r="CE112" s="771"/>
      <c r="CF112" s="848">
        <v>109.5</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370</v>
      </c>
      <c r="DH112" s="771"/>
      <c r="DI112" s="771"/>
      <c r="DJ112" s="771"/>
      <c r="DK112" s="771"/>
      <c r="DL112" s="771" t="s">
        <v>370</v>
      </c>
      <c r="DM112" s="771"/>
      <c r="DN112" s="771"/>
      <c r="DO112" s="771"/>
      <c r="DP112" s="771"/>
      <c r="DQ112" s="771" t="s">
        <v>370</v>
      </c>
      <c r="DR112" s="771"/>
      <c r="DS112" s="771"/>
      <c r="DT112" s="771"/>
      <c r="DU112" s="771"/>
      <c r="DV112" s="823" t="s">
        <v>370</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372447</v>
      </c>
      <c r="AB113" s="909"/>
      <c r="AC113" s="909"/>
      <c r="AD113" s="909"/>
      <c r="AE113" s="910"/>
      <c r="AF113" s="911">
        <v>351696</v>
      </c>
      <c r="AG113" s="909"/>
      <c r="AH113" s="909"/>
      <c r="AI113" s="909"/>
      <c r="AJ113" s="910"/>
      <c r="AK113" s="911">
        <v>357709</v>
      </c>
      <c r="AL113" s="909"/>
      <c r="AM113" s="909"/>
      <c r="AN113" s="909"/>
      <c r="AO113" s="910"/>
      <c r="AP113" s="912">
        <v>7.4</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816173</v>
      </c>
      <c r="BR113" s="771"/>
      <c r="BS113" s="771"/>
      <c r="BT113" s="771"/>
      <c r="BU113" s="771"/>
      <c r="BV113" s="771">
        <v>721692</v>
      </c>
      <c r="BW113" s="771"/>
      <c r="BX113" s="771"/>
      <c r="BY113" s="771"/>
      <c r="BZ113" s="771"/>
      <c r="CA113" s="771">
        <v>740554</v>
      </c>
      <c r="CB113" s="771"/>
      <c r="CC113" s="771"/>
      <c r="CD113" s="771"/>
      <c r="CE113" s="771"/>
      <c r="CF113" s="848">
        <v>15.4</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370</v>
      </c>
      <c r="DH113" s="784"/>
      <c r="DI113" s="784"/>
      <c r="DJ113" s="784"/>
      <c r="DK113" s="785"/>
      <c r="DL113" s="786" t="s">
        <v>370</v>
      </c>
      <c r="DM113" s="784"/>
      <c r="DN113" s="784"/>
      <c r="DO113" s="784"/>
      <c r="DP113" s="785"/>
      <c r="DQ113" s="786" t="s">
        <v>370</v>
      </c>
      <c r="DR113" s="784"/>
      <c r="DS113" s="784"/>
      <c r="DT113" s="784"/>
      <c r="DU113" s="785"/>
      <c r="DV113" s="754" t="s">
        <v>370</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119656</v>
      </c>
      <c r="AB114" s="784"/>
      <c r="AC114" s="784"/>
      <c r="AD114" s="784"/>
      <c r="AE114" s="785"/>
      <c r="AF114" s="786">
        <v>113496</v>
      </c>
      <c r="AG114" s="784"/>
      <c r="AH114" s="784"/>
      <c r="AI114" s="784"/>
      <c r="AJ114" s="785"/>
      <c r="AK114" s="786">
        <v>117841</v>
      </c>
      <c r="AL114" s="784"/>
      <c r="AM114" s="784"/>
      <c r="AN114" s="784"/>
      <c r="AO114" s="785"/>
      <c r="AP114" s="754">
        <v>2.4</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1905877</v>
      </c>
      <c r="BR114" s="771"/>
      <c r="BS114" s="771"/>
      <c r="BT114" s="771"/>
      <c r="BU114" s="771"/>
      <c r="BV114" s="771">
        <v>1890262</v>
      </c>
      <c r="BW114" s="771"/>
      <c r="BX114" s="771"/>
      <c r="BY114" s="771"/>
      <c r="BZ114" s="771"/>
      <c r="CA114" s="771">
        <v>1641065</v>
      </c>
      <c r="CB114" s="771"/>
      <c r="CC114" s="771"/>
      <c r="CD114" s="771"/>
      <c r="CE114" s="771"/>
      <c r="CF114" s="848">
        <v>34.1</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370</v>
      </c>
      <c r="DH114" s="784"/>
      <c r="DI114" s="784"/>
      <c r="DJ114" s="784"/>
      <c r="DK114" s="785"/>
      <c r="DL114" s="786" t="s">
        <v>370</v>
      </c>
      <c r="DM114" s="784"/>
      <c r="DN114" s="784"/>
      <c r="DO114" s="784"/>
      <c r="DP114" s="785"/>
      <c r="DQ114" s="786" t="s">
        <v>370</v>
      </c>
      <c r="DR114" s="784"/>
      <c r="DS114" s="784"/>
      <c r="DT114" s="784"/>
      <c r="DU114" s="785"/>
      <c r="DV114" s="754" t="s">
        <v>370</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81404</v>
      </c>
      <c r="AB115" s="909"/>
      <c r="AC115" s="909"/>
      <c r="AD115" s="909"/>
      <c r="AE115" s="910"/>
      <c r="AF115" s="911">
        <v>55234</v>
      </c>
      <c r="AG115" s="909"/>
      <c r="AH115" s="909"/>
      <c r="AI115" s="909"/>
      <c r="AJ115" s="910"/>
      <c r="AK115" s="911">
        <v>395</v>
      </c>
      <c r="AL115" s="909"/>
      <c r="AM115" s="909"/>
      <c r="AN115" s="909"/>
      <c r="AO115" s="910"/>
      <c r="AP115" s="912">
        <v>0</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378</v>
      </c>
      <c r="BR115" s="771"/>
      <c r="BS115" s="771"/>
      <c r="BT115" s="771"/>
      <c r="BU115" s="771"/>
      <c r="BV115" s="771">
        <v>290</v>
      </c>
      <c r="BW115" s="771"/>
      <c r="BX115" s="771"/>
      <c r="BY115" s="771"/>
      <c r="BZ115" s="771"/>
      <c r="CA115" s="771">
        <v>268</v>
      </c>
      <c r="CB115" s="771"/>
      <c r="CC115" s="771"/>
      <c r="CD115" s="771"/>
      <c r="CE115" s="771"/>
      <c r="CF115" s="848">
        <v>0</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370</v>
      </c>
      <c r="DH115" s="784"/>
      <c r="DI115" s="784"/>
      <c r="DJ115" s="784"/>
      <c r="DK115" s="785"/>
      <c r="DL115" s="786" t="s">
        <v>370</v>
      </c>
      <c r="DM115" s="784"/>
      <c r="DN115" s="784"/>
      <c r="DO115" s="784"/>
      <c r="DP115" s="785"/>
      <c r="DQ115" s="786" t="s">
        <v>370</v>
      </c>
      <c r="DR115" s="784"/>
      <c r="DS115" s="784"/>
      <c r="DT115" s="784"/>
      <c r="DU115" s="785"/>
      <c r="DV115" s="754" t="s">
        <v>370</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41</v>
      </c>
      <c r="AB116" s="784"/>
      <c r="AC116" s="784"/>
      <c r="AD116" s="784"/>
      <c r="AE116" s="785"/>
      <c r="AF116" s="786" t="s">
        <v>370</v>
      </c>
      <c r="AG116" s="784"/>
      <c r="AH116" s="784"/>
      <c r="AI116" s="784"/>
      <c r="AJ116" s="785"/>
      <c r="AK116" s="786" t="s">
        <v>370</v>
      </c>
      <c r="AL116" s="784"/>
      <c r="AM116" s="784"/>
      <c r="AN116" s="784"/>
      <c r="AO116" s="785"/>
      <c r="AP116" s="754" t="s">
        <v>370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370</v>
      </c>
      <c r="BR116" s="771"/>
      <c r="BS116" s="771"/>
      <c r="BT116" s="771"/>
      <c r="BU116" s="771"/>
      <c r="BV116" s="771" t="s">
        <v>370</v>
      </c>
      <c r="BW116" s="771"/>
      <c r="BX116" s="771"/>
      <c r="BY116" s="771"/>
      <c r="BZ116" s="771"/>
      <c r="CA116" s="771" t="s">
        <v>370</v>
      </c>
      <c r="CB116" s="771"/>
      <c r="CC116" s="771"/>
      <c r="CD116" s="771"/>
      <c r="CE116" s="771"/>
      <c r="CF116" s="848" t="s">
        <v>370</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370</v>
      </c>
      <c r="DH116" s="784"/>
      <c r="DI116" s="784"/>
      <c r="DJ116" s="784"/>
      <c r="DK116" s="785"/>
      <c r="DL116" s="786" t="s">
        <v>370</v>
      </c>
      <c r="DM116" s="784"/>
      <c r="DN116" s="784"/>
      <c r="DO116" s="784"/>
      <c r="DP116" s="785"/>
      <c r="DQ116" s="786" t="s">
        <v>370</v>
      </c>
      <c r="DR116" s="784"/>
      <c r="DS116" s="784"/>
      <c r="DT116" s="784"/>
      <c r="DU116" s="785"/>
      <c r="DV116" s="754" t="s">
        <v>370</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1193276</v>
      </c>
      <c r="AB117" s="895"/>
      <c r="AC117" s="895"/>
      <c r="AD117" s="895"/>
      <c r="AE117" s="896"/>
      <c r="AF117" s="898">
        <v>1126756</v>
      </c>
      <c r="AG117" s="895"/>
      <c r="AH117" s="895"/>
      <c r="AI117" s="895"/>
      <c r="AJ117" s="896"/>
      <c r="AK117" s="898">
        <v>1040046</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370</v>
      </c>
      <c r="BR117" s="858"/>
      <c r="BS117" s="858"/>
      <c r="BT117" s="858"/>
      <c r="BU117" s="858"/>
      <c r="BV117" s="858" t="s">
        <v>370</v>
      </c>
      <c r="BW117" s="858"/>
      <c r="BX117" s="858"/>
      <c r="BY117" s="858"/>
      <c r="BZ117" s="858"/>
      <c r="CA117" s="858" t="s">
        <v>370</v>
      </c>
      <c r="CB117" s="858"/>
      <c r="CC117" s="858"/>
      <c r="CD117" s="858"/>
      <c r="CE117" s="858"/>
      <c r="CF117" s="848" t="s">
        <v>370</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370</v>
      </c>
      <c r="DH117" s="784"/>
      <c r="DI117" s="784"/>
      <c r="DJ117" s="784"/>
      <c r="DK117" s="785"/>
      <c r="DL117" s="786" t="s">
        <v>370</v>
      </c>
      <c r="DM117" s="784"/>
      <c r="DN117" s="784"/>
      <c r="DO117" s="784"/>
      <c r="DP117" s="785"/>
      <c r="DQ117" s="786" t="s">
        <v>370</v>
      </c>
      <c r="DR117" s="784"/>
      <c r="DS117" s="784"/>
      <c r="DT117" s="784"/>
      <c r="DU117" s="785"/>
      <c r="DV117" s="754" t="s">
        <v>370</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288</v>
      </c>
      <c r="AG118" s="888"/>
      <c r="AH118" s="888"/>
      <c r="AI118" s="888"/>
      <c r="AJ118" s="889"/>
      <c r="AK118" s="890" t="s">
        <v>287</v>
      </c>
      <c r="AL118" s="888"/>
      <c r="AM118" s="888"/>
      <c r="AN118" s="888"/>
      <c r="AO118" s="889"/>
      <c r="AP118" s="891" t="s">
        <v>405</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433</v>
      </c>
      <c r="BP118" s="838"/>
      <c r="BQ118" s="857">
        <v>16654722</v>
      </c>
      <c r="BR118" s="858"/>
      <c r="BS118" s="858"/>
      <c r="BT118" s="858"/>
      <c r="BU118" s="858"/>
      <c r="BV118" s="858">
        <v>16327082</v>
      </c>
      <c r="BW118" s="858"/>
      <c r="BX118" s="858"/>
      <c r="BY118" s="858"/>
      <c r="BZ118" s="858"/>
      <c r="CA118" s="858">
        <v>15934524</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370</v>
      </c>
      <c r="DH118" s="784"/>
      <c r="DI118" s="784"/>
      <c r="DJ118" s="784"/>
      <c r="DK118" s="785"/>
      <c r="DL118" s="786" t="s">
        <v>370</v>
      </c>
      <c r="DM118" s="784"/>
      <c r="DN118" s="784"/>
      <c r="DO118" s="784"/>
      <c r="DP118" s="785"/>
      <c r="DQ118" s="786" t="s">
        <v>370</v>
      </c>
      <c r="DR118" s="784"/>
      <c r="DS118" s="784"/>
      <c r="DT118" s="784"/>
      <c r="DU118" s="785"/>
      <c r="DV118" s="754" t="s">
        <v>370</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370</v>
      </c>
      <c r="AB119" s="873"/>
      <c r="AC119" s="873"/>
      <c r="AD119" s="873"/>
      <c r="AE119" s="874"/>
      <c r="AF119" s="875" t="s">
        <v>370</v>
      </c>
      <c r="AG119" s="873"/>
      <c r="AH119" s="873"/>
      <c r="AI119" s="873"/>
      <c r="AJ119" s="874"/>
      <c r="AK119" s="875" t="s">
        <v>370</v>
      </c>
      <c r="AL119" s="873"/>
      <c r="AM119" s="873"/>
      <c r="AN119" s="873"/>
      <c r="AO119" s="874"/>
      <c r="AP119" s="876" t="s">
        <v>370</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2332751</v>
      </c>
      <c r="BR119" s="800"/>
      <c r="BS119" s="800"/>
      <c r="BT119" s="800"/>
      <c r="BU119" s="800"/>
      <c r="BV119" s="800">
        <v>2321641</v>
      </c>
      <c r="BW119" s="800"/>
      <c r="BX119" s="800"/>
      <c r="BY119" s="800"/>
      <c r="BZ119" s="800"/>
      <c r="CA119" s="800">
        <v>2374091</v>
      </c>
      <c r="CB119" s="800"/>
      <c r="CC119" s="800"/>
      <c r="CD119" s="800"/>
      <c r="CE119" s="800"/>
      <c r="CF119" s="861">
        <v>49.3</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217718</v>
      </c>
      <c r="DH119" s="717"/>
      <c r="DI119" s="717"/>
      <c r="DJ119" s="717"/>
      <c r="DK119" s="718"/>
      <c r="DL119" s="719">
        <v>42919</v>
      </c>
      <c r="DM119" s="717"/>
      <c r="DN119" s="717"/>
      <c r="DO119" s="717"/>
      <c r="DP119" s="718"/>
      <c r="DQ119" s="719">
        <v>25325</v>
      </c>
      <c r="DR119" s="717"/>
      <c r="DS119" s="717"/>
      <c r="DT119" s="717"/>
      <c r="DU119" s="718"/>
      <c r="DV119" s="807">
        <v>0.5</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370</v>
      </c>
      <c r="AB120" s="784"/>
      <c r="AC120" s="784"/>
      <c r="AD120" s="784"/>
      <c r="AE120" s="785"/>
      <c r="AF120" s="786" t="s">
        <v>370</v>
      </c>
      <c r="AG120" s="784"/>
      <c r="AH120" s="784"/>
      <c r="AI120" s="784"/>
      <c r="AJ120" s="785"/>
      <c r="AK120" s="786" t="s">
        <v>370</v>
      </c>
      <c r="AL120" s="784"/>
      <c r="AM120" s="784"/>
      <c r="AN120" s="784"/>
      <c r="AO120" s="785"/>
      <c r="AP120" s="754" t="s">
        <v>370</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189</v>
      </c>
      <c r="BR120" s="771"/>
      <c r="BS120" s="771"/>
      <c r="BT120" s="771"/>
      <c r="BU120" s="771"/>
      <c r="BV120" s="771">
        <v>145</v>
      </c>
      <c r="BW120" s="771"/>
      <c r="BX120" s="771"/>
      <c r="BY120" s="771"/>
      <c r="BZ120" s="771"/>
      <c r="CA120" s="771">
        <v>134</v>
      </c>
      <c r="CB120" s="771"/>
      <c r="CC120" s="771"/>
      <c r="CD120" s="771"/>
      <c r="CE120" s="771"/>
      <c r="CF120" s="848">
        <v>0</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5481841</v>
      </c>
      <c r="DH120" s="800"/>
      <c r="DI120" s="800"/>
      <c r="DJ120" s="800"/>
      <c r="DK120" s="800"/>
      <c r="DL120" s="800">
        <v>4621889</v>
      </c>
      <c r="DM120" s="800"/>
      <c r="DN120" s="800"/>
      <c r="DO120" s="800"/>
      <c r="DP120" s="800"/>
      <c r="DQ120" s="800">
        <v>4352024</v>
      </c>
      <c r="DR120" s="800"/>
      <c r="DS120" s="800"/>
      <c r="DT120" s="800"/>
      <c r="DU120" s="800"/>
      <c r="DV120" s="801">
        <v>90.4</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370</v>
      </c>
      <c r="AB121" s="784"/>
      <c r="AC121" s="784"/>
      <c r="AD121" s="784"/>
      <c r="AE121" s="785"/>
      <c r="AF121" s="786" t="s">
        <v>370</v>
      </c>
      <c r="AG121" s="784"/>
      <c r="AH121" s="784"/>
      <c r="AI121" s="784"/>
      <c r="AJ121" s="785"/>
      <c r="AK121" s="786" t="s">
        <v>370</v>
      </c>
      <c r="AL121" s="784"/>
      <c r="AM121" s="784"/>
      <c r="AN121" s="784"/>
      <c r="AO121" s="785"/>
      <c r="AP121" s="754" t="s">
        <v>370</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10771323</v>
      </c>
      <c r="BR121" s="858"/>
      <c r="BS121" s="858"/>
      <c r="BT121" s="858"/>
      <c r="BU121" s="858"/>
      <c r="BV121" s="858">
        <v>11148318</v>
      </c>
      <c r="BW121" s="858"/>
      <c r="BX121" s="858"/>
      <c r="BY121" s="858"/>
      <c r="BZ121" s="858"/>
      <c r="CA121" s="858">
        <v>11200870</v>
      </c>
      <c r="CB121" s="858"/>
      <c r="CC121" s="858"/>
      <c r="CD121" s="858"/>
      <c r="CE121" s="858"/>
      <c r="CF121" s="859">
        <v>232.7</v>
      </c>
      <c r="CG121" s="860"/>
      <c r="CH121" s="860"/>
      <c r="CI121" s="860"/>
      <c r="CJ121" s="860"/>
      <c r="CK121" s="851"/>
      <c r="CL121" s="812"/>
      <c r="CM121" s="812"/>
      <c r="CN121" s="812"/>
      <c r="CO121" s="813"/>
      <c r="CP121" s="828" t="s">
        <v>443</v>
      </c>
      <c r="CQ121" s="829"/>
      <c r="CR121" s="829"/>
      <c r="CS121" s="829"/>
      <c r="CT121" s="829"/>
      <c r="CU121" s="829"/>
      <c r="CV121" s="829"/>
      <c r="CW121" s="829"/>
      <c r="CX121" s="829"/>
      <c r="CY121" s="829"/>
      <c r="CZ121" s="829"/>
      <c r="DA121" s="829"/>
      <c r="DB121" s="829"/>
      <c r="DC121" s="829"/>
      <c r="DD121" s="829"/>
      <c r="DE121" s="829"/>
      <c r="DF121" s="830"/>
      <c r="DG121" s="770">
        <v>676389</v>
      </c>
      <c r="DH121" s="771"/>
      <c r="DI121" s="771"/>
      <c r="DJ121" s="771"/>
      <c r="DK121" s="771"/>
      <c r="DL121" s="771">
        <v>686983</v>
      </c>
      <c r="DM121" s="771"/>
      <c r="DN121" s="771"/>
      <c r="DO121" s="771"/>
      <c r="DP121" s="771"/>
      <c r="DQ121" s="771">
        <v>649903</v>
      </c>
      <c r="DR121" s="771"/>
      <c r="DS121" s="771"/>
      <c r="DT121" s="771"/>
      <c r="DU121" s="771"/>
      <c r="DV121" s="823">
        <v>13.5</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370</v>
      </c>
      <c r="AB122" s="784"/>
      <c r="AC122" s="784"/>
      <c r="AD122" s="784"/>
      <c r="AE122" s="785"/>
      <c r="AF122" s="786" t="s">
        <v>370</v>
      </c>
      <c r="AG122" s="784"/>
      <c r="AH122" s="784"/>
      <c r="AI122" s="784"/>
      <c r="AJ122" s="785"/>
      <c r="AK122" s="786" t="s">
        <v>370</v>
      </c>
      <c r="AL122" s="784"/>
      <c r="AM122" s="784"/>
      <c r="AN122" s="784"/>
      <c r="AO122" s="785"/>
      <c r="AP122" s="754" t="s">
        <v>370</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444</v>
      </c>
      <c r="BP122" s="838"/>
      <c r="BQ122" s="839">
        <v>13104263</v>
      </c>
      <c r="BR122" s="840"/>
      <c r="BS122" s="840"/>
      <c r="BT122" s="840"/>
      <c r="BU122" s="840"/>
      <c r="BV122" s="840">
        <v>13470104</v>
      </c>
      <c r="BW122" s="840"/>
      <c r="BX122" s="840"/>
      <c r="BY122" s="840"/>
      <c r="BZ122" s="840"/>
      <c r="CA122" s="840">
        <v>13575095</v>
      </c>
      <c r="CB122" s="840"/>
      <c r="CC122" s="840"/>
      <c r="CD122" s="840"/>
      <c r="CE122" s="840"/>
      <c r="CF122" s="743"/>
      <c r="CG122" s="744"/>
      <c r="CH122" s="744"/>
      <c r="CI122" s="744"/>
      <c r="CJ122" s="841"/>
      <c r="CK122" s="851"/>
      <c r="CL122" s="812"/>
      <c r="CM122" s="812"/>
      <c r="CN122" s="812"/>
      <c r="CO122" s="813"/>
      <c r="CP122" s="828" t="s">
        <v>445</v>
      </c>
      <c r="CQ122" s="829"/>
      <c r="CR122" s="829"/>
      <c r="CS122" s="829"/>
      <c r="CT122" s="829"/>
      <c r="CU122" s="829"/>
      <c r="CV122" s="829"/>
      <c r="CW122" s="829"/>
      <c r="CX122" s="829"/>
      <c r="CY122" s="829"/>
      <c r="CZ122" s="829"/>
      <c r="DA122" s="829"/>
      <c r="DB122" s="829"/>
      <c r="DC122" s="829"/>
      <c r="DD122" s="829"/>
      <c r="DE122" s="829"/>
      <c r="DF122" s="830"/>
      <c r="DG122" s="770">
        <v>248133</v>
      </c>
      <c r="DH122" s="771"/>
      <c r="DI122" s="771"/>
      <c r="DJ122" s="771"/>
      <c r="DK122" s="771"/>
      <c r="DL122" s="771">
        <v>164447</v>
      </c>
      <c r="DM122" s="771"/>
      <c r="DN122" s="771"/>
      <c r="DO122" s="771"/>
      <c r="DP122" s="771"/>
      <c r="DQ122" s="771">
        <v>161064</v>
      </c>
      <c r="DR122" s="771"/>
      <c r="DS122" s="771"/>
      <c r="DT122" s="771"/>
      <c r="DU122" s="771"/>
      <c r="DV122" s="823">
        <v>3.3</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370</v>
      </c>
      <c r="AB123" s="784"/>
      <c r="AC123" s="784"/>
      <c r="AD123" s="784"/>
      <c r="AE123" s="785"/>
      <c r="AF123" s="786" t="s">
        <v>370</v>
      </c>
      <c r="AG123" s="784"/>
      <c r="AH123" s="784"/>
      <c r="AI123" s="784"/>
      <c r="AJ123" s="785"/>
      <c r="AK123" s="786" t="s">
        <v>370</v>
      </c>
      <c r="AL123" s="784"/>
      <c r="AM123" s="784"/>
      <c r="AN123" s="784"/>
      <c r="AO123" s="785"/>
      <c r="AP123" s="754" t="s">
        <v>370</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74.099999999999994</v>
      </c>
      <c r="BR123" s="832"/>
      <c r="BS123" s="832"/>
      <c r="BT123" s="832"/>
      <c r="BU123" s="832"/>
      <c r="BV123" s="832">
        <v>59.2</v>
      </c>
      <c r="BW123" s="832"/>
      <c r="BX123" s="832"/>
      <c r="BY123" s="832"/>
      <c r="BZ123" s="832"/>
      <c r="CA123" s="832">
        <v>49</v>
      </c>
      <c r="CB123" s="832"/>
      <c r="CC123" s="832"/>
      <c r="CD123" s="832"/>
      <c r="CE123" s="832"/>
      <c r="CF123" s="730"/>
      <c r="CG123" s="731"/>
      <c r="CH123" s="731"/>
      <c r="CI123" s="731"/>
      <c r="CJ123" s="833"/>
      <c r="CK123" s="851"/>
      <c r="CL123" s="812"/>
      <c r="CM123" s="812"/>
      <c r="CN123" s="812"/>
      <c r="CO123" s="813"/>
      <c r="CP123" s="828" t="s">
        <v>447</v>
      </c>
      <c r="CQ123" s="829"/>
      <c r="CR123" s="829"/>
      <c r="CS123" s="829"/>
      <c r="CT123" s="829"/>
      <c r="CU123" s="829"/>
      <c r="CV123" s="829"/>
      <c r="CW123" s="829"/>
      <c r="CX123" s="829"/>
      <c r="CY123" s="829"/>
      <c r="CZ123" s="829"/>
      <c r="DA123" s="829"/>
      <c r="DB123" s="829"/>
      <c r="DC123" s="829"/>
      <c r="DD123" s="829"/>
      <c r="DE123" s="829"/>
      <c r="DF123" s="830"/>
      <c r="DG123" s="783">
        <v>118450</v>
      </c>
      <c r="DH123" s="784"/>
      <c r="DI123" s="784"/>
      <c r="DJ123" s="784"/>
      <c r="DK123" s="785"/>
      <c r="DL123" s="786">
        <v>114063</v>
      </c>
      <c r="DM123" s="784"/>
      <c r="DN123" s="784"/>
      <c r="DO123" s="784"/>
      <c r="DP123" s="785"/>
      <c r="DQ123" s="786">
        <v>108373</v>
      </c>
      <c r="DR123" s="784"/>
      <c r="DS123" s="784"/>
      <c r="DT123" s="784"/>
      <c r="DU123" s="785"/>
      <c r="DV123" s="754">
        <v>2.2999999999999998</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370</v>
      </c>
      <c r="AB124" s="784"/>
      <c r="AC124" s="784"/>
      <c r="AD124" s="784"/>
      <c r="AE124" s="785"/>
      <c r="AF124" s="786" t="s">
        <v>370</v>
      </c>
      <c r="AG124" s="784"/>
      <c r="AH124" s="784"/>
      <c r="AI124" s="784"/>
      <c r="AJ124" s="785"/>
      <c r="AK124" s="786" t="s">
        <v>370</v>
      </c>
      <c r="AL124" s="784"/>
      <c r="AM124" s="784"/>
      <c r="AN124" s="784"/>
      <c r="AO124" s="785"/>
      <c r="AP124" s="754" t="s">
        <v>370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370</v>
      </c>
      <c r="DH124" s="717"/>
      <c r="DI124" s="717"/>
      <c r="DJ124" s="717"/>
      <c r="DK124" s="718"/>
      <c r="DL124" s="719" t="s">
        <v>370</v>
      </c>
      <c r="DM124" s="717"/>
      <c r="DN124" s="717"/>
      <c r="DO124" s="717"/>
      <c r="DP124" s="718"/>
      <c r="DQ124" s="719" t="s">
        <v>370</v>
      </c>
      <c r="DR124" s="717"/>
      <c r="DS124" s="717"/>
      <c r="DT124" s="717"/>
      <c r="DU124" s="718"/>
      <c r="DV124" s="807" t="s">
        <v>370</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370</v>
      </c>
      <c r="AB125" s="784"/>
      <c r="AC125" s="784"/>
      <c r="AD125" s="784"/>
      <c r="AE125" s="785"/>
      <c r="AF125" s="786" t="s">
        <v>370</v>
      </c>
      <c r="AG125" s="784"/>
      <c r="AH125" s="784"/>
      <c r="AI125" s="784"/>
      <c r="AJ125" s="785"/>
      <c r="AK125" s="786" t="s">
        <v>370</v>
      </c>
      <c r="AL125" s="784"/>
      <c r="AM125" s="784"/>
      <c r="AN125" s="784"/>
      <c r="AO125" s="785"/>
      <c r="AP125" s="754" t="s">
        <v>370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370</v>
      </c>
      <c r="DH125" s="800"/>
      <c r="DI125" s="800"/>
      <c r="DJ125" s="800"/>
      <c r="DK125" s="800"/>
      <c r="DL125" s="800" t="s">
        <v>370</v>
      </c>
      <c r="DM125" s="800"/>
      <c r="DN125" s="800"/>
      <c r="DO125" s="800"/>
      <c r="DP125" s="800"/>
      <c r="DQ125" s="800" t="s">
        <v>370</v>
      </c>
      <c r="DR125" s="800"/>
      <c r="DS125" s="800"/>
      <c r="DT125" s="800"/>
      <c r="DU125" s="800"/>
      <c r="DV125" s="801" t="s">
        <v>370</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370</v>
      </c>
      <c r="AB126" s="784"/>
      <c r="AC126" s="784"/>
      <c r="AD126" s="784"/>
      <c r="AE126" s="785"/>
      <c r="AF126" s="786" t="s">
        <v>370</v>
      </c>
      <c r="AG126" s="784"/>
      <c r="AH126" s="784"/>
      <c r="AI126" s="784"/>
      <c r="AJ126" s="785"/>
      <c r="AK126" s="786" t="s">
        <v>370</v>
      </c>
      <c r="AL126" s="784"/>
      <c r="AM126" s="784"/>
      <c r="AN126" s="784"/>
      <c r="AO126" s="785"/>
      <c r="AP126" s="754" t="s">
        <v>370</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370</v>
      </c>
      <c r="DH126" s="771"/>
      <c r="DI126" s="771"/>
      <c r="DJ126" s="771"/>
      <c r="DK126" s="771"/>
      <c r="DL126" s="771" t="s">
        <v>370</v>
      </c>
      <c r="DM126" s="771"/>
      <c r="DN126" s="771"/>
      <c r="DO126" s="771"/>
      <c r="DP126" s="771"/>
      <c r="DQ126" s="771" t="s">
        <v>370</v>
      </c>
      <c r="DR126" s="771"/>
      <c r="DS126" s="771"/>
      <c r="DT126" s="771"/>
      <c r="DU126" s="771"/>
      <c r="DV126" s="823" t="s">
        <v>370</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81404</v>
      </c>
      <c r="AB127" s="784"/>
      <c r="AC127" s="784"/>
      <c r="AD127" s="784"/>
      <c r="AE127" s="785"/>
      <c r="AF127" s="786">
        <v>55234</v>
      </c>
      <c r="AG127" s="784"/>
      <c r="AH127" s="784"/>
      <c r="AI127" s="784"/>
      <c r="AJ127" s="785"/>
      <c r="AK127" s="786">
        <v>395</v>
      </c>
      <c r="AL127" s="784"/>
      <c r="AM127" s="784"/>
      <c r="AN127" s="784"/>
      <c r="AO127" s="785"/>
      <c r="AP127" s="754">
        <v>0</v>
      </c>
      <c r="AQ127" s="755"/>
      <c r="AR127" s="755"/>
      <c r="AS127" s="755"/>
      <c r="AT127" s="756"/>
      <c r="AU127" s="233"/>
      <c r="AV127" s="233"/>
      <c r="AW127" s="233"/>
      <c r="AX127" s="757" t="s">
        <v>457</v>
      </c>
      <c r="AY127" s="758"/>
      <c r="AZ127" s="758"/>
      <c r="BA127" s="758"/>
      <c r="BB127" s="758"/>
      <c r="BC127" s="758"/>
      <c r="BD127" s="758"/>
      <c r="BE127" s="759"/>
      <c r="BF127" s="760" t="s">
        <v>370</v>
      </c>
      <c r="BG127" s="761"/>
      <c r="BH127" s="761"/>
      <c r="BI127" s="761"/>
      <c r="BJ127" s="761"/>
      <c r="BK127" s="761"/>
      <c r="BL127" s="762"/>
      <c r="BM127" s="760">
        <v>14.63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v>378</v>
      </c>
      <c r="DH127" s="820"/>
      <c r="DI127" s="820"/>
      <c r="DJ127" s="820"/>
      <c r="DK127" s="820"/>
      <c r="DL127" s="820">
        <v>290</v>
      </c>
      <c r="DM127" s="820"/>
      <c r="DN127" s="820"/>
      <c r="DO127" s="820"/>
      <c r="DP127" s="820"/>
      <c r="DQ127" s="820">
        <v>268</v>
      </c>
      <c r="DR127" s="820"/>
      <c r="DS127" s="820"/>
      <c r="DT127" s="820"/>
      <c r="DU127" s="820"/>
      <c r="DV127" s="821">
        <v>0</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t="s">
        <v>370</v>
      </c>
      <c r="AB128" s="724"/>
      <c r="AC128" s="724"/>
      <c r="AD128" s="724"/>
      <c r="AE128" s="725"/>
      <c r="AF128" s="726" t="s">
        <v>370</v>
      </c>
      <c r="AG128" s="724"/>
      <c r="AH128" s="724"/>
      <c r="AI128" s="724"/>
      <c r="AJ128" s="725"/>
      <c r="AK128" s="726" t="s">
        <v>370</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370</v>
      </c>
      <c r="BG128" s="791"/>
      <c r="BH128" s="791"/>
      <c r="BI128" s="791"/>
      <c r="BJ128" s="791"/>
      <c r="BK128" s="791"/>
      <c r="BL128" s="792"/>
      <c r="BM128" s="790">
        <v>19.63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5575444</v>
      </c>
      <c r="AB129" s="784"/>
      <c r="AC129" s="784"/>
      <c r="AD129" s="784"/>
      <c r="AE129" s="785"/>
      <c r="AF129" s="786">
        <v>5612652</v>
      </c>
      <c r="AG129" s="784"/>
      <c r="AH129" s="784"/>
      <c r="AI129" s="784"/>
      <c r="AJ129" s="785"/>
      <c r="AK129" s="786">
        <v>5619644</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6.7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786402</v>
      </c>
      <c r="AB130" s="784"/>
      <c r="AC130" s="784"/>
      <c r="AD130" s="784"/>
      <c r="AE130" s="785"/>
      <c r="AF130" s="786">
        <v>792271</v>
      </c>
      <c r="AG130" s="784"/>
      <c r="AH130" s="784"/>
      <c r="AI130" s="784"/>
      <c r="AJ130" s="785"/>
      <c r="AK130" s="786">
        <v>806202</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49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4789042</v>
      </c>
      <c r="AB131" s="717"/>
      <c r="AC131" s="717"/>
      <c r="AD131" s="717"/>
      <c r="AE131" s="718"/>
      <c r="AF131" s="719">
        <v>4820381</v>
      </c>
      <c r="AG131" s="717"/>
      <c r="AH131" s="717"/>
      <c r="AI131" s="717"/>
      <c r="AJ131" s="718"/>
      <c r="AK131" s="719">
        <v>4813442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8.4959371830000006</v>
      </c>
      <c r="AB132" s="740"/>
      <c r="AC132" s="740"/>
      <c r="AD132" s="740"/>
      <c r="AE132" s="741"/>
      <c r="AF132" s="742">
        <v>6.9389743260000003</v>
      </c>
      <c r="AG132" s="740"/>
      <c r="AH132" s="740"/>
      <c r="AI132" s="740"/>
      <c r="AJ132" s="741"/>
      <c r="AK132" s="742">
        <v>4.8581451690000002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10.8</v>
      </c>
      <c r="AB133" s="749"/>
      <c r="AC133" s="749"/>
      <c r="AD133" s="749"/>
      <c r="AE133" s="750"/>
      <c r="AF133" s="748">
        <v>8.6</v>
      </c>
      <c r="AG133" s="749"/>
      <c r="AH133" s="749"/>
      <c r="AI133" s="749"/>
      <c r="AJ133" s="750"/>
      <c r="AK133" s="748">
        <v>6.7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1556462</v>
      </c>
      <c r="L9" s="264">
        <v>69934</v>
      </c>
      <c r="M9" s="265">
        <v>62372</v>
      </c>
      <c r="N9" s="266">
        <v>12.1</v>
      </c>
    </row>
    <row r="10" spans="1:16">
      <c r="A10" s="248"/>
      <c r="B10" s="244"/>
      <c r="C10" s="244"/>
      <c r="D10" s="244"/>
      <c r="E10" s="244"/>
      <c r="F10" s="244"/>
      <c r="G10" s="1133" t="s">
        <v>479</v>
      </c>
      <c r="H10" s="1134"/>
      <c r="I10" s="1134"/>
      <c r="J10" s="1135"/>
      <c r="K10" s="267">
        <v>264678</v>
      </c>
      <c r="L10" s="268">
        <v>11892</v>
      </c>
      <c r="M10" s="269">
        <v>6749</v>
      </c>
      <c r="N10" s="270">
        <v>76.2</v>
      </c>
    </row>
    <row r="11" spans="1:16" ht="13.5" customHeight="1">
      <c r="A11" s="248"/>
      <c r="B11" s="244"/>
      <c r="C11" s="244"/>
      <c r="D11" s="244"/>
      <c r="E11" s="244"/>
      <c r="F11" s="244"/>
      <c r="G11" s="1133" t="s">
        <v>480</v>
      </c>
      <c r="H11" s="1134"/>
      <c r="I11" s="1134"/>
      <c r="J11" s="1135"/>
      <c r="K11" s="267">
        <v>203964</v>
      </c>
      <c r="L11" s="268">
        <v>9164</v>
      </c>
      <c r="M11" s="269">
        <v>10302</v>
      </c>
      <c r="N11" s="270">
        <v>-11</v>
      </c>
    </row>
    <row r="12" spans="1:16" ht="13.5" customHeight="1">
      <c r="A12" s="248"/>
      <c r="B12" s="244"/>
      <c r="C12" s="244"/>
      <c r="D12" s="244"/>
      <c r="E12" s="244"/>
      <c r="F12" s="244"/>
      <c r="G12" s="1133" t="s">
        <v>481</v>
      </c>
      <c r="H12" s="1134"/>
      <c r="I12" s="1134"/>
      <c r="J12" s="1135"/>
      <c r="K12" s="267" t="s">
        <v>482</v>
      </c>
      <c r="L12" s="268" t="s">
        <v>482</v>
      </c>
      <c r="M12" s="269">
        <v>616</v>
      </c>
      <c r="N12" s="270" t="s">
        <v>482</v>
      </c>
    </row>
    <row r="13" spans="1:16" ht="13.5" customHeight="1">
      <c r="A13" s="248"/>
      <c r="B13" s="244"/>
      <c r="C13" s="244"/>
      <c r="D13" s="244"/>
      <c r="E13" s="244"/>
      <c r="F13" s="244"/>
      <c r="G13" s="1133" t="s">
        <v>483</v>
      </c>
      <c r="H13" s="1134"/>
      <c r="I13" s="1134"/>
      <c r="J13" s="1135"/>
      <c r="K13" s="267" t="s">
        <v>482</v>
      </c>
      <c r="L13" s="268" t="s">
        <v>482</v>
      </c>
      <c r="M13" s="269">
        <v>4</v>
      </c>
      <c r="N13" s="270" t="s">
        <v>482</v>
      </c>
    </row>
    <row r="14" spans="1:16" ht="13.5" customHeight="1">
      <c r="A14" s="248"/>
      <c r="B14" s="244"/>
      <c r="C14" s="244"/>
      <c r="D14" s="244"/>
      <c r="E14" s="244"/>
      <c r="F14" s="244"/>
      <c r="G14" s="1133" t="s">
        <v>484</v>
      </c>
      <c r="H14" s="1134"/>
      <c r="I14" s="1134"/>
      <c r="J14" s="1135"/>
      <c r="K14" s="267">
        <v>39119</v>
      </c>
      <c r="L14" s="268">
        <v>1758</v>
      </c>
      <c r="M14" s="269">
        <v>2879</v>
      </c>
      <c r="N14" s="270">
        <v>-38.9</v>
      </c>
    </row>
    <row r="15" spans="1:16" ht="13.5" customHeight="1">
      <c r="A15" s="248"/>
      <c r="B15" s="244"/>
      <c r="C15" s="244"/>
      <c r="D15" s="244"/>
      <c r="E15" s="244"/>
      <c r="F15" s="244"/>
      <c r="G15" s="1133" t="s">
        <v>485</v>
      </c>
      <c r="H15" s="1134"/>
      <c r="I15" s="1134"/>
      <c r="J15" s="1135"/>
      <c r="K15" s="267">
        <v>25942</v>
      </c>
      <c r="L15" s="268">
        <v>1166</v>
      </c>
      <c r="M15" s="269">
        <v>1691</v>
      </c>
      <c r="N15" s="270">
        <v>-31</v>
      </c>
    </row>
    <row r="16" spans="1:16">
      <c r="A16" s="248"/>
      <c r="B16" s="244"/>
      <c r="C16" s="244"/>
      <c r="D16" s="244"/>
      <c r="E16" s="244"/>
      <c r="F16" s="244"/>
      <c r="G16" s="1136" t="s">
        <v>486</v>
      </c>
      <c r="H16" s="1137"/>
      <c r="I16" s="1137"/>
      <c r="J16" s="1138"/>
      <c r="K16" s="268">
        <v>-117699</v>
      </c>
      <c r="L16" s="268">
        <v>-5288</v>
      </c>
      <c r="M16" s="269">
        <v>-6227</v>
      </c>
      <c r="N16" s="270">
        <v>-15.1</v>
      </c>
    </row>
    <row r="17" spans="1:16">
      <c r="A17" s="248"/>
      <c r="B17" s="244"/>
      <c r="C17" s="244"/>
      <c r="D17" s="244"/>
      <c r="E17" s="244"/>
      <c r="F17" s="244"/>
      <c r="G17" s="1136" t="s">
        <v>171</v>
      </c>
      <c r="H17" s="1137"/>
      <c r="I17" s="1137"/>
      <c r="J17" s="1138"/>
      <c r="K17" s="268">
        <v>1972466</v>
      </c>
      <c r="L17" s="268">
        <v>88626</v>
      </c>
      <c r="M17" s="269">
        <v>78388</v>
      </c>
      <c r="N17" s="270">
        <v>13.1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8.6300000000000008</v>
      </c>
      <c r="L21" s="281">
        <v>7.37</v>
      </c>
      <c r="M21" s="282">
        <v>1.26</v>
      </c>
      <c r="N21" s="249"/>
      <c r="O21" s="283"/>
      <c r="P21" s="279"/>
    </row>
    <row r="22" spans="1:16" s="284" customFormat="1">
      <c r="A22" s="279"/>
      <c r="B22" s="249"/>
      <c r="C22" s="249"/>
      <c r="D22" s="249"/>
      <c r="E22" s="249"/>
      <c r="F22" s="249"/>
      <c r="G22" s="1130" t="s">
        <v>492</v>
      </c>
      <c r="H22" s="1131"/>
      <c r="I22" s="1131"/>
      <c r="J22" s="1132"/>
      <c r="K22" s="285">
        <v>98.2</v>
      </c>
      <c r="L22" s="286">
        <v>96.3</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495</v>
      </c>
      <c r="H32" s="1122"/>
      <c r="I32" s="1122"/>
      <c r="J32" s="1123"/>
      <c r="K32" s="294">
        <v>564101</v>
      </c>
      <c r="L32" s="294">
        <v>25346</v>
      </c>
      <c r="M32" s="295">
        <v>34501</v>
      </c>
      <c r="N32" s="296">
        <v>-26.5</v>
      </c>
    </row>
    <row r="33" spans="1:16" ht="13.5" customHeight="1">
      <c r="A33" s="248"/>
      <c r="B33" s="244"/>
      <c r="C33" s="244"/>
      <c r="D33" s="244"/>
      <c r="E33" s="244"/>
      <c r="F33" s="244"/>
      <c r="G33" s="1121" t="s">
        <v>496</v>
      </c>
      <c r="H33" s="1122"/>
      <c r="I33" s="1122"/>
      <c r="J33" s="1123"/>
      <c r="K33" s="294" t="s">
        <v>482</v>
      </c>
      <c r="L33" s="294" t="s">
        <v>482</v>
      </c>
      <c r="M33" s="295" t="s">
        <v>482</v>
      </c>
      <c r="N33" s="296" t="s">
        <v>482</v>
      </c>
    </row>
    <row r="34" spans="1:16" ht="27" customHeight="1">
      <c r="A34" s="248"/>
      <c r="B34" s="244"/>
      <c r="C34" s="244"/>
      <c r="D34" s="244"/>
      <c r="E34" s="244"/>
      <c r="F34" s="244"/>
      <c r="G34" s="1121" t="s">
        <v>497</v>
      </c>
      <c r="H34" s="1122"/>
      <c r="I34" s="1122"/>
      <c r="J34" s="1123"/>
      <c r="K34" s="294" t="s">
        <v>482</v>
      </c>
      <c r="L34" s="294" t="s">
        <v>482</v>
      </c>
      <c r="M34" s="295" t="s">
        <v>482</v>
      </c>
      <c r="N34" s="296" t="s">
        <v>482</v>
      </c>
    </row>
    <row r="35" spans="1:16" ht="27" customHeight="1">
      <c r="A35" s="248"/>
      <c r="B35" s="244"/>
      <c r="C35" s="244"/>
      <c r="D35" s="244"/>
      <c r="E35" s="244"/>
      <c r="F35" s="244"/>
      <c r="G35" s="1121" t="s">
        <v>498</v>
      </c>
      <c r="H35" s="1122"/>
      <c r="I35" s="1122"/>
      <c r="J35" s="1123"/>
      <c r="K35" s="294">
        <v>357709</v>
      </c>
      <c r="L35" s="294">
        <v>16072</v>
      </c>
      <c r="M35" s="295">
        <v>14929</v>
      </c>
      <c r="N35" s="296">
        <v>7.7</v>
      </c>
    </row>
    <row r="36" spans="1:16" ht="27" customHeight="1">
      <c r="A36" s="248"/>
      <c r="B36" s="244"/>
      <c r="C36" s="244"/>
      <c r="D36" s="244"/>
      <c r="E36" s="244"/>
      <c r="F36" s="244"/>
      <c r="G36" s="1121" t="s">
        <v>499</v>
      </c>
      <c r="H36" s="1122"/>
      <c r="I36" s="1122"/>
      <c r="J36" s="1123"/>
      <c r="K36" s="294">
        <v>117841</v>
      </c>
      <c r="L36" s="294">
        <v>5295</v>
      </c>
      <c r="M36" s="295">
        <v>2973</v>
      </c>
      <c r="N36" s="296">
        <v>78.099999999999994</v>
      </c>
    </row>
    <row r="37" spans="1:16" ht="13.5" customHeight="1">
      <c r="A37" s="248"/>
      <c r="B37" s="244"/>
      <c r="C37" s="244"/>
      <c r="D37" s="244"/>
      <c r="E37" s="244"/>
      <c r="F37" s="244"/>
      <c r="G37" s="1121" t="s">
        <v>500</v>
      </c>
      <c r="H37" s="1122"/>
      <c r="I37" s="1122"/>
      <c r="J37" s="1123"/>
      <c r="K37" s="294">
        <v>395</v>
      </c>
      <c r="L37" s="294">
        <v>18</v>
      </c>
      <c r="M37" s="295">
        <v>840</v>
      </c>
      <c r="N37" s="296">
        <v>-97.9</v>
      </c>
    </row>
    <row r="38" spans="1:16" ht="27" customHeight="1">
      <c r="A38" s="248"/>
      <c r="B38" s="244"/>
      <c r="C38" s="244"/>
      <c r="D38" s="244"/>
      <c r="E38" s="244"/>
      <c r="F38" s="244"/>
      <c r="G38" s="1124" t="s">
        <v>501</v>
      </c>
      <c r="H38" s="1125"/>
      <c r="I38" s="1125"/>
      <c r="J38" s="1126"/>
      <c r="K38" s="297" t="s">
        <v>482</v>
      </c>
      <c r="L38" s="297" t="s">
        <v>482</v>
      </c>
      <c r="M38" s="298">
        <v>5</v>
      </c>
      <c r="N38" s="299" t="s">
        <v>482</v>
      </c>
      <c r="O38" s="293"/>
    </row>
    <row r="39" spans="1:16">
      <c r="A39" s="248"/>
      <c r="B39" s="244"/>
      <c r="C39" s="244"/>
      <c r="D39" s="244"/>
      <c r="E39" s="244"/>
      <c r="F39" s="244"/>
      <c r="G39" s="1124" t="s">
        <v>502</v>
      </c>
      <c r="H39" s="1125"/>
      <c r="I39" s="1125"/>
      <c r="J39" s="1126"/>
      <c r="K39" s="300" t="s">
        <v>482</v>
      </c>
      <c r="L39" s="300" t="s">
        <v>482</v>
      </c>
      <c r="M39" s="301">
        <v>-3283</v>
      </c>
      <c r="N39" s="302" t="s">
        <v>482</v>
      </c>
      <c r="O39" s="293"/>
    </row>
    <row r="40" spans="1:16" ht="27" customHeight="1">
      <c r="A40" s="248"/>
      <c r="B40" s="244"/>
      <c r="C40" s="244"/>
      <c r="D40" s="244"/>
      <c r="E40" s="244"/>
      <c r="F40" s="244"/>
      <c r="G40" s="1121" t="s">
        <v>503</v>
      </c>
      <c r="H40" s="1122"/>
      <c r="I40" s="1122"/>
      <c r="J40" s="1123"/>
      <c r="K40" s="300">
        <v>-806202</v>
      </c>
      <c r="L40" s="300">
        <v>-36224</v>
      </c>
      <c r="M40" s="301">
        <v>-35634</v>
      </c>
      <c r="N40" s="302">
        <v>1.7</v>
      </c>
      <c r="O40" s="293"/>
    </row>
    <row r="41" spans="1:16">
      <c r="A41" s="248"/>
      <c r="B41" s="244"/>
      <c r="C41" s="244"/>
      <c r="D41" s="244"/>
      <c r="E41" s="244"/>
      <c r="F41" s="244"/>
      <c r="G41" s="1127" t="s">
        <v>282</v>
      </c>
      <c r="H41" s="1128"/>
      <c r="I41" s="1128"/>
      <c r="J41" s="1129"/>
      <c r="K41" s="294">
        <v>233844</v>
      </c>
      <c r="L41" s="300">
        <v>10507</v>
      </c>
      <c r="M41" s="301">
        <v>14330</v>
      </c>
      <c r="N41" s="302">
        <v>-26.7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473</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803403</v>
      </c>
      <c r="J51" s="320">
        <v>35666</v>
      </c>
      <c r="K51" s="321">
        <v>-35.299999999999997</v>
      </c>
      <c r="L51" s="322">
        <v>59338</v>
      </c>
      <c r="M51" s="323">
        <v>6</v>
      </c>
      <c r="N51" s="324">
        <v>-41.3</v>
      </c>
    </row>
    <row r="52" spans="1:14">
      <c r="A52" s="248"/>
      <c r="B52" s="244"/>
      <c r="C52" s="244"/>
      <c r="D52" s="244"/>
      <c r="E52" s="244"/>
      <c r="F52" s="244"/>
      <c r="G52" s="325"/>
      <c r="H52" s="326" t="s">
        <v>514</v>
      </c>
      <c r="I52" s="327">
        <v>602190</v>
      </c>
      <c r="J52" s="328">
        <v>26733</v>
      </c>
      <c r="K52" s="329">
        <v>-10.5</v>
      </c>
      <c r="L52" s="330">
        <v>34073</v>
      </c>
      <c r="M52" s="331">
        <v>-3</v>
      </c>
      <c r="N52" s="332">
        <v>-7.5</v>
      </c>
    </row>
    <row r="53" spans="1:14">
      <c r="A53" s="248"/>
      <c r="B53" s="244"/>
      <c r="C53" s="244"/>
      <c r="D53" s="244"/>
      <c r="E53" s="244"/>
      <c r="F53" s="244"/>
      <c r="G53" s="310" t="s">
        <v>515</v>
      </c>
      <c r="H53" s="311"/>
      <c r="I53" s="319">
        <v>1361712</v>
      </c>
      <c r="J53" s="320">
        <v>60780</v>
      </c>
      <c r="K53" s="321">
        <v>70.400000000000006</v>
      </c>
      <c r="L53" s="322">
        <v>51262</v>
      </c>
      <c r="M53" s="323">
        <v>-13.6</v>
      </c>
      <c r="N53" s="324">
        <v>84</v>
      </c>
    </row>
    <row r="54" spans="1:14">
      <c r="A54" s="248"/>
      <c r="B54" s="244"/>
      <c r="C54" s="244"/>
      <c r="D54" s="244"/>
      <c r="E54" s="244"/>
      <c r="F54" s="244"/>
      <c r="G54" s="325"/>
      <c r="H54" s="326" t="s">
        <v>514</v>
      </c>
      <c r="I54" s="327">
        <v>610379</v>
      </c>
      <c r="J54" s="328">
        <v>27244</v>
      </c>
      <c r="K54" s="329">
        <v>1.9</v>
      </c>
      <c r="L54" s="330">
        <v>25630</v>
      </c>
      <c r="M54" s="331">
        <v>-24.8</v>
      </c>
      <c r="N54" s="332">
        <v>26.7</v>
      </c>
    </row>
    <row r="55" spans="1:14">
      <c r="A55" s="248"/>
      <c r="B55" s="244"/>
      <c r="C55" s="244"/>
      <c r="D55" s="244"/>
      <c r="E55" s="244"/>
      <c r="F55" s="244"/>
      <c r="G55" s="310" t="s">
        <v>516</v>
      </c>
      <c r="H55" s="311"/>
      <c r="I55" s="319">
        <v>1249841</v>
      </c>
      <c r="J55" s="320">
        <v>55487</v>
      </c>
      <c r="K55" s="321">
        <v>-8.6999999999999993</v>
      </c>
      <c r="L55" s="322">
        <v>48407</v>
      </c>
      <c r="M55" s="323">
        <v>-5.6</v>
      </c>
      <c r="N55" s="324">
        <v>-3.1</v>
      </c>
    </row>
    <row r="56" spans="1:14">
      <c r="A56" s="248"/>
      <c r="B56" s="244"/>
      <c r="C56" s="244"/>
      <c r="D56" s="244"/>
      <c r="E56" s="244"/>
      <c r="F56" s="244"/>
      <c r="G56" s="325"/>
      <c r="H56" s="326" t="s">
        <v>514</v>
      </c>
      <c r="I56" s="327">
        <v>676322</v>
      </c>
      <c r="J56" s="328">
        <v>30025</v>
      </c>
      <c r="K56" s="329">
        <v>10.199999999999999</v>
      </c>
      <c r="L56" s="330">
        <v>23914</v>
      </c>
      <c r="M56" s="331">
        <v>-6.7</v>
      </c>
      <c r="N56" s="332">
        <v>16.899999999999999</v>
      </c>
    </row>
    <row r="57" spans="1:14">
      <c r="A57" s="248"/>
      <c r="B57" s="244"/>
      <c r="C57" s="244"/>
      <c r="D57" s="244"/>
      <c r="E57" s="244"/>
      <c r="F57" s="244"/>
      <c r="G57" s="310" t="s">
        <v>517</v>
      </c>
      <c r="H57" s="311"/>
      <c r="I57" s="319">
        <v>2065104</v>
      </c>
      <c r="J57" s="320">
        <v>92192</v>
      </c>
      <c r="K57" s="321">
        <v>66.2</v>
      </c>
      <c r="L57" s="322">
        <v>69477</v>
      </c>
      <c r="M57" s="323">
        <v>43.5</v>
      </c>
      <c r="N57" s="324">
        <v>22.7</v>
      </c>
    </row>
    <row r="58" spans="1:14">
      <c r="A58" s="248"/>
      <c r="B58" s="244"/>
      <c r="C58" s="244"/>
      <c r="D58" s="244"/>
      <c r="E58" s="244"/>
      <c r="F58" s="244"/>
      <c r="G58" s="325"/>
      <c r="H58" s="326" t="s">
        <v>514</v>
      </c>
      <c r="I58" s="327">
        <v>815765</v>
      </c>
      <c r="J58" s="328">
        <v>36418</v>
      </c>
      <c r="K58" s="329">
        <v>21.3</v>
      </c>
      <c r="L58" s="330">
        <v>31528</v>
      </c>
      <c r="M58" s="331">
        <v>31.8</v>
      </c>
      <c r="N58" s="332">
        <v>-10.5</v>
      </c>
    </row>
    <row r="59" spans="1:14">
      <c r="A59" s="248"/>
      <c r="B59" s="244"/>
      <c r="C59" s="244"/>
      <c r="D59" s="244"/>
      <c r="E59" s="244"/>
      <c r="F59" s="244"/>
      <c r="G59" s="310" t="s">
        <v>518</v>
      </c>
      <c r="H59" s="311"/>
      <c r="I59" s="319">
        <v>1336750</v>
      </c>
      <c r="J59" s="320">
        <v>60062</v>
      </c>
      <c r="K59" s="321">
        <v>-34.9</v>
      </c>
      <c r="L59" s="322">
        <v>59668</v>
      </c>
      <c r="M59" s="323">
        <v>-14.1</v>
      </c>
      <c r="N59" s="324">
        <v>-20.8</v>
      </c>
    </row>
    <row r="60" spans="1:14">
      <c r="A60" s="248"/>
      <c r="B60" s="244"/>
      <c r="C60" s="244"/>
      <c r="D60" s="244"/>
      <c r="E60" s="244"/>
      <c r="F60" s="244"/>
      <c r="G60" s="325"/>
      <c r="H60" s="326" t="s">
        <v>514</v>
      </c>
      <c r="I60" s="333">
        <v>659749</v>
      </c>
      <c r="J60" s="328">
        <v>29644</v>
      </c>
      <c r="K60" s="329">
        <v>-18.600000000000001</v>
      </c>
      <c r="L60" s="330">
        <v>31515</v>
      </c>
      <c r="M60" s="331">
        <v>0</v>
      </c>
      <c r="N60" s="332">
        <v>-18.600000000000001</v>
      </c>
    </row>
    <row r="61" spans="1:14">
      <c r="A61" s="248"/>
      <c r="B61" s="244"/>
      <c r="C61" s="244"/>
      <c r="D61" s="244"/>
      <c r="E61" s="244"/>
      <c r="F61" s="244"/>
      <c r="G61" s="310" t="s">
        <v>519</v>
      </c>
      <c r="H61" s="334"/>
      <c r="I61" s="335">
        <v>1363362</v>
      </c>
      <c r="J61" s="336">
        <v>60837</v>
      </c>
      <c r="K61" s="337">
        <v>11.5</v>
      </c>
      <c r="L61" s="338">
        <v>57630</v>
      </c>
      <c r="M61" s="339">
        <v>3.2</v>
      </c>
      <c r="N61" s="324">
        <v>8.3000000000000007</v>
      </c>
    </row>
    <row r="62" spans="1:14">
      <c r="A62" s="248"/>
      <c r="B62" s="244"/>
      <c r="C62" s="244"/>
      <c r="D62" s="244"/>
      <c r="E62" s="244"/>
      <c r="F62" s="244"/>
      <c r="G62" s="325"/>
      <c r="H62" s="326" t="s">
        <v>514</v>
      </c>
      <c r="I62" s="327">
        <v>672881</v>
      </c>
      <c r="J62" s="328">
        <v>30013</v>
      </c>
      <c r="K62" s="329">
        <v>0.9</v>
      </c>
      <c r="L62" s="330">
        <v>29332</v>
      </c>
      <c r="M62" s="331">
        <v>-0.5</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B1" sqref="B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19.02</v>
      </c>
      <c r="G47" s="12">
        <v>19.11</v>
      </c>
      <c r="H47" s="12">
        <v>19.010000000000002</v>
      </c>
      <c r="I47" s="12">
        <v>18.91</v>
      </c>
      <c r="J47" s="13">
        <v>18.91</v>
      </c>
    </row>
    <row r="48" spans="2:10" ht="57.75" customHeight="1">
      <c r="B48" s="14"/>
      <c r="C48" s="1141" t="s">
        <v>4</v>
      </c>
      <c r="D48" s="1141"/>
      <c r="E48" s="1142"/>
      <c r="F48" s="15">
        <v>6.58</v>
      </c>
      <c r="G48" s="16">
        <v>8.5</v>
      </c>
      <c r="H48" s="16">
        <v>7.03</v>
      </c>
      <c r="I48" s="16">
        <v>4.13</v>
      </c>
      <c r="J48" s="17">
        <v>7.53</v>
      </c>
    </row>
    <row r="49" spans="2:10" ht="57.75" customHeight="1" thickBot="1">
      <c r="B49" s="18"/>
      <c r="C49" s="1143" t="s">
        <v>5</v>
      </c>
      <c r="D49" s="1143"/>
      <c r="E49" s="1144"/>
      <c r="F49" s="19">
        <v>0.43</v>
      </c>
      <c r="G49" s="20">
        <v>5.62</v>
      </c>
      <c r="H49" s="20" t="s">
        <v>526</v>
      </c>
      <c r="I49" s="20" t="s">
        <v>527</v>
      </c>
      <c r="J49" s="21">
        <v>3.42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528</v>
      </c>
      <c r="D34" s="1151"/>
      <c r="E34" s="1152"/>
      <c r="F34" s="32">
        <v>8.48</v>
      </c>
      <c r="G34" s="33">
        <v>10.19</v>
      </c>
      <c r="H34" s="33">
        <v>12.72</v>
      </c>
      <c r="I34" s="33">
        <v>14.44</v>
      </c>
      <c r="J34" s="34">
        <v>16.2</v>
      </c>
      <c r="K34" s="22"/>
      <c r="L34" s="22"/>
      <c r="M34" s="22"/>
      <c r="N34" s="22"/>
      <c r="O34" s="22"/>
      <c r="P34" s="22"/>
    </row>
    <row r="35" spans="1:16" ht="39" customHeight="1">
      <c r="A35" s="22"/>
      <c r="B35" s="35"/>
      <c r="C35" s="1145" t="s">
        <v>529</v>
      </c>
      <c r="D35" s="1146"/>
      <c r="E35" s="1147"/>
      <c r="F35" s="36">
        <v>6.57</v>
      </c>
      <c r="G35" s="37">
        <v>8.49</v>
      </c>
      <c r="H35" s="37">
        <v>7.02</v>
      </c>
      <c r="I35" s="37">
        <v>4.13</v>
      </c>
      <c r="J35" s="38">
        <v>7.53</v>
      </c>
      <c r="K35" s="22"/>
      <c r="L35" s="22"/>
      <c r="M35" s="22"/>
      <c r="N35" s="22"/>
      <c r="O35" s="22"/>
      <c r="P35" s="22"/>
    </row>
    <row r="36" spans="1:16" ht="39" customHeight="1">
      <c r="A36" s="22"/>
      <c r="B36" s="35"/>
      <c r="C36" s="1145" t="s">
        <v>530</v>
      </c>
      <c r="D36" s="1146"/>
      <c r="E36" s="1147"/>
      <c r="F36" s="36">
        <v>0.91</v>
      </c>
      <c r="G36" s="37">
        <v>1.55</v>
      </c>
      <c r="H36" s="37">
        <v>2.09</v>
      </c>
      <c r="I36" s="37">
        <v>0.69</v>
      </c>
      <c r="J36" s="38">
        <v>1.08</v>
      </c>
      <c r="K36" s="22"/>
      <c r="L36" s="22"/>
      <c r="M36" s="22"/>
      <c r="N36" s="22"/>
      <c r="O36" s="22"/>
      <c r="P36" s="22"/>
    </row>
    <row r="37" spans="1:16" ht="39" customHeight="1">
      <c r="A37" s="22"/>
      <c r="B37" s="35"/>
      <c r="C37" s="1145" t="s">
        <v>531</v>
      </c>
      <c r="D37" s="1146"/>
      <c r="E37" s="1147"/>
      <c r="F37" s="36">
        <v>0.31</v>
      </c>
      <c r="G37" s="37">
        <v>0.24</v>
      </c>
      <c r="H37" s="37">
        <v>0.48</v>
      </c>
      <c r="I37" s="37">
        <v>0.47</v>
      </c>
      <c r="J37" s="38">
        <v>0.5</v>
      </c>
      <c r="K37" s="22"/>
      <c r="L37" s="22"/>
      <c r="M37" s="22"/>
      <c r="N37" s="22"/>
      <c r="O37" s="22"/>
      <c r="P37" s="22"/>
    </row>
    <row r="38" spans="1:16" ht="39" customHeight="1">
      <c r="A38" s="22"/>
      <c r="B38" s="35"/>
      <c r="C38" s="1145" t="s">
        <v>532</v>
      </c>
      <c r="D38" s="1146"/>
      <c r="E38" s="1147"/>
      <c r="F38" s="36">
        <v>0.03</v>
      </c>
      <c r="G38" s="37">
        <v>0.03</v>
      </c>
      <c r="H38" s="37">
        <v>0</v>
      </c>
      <c r="I38" s="37">
        <v>0.1</v>
      </c>
      <c r="J38" s="38">
        <v>0.15</v>
      </c>
      <c r="K38" s="22"/>
      <c r="L38" s="22"/>
      <c r="M38" s="22"/>
      <c r="N38" s="22"/>
      <c r="O38" s="22"/>
      <c r="P38" s="22"/>
    </row>
    <row r="39" spans="1:16" ht="39" customHeight="1">
      <c r="A39" s="22"/>
      <c r="B39" s="35"/>
      <c r="C39" s="1145" t="s">
        <v>533</v>
      </c>
      <c r="D39" s="1146"/>
      <c r="E39" s="1147"/>
      <c r="F39" s="36">
        <v>0.02</v>
      </c>
      <c r="G39" s="37">
        <v>0.03</v>
      </c>
      <c r="H39" s="37">
        <v>0.05</v>
      </c>
      <c r="I39" s="37">
        <v>0.04</v>
      </c>
      <c r="J39" s="38">
        <v>0.05</v>
      </c>
      <c r="K39" s="22"/>
      <c r="L39" s="22"/>
      <c r="M39" s="22"/>
      <c r="N39" s="22"/>
      <c r="O39" s="22"/>
      <c r="P39" s="22"/>
    </row>
    <row r="40" spans="1:16" ht="39" customHeight="1">
      <c r="A40" s="22"/>
      <c r="B40" s="35"/>
      <c r="C40" s="1145" t="s">
        <v>534</v>
      </c>
      <c r="D40" s="1146"/>
      <c r="E40" s="1147"/>
      <c r="F40" s="36">
        <v>0</v>
      </c>
      <c r="G40" s="37">
        <v>0</v>
      </c>
      <c r="H40" s="37">
        <v>0</v>
      </c>
      <c r="I40" s="37">
        <v>0</v>
      </c>
      <c r="J40" s="38">
        <v>0</v>
      </c>
      <c r="K40" s="22"/>
      <c r="L40" s="22"/>
      <c r="M40" s="22"/>
      <c r="N40" s="22"/>
      <c r="O40" s="22"/>
      <c r="P40" s="22"/>
    </row>
    <row r="41" spans="1:16" ht="39" customHeight="1">
      <c r="A41" s="22"/>
      <c r="B41" s="35"/>
      <c r="C41" s="1145" t="s">
        <v>535</v>
      </c>
      <c r="D41" s="1146"/>
      <c r="E41" s="1147"/>
      <c r="F41" s="36">
        <v>0</v>
      </c>
      <c r="G41" s="37">
        <v>0</v>
      </c>
      <c r="H41" s="37">
        <v>0</v>
      </c>
      <c r="I41" s="37">
        <v>0</v>
      </c>
      <c r="J41" s="38">
        <v>0</v>
      </c>
      <c r="K41" s="22"/>
      <c r="L41" s="22"/>
      <c r="M41" s="22"/>
      <c r="N41" s="22"/>
      <c r="O41" s="22"/>
      <c r="P41" s="22"/>
    </row>
    <row r="42" spans="1:16" ht="39" customHeight="1">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537</v>
      </c>
      <c r="D43" s="1149"/>
      <c r="E43" s="1150"/>
      <c r="F43" s="41">
        <v>0</v>
      </c>
      <c r="G43" s="42">
        <v>0</v>
      </c>
      <c r="H43" s="42">
        <v>0</v>
      </c>
      <c r="I43" s="42">
        <v>0</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690</v>
      </c>
      <c r="L45" s="60">
        <v>672</v>
      </c>
      <c r="M45" s="60">
        <v>620</v>
      </c>
      <c r="N45" s="60">
        <v>606</v>
      </c>
      <c r="O45" s="61">
        <v>564</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428</v>
      </c>
      <c r="L48" s="64">
        <v>383</v>
      </c>
      <c r="M48" s="64">
        <v>372</v>
      </c>
      <c r="N48" s="64">
        <v>352</v>
      </c>
      <c r="O48" s="65">
        <v>358</v>
      </c>
      <c r="P48" s="48"/>
      <c r="Q48" s="48"/>
      <c r="R48" s="48"/>
      <c r="S48" s="48"/>
      <c r="T48" s="48"/>
      <c r="U48" s="48"/>
    </row>
    <row r="49" spans="1:21" ht="30.75" customHeight="1">
      <c r="A49" s="48"/>
      <c r="B49" s="1163"/>
      <c r="C49" s="1164"/>
      <c r="D49" s="62"/>
      <c r="E49" s="1155" t="s">
        <v>16</v>
      </c>
      <c r="F49" s="1155"/>
      <c r="G49" s="1155"/>
      <c r="H49" s="1155"/>
      <c r="I49" s="1155"/>
      <c r="J49" s="1156"/>
      <c r="K49" s="63">
        <v>146</v>
      </c>
      <c r="L49" s="64">
        <v>117</v>
      </c>
      <c r="M49" s="64">
        <v>120</v>
      </c>
      <c r="N49" s="64">
        <v>113</v>
      </c>
      <c r="O49" s="65">
        <v>118</v>
      </c>
      <c r="P49" s="48"/>
      <c r="Q49" s="48"/>
      <c r="R49" s="48"/>
      <c r="S49" s="48"/>
      <c r="T49" s="48"/>
      <c r="U49" s="48"/>
    </row>
    <row r="50" spans="1:21" ht="30.75" customHeight="1">
      <c r="A50" s="48"/>
      <c r="B50" s="1163"/>
      <c r="C50" s="1164"/>
      <c r="D50" s="62"/>
      <c r="E50" s="1155" t="s">
        <v>17</v>
      </c>
      <c r="F50" s="1155"/>
      <c r="G50" s="1155"/>
      <c r="H50" s="1155"/>
      <c r="I50" s="1155"/>
      <c r="J50" s="1156"/>
      <c r="K50" s="63">
        <v>143</v>
      </c>
      <c r="L50" s="64">
        <v>120</v>
      </c>
      <c r="M50" s="64">
        <v>81</v>
      </c>
      <c r="N50" s="64">
        <v>55</v>
      </c>
      <c r="O50" s="65">
        <v>0</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762</v>
      </c>
      <c r="L52" s="64">
        <v>786</v>
      </c>
      <c r="M52" s="64">
        <v>786</v>
      </c>
      <c r="N52" s="64">
        <v>793</v>
      </c>
      <c r="O52" s="65">
        <v>807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645</v>
      </c>
      <c r="L53" s="69">
        <v>506</v>
      </c>
      <c r="M53" s="69">
        <v>407</v>
      </c>
      <c r="N53" s="69">
        <v>333</v>
      </c>
      <c r="O53" s="70">
        <v>233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activeCell="A2" sqref="A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6707</v>
      </c>
      <c r="J41" s="83">
        <v>6705</v>
      </c>
      <c r="K41" s="83">
        <v>7190</v>
      </c>
      <c r="L41" s="83">
        <v>8085</v>
      </c>
      <c r="M41" s="84">
        <v>8256</v>
      </c>
    </row>
    <row r="42" spans="2:13" ht="27.75" customHeight="1">
      <c r="B42" s="1171"/>
      <c r="C42" s="1172"/>
      <c r="D42" s="85"/>
      <c r="E42" s="1175" t="s">
        <v>26</v>
      </c>
      <c r="F42" s="1175"/>
      <c r="G42" s="1175"/>
      <c r="H42" s="1176"/>
      <c r="I42" s="86">
        <v>600</v>
      </c>
      <c r="J42" s="87">
        <v>299</v>
      </c>
      <c r="K42" s="87">
        <v>218</v>
      </c>
      <c r="L42" s="87">
        <v>43</v>
      </c>
      <c r="M42" s="88">
        <v>25</v>
      </c>
    </row>
    <row r="43" spans="2:13" ht="27.75" customHeight="1">
      <c r="B43" s="1171"/>
      <c r="C43" s="1172"/>
      <c r="D43" s="85"/>
      <c r="E43" s="1175" t="s">
        <v>27</v>
      </c>
      <c r="F43" s="1175"/>
      <c r="G43" s="1175"/>
      <c r="H43" s="1176"/>
      <c r="I43" s="86">
        <v>7296</v>
      </c>
      <c r="J43" s="87">
        <v>7032</v>
      </c>
      <c r="K43" s="87">
        <v>6525</v>
      </c>
      <c r="L43" s="87">
        <v>5587</v>
      </c>
      <c r="M43" s="88">
        <v>5271</v>
      </c>
    </row>
    <row r="44" spans="2:13" ht="27.75" customHeight="1">
      <c r="B44" s="1171"/>
      <c r="C44" s="1172"/>
      <c r="D44" s="85"/>
      <c r="E44" s="1175" t="s">
        <v>28</v>
      </c>
      <c r="F44" s="1175"/>
      <c r="G44" s="1175"/>
      <c r="H44" s="1176"/>
      <c r="I44" s="86">
        <v>971</v>
      </c>
      <c r="J44" s="87">
        <v>920</v>
      </c>
      <c r="K44" s="87">
        <v>816</v>
      </c>
      <c r="L44" s="87">
        <v>722</v>
      </c>
      <c r="M44" s="88">
        <v>741</v>
      </c>
    </row>
    <row r="45" spans="2:13" ht="27.75" customHeight="1">
      <c r="B45" s="1171"/>
      <c r="C45" s="1172"/>
      <c r="D45" s="85"/>
      <c r="E45" s="1175" t="s">
        <v>29</v>
      </c>
      <c r="F45" s="1175"/>
      <c r="G45" s="1175"/>
      <c r="H45" s="1176"/>
      <c r="I45" s="86">
        <v>1921</v>
      </c>
      <c r="J45" s="87">
        <v>1928</v>
      </c>
      <c r="K45" s="87">
        <v>1906</v>
      </c>
      <c r="L45" s="87">
        <v>1890</v>
      </c>
      <c r="M45" s="88">
        <v>1641</v>
      </c>
    </row>
    <row r="46" spans="2:13" ht="27.75" customHeight="1">
      <c r="B46" s="1171"/>
      <c r="C46" s="1172"/>
      <c r="D46" s="85"/>
      <c r="E46" s="1175" t="s">
        <v>30</v>
      </c>
      <c r="F46" s="1175"/>
      <c r="G46" s="1175"/>
      <c r="H46" s="1176"/>
      <c r="I46" s="86">
        <v>2</v>
      </c>
      <c r="J46" s="87" t="s">
        <v>482</v>
      </c>
      <c r="K46" s="87">
        <v>0</v>
      </c>
      <c r="L46" s="87">
        <v>0</v>
      </c>
      <c r="M46" s="88">
        <v>0</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2353</v>
      </c>
      <c r="J49" s="87">
        <v>2319</v>
      </c>
      <c r="K49" s="87">
        <v>2333</v>
      </c>
      <c r="L49" s="87">
        <v>2322</v>
      </c>
      <c r="M49" s="88">
        <v>2374</v>
      </c>
    </row>
    <row r="50" spans="2:13" ht="27.75" customHeight="1">
      <c r="B50" s="1171"/>
      <c r="C50" s="1172"/>
      <c r="D50" s="85"/>
      <c r="E50" s="1175" t="s">
        <v>35</v>
      </c>
      <c r="F50" s="1175"/>
      <c r="G50" s="1175"/>
      <c r="H50" s="1176"/>
      <c r="I50" s="86">
        <v>1</v>
      </c>
      <c r="J50" s="87" t="s">
        <v>482</v>
      </c>
      <c r="K50" s="87">
        <v>0</v>
      </c>
      <c r="L50" s="87">
        <v>0</v>
      </c>
      <c r="M50" s="88">
        <v>0</v>
      </c>
    </row>
    <row r="51" spans="2:13" ht="27.75" customHeight="1">
      <c r="B51" s="1173"/>
      <c r="C51" s="1174"/>
      <c r="D51" s="85"/>
      <c r="E51" s="1175" t="s">
        <v>36</v>
      </c>
      <c r="F51" s="1175"/>
      <c r="G51" s="1175"/>
      <c r="H51" s="1176"/>
      <c r="I51" s="86">
        <v>10094</v>
      </c>
      <c r="J51" s="87">
        <v>10215</v>
      </c>
      <c r="K51" s="87">
        <v>10771</v>
      </c>
      <c r="L51" s="87">
        <v>11148</v>
      </c>
      <c r="M51" s="88">
        <v>11201</v>
      </c>
    </row>
    <row r="52" spans="2:13" ht="27.75" customHeight="1" thickBot="1">
      <c r="B52" s="1177" t="s">
        <v>37</v>
      </c>
      <c r="C52" s="1178"/>
      <c r="D52" s="90"/>
      <c r="E52" s="1179" t="s">
        <v>38</v>
      </c>
      <c r="F52" s="1179"/>
      <c r="G52" s="1179"/>
      <c r="H52" s="1180"/>
      <c r="I52" s="91">
        <v>5048</v>
      </c>
      <c r="J52" s="92">
        <v>4350</v>
      </c>
      <c r="K52" s="92">
        <v>3550</v>
      </c>
      <c r="L52" s="92">
        <v>2857</v>
      </c>
      <c r="M52" s="93">
        <v>2359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35666</v>
      </c>
      <c r="E3" s="116"/>
      <c r="F3" s="117">
        <v>59338</v>
      </c>
      <c r="G3" s="118"/>
      <c r="H3" s="119"/>
    </row>
    <row r="4" spans="1:8">
      <c r="A4" s="120"/>
      <c r="B4" s="121"/>
      <c r="C4" s="122"/>
      <c r="D4" s="123">
        <v>26733</v>
      </c>
      <c r="E4" s="124"/>
      <c r="F4" s="125">
        <v>34073</v>
      </c>
      <c r="G4" s="126"/>
      <c r="H4" s="127"/>
    </row>
    <row r="5" spans="1:8">
      <c r="A5" s="108" t="s">
        <v>515</v>
      </c>
      <c r="B5" s="113"/>
      <c r="C5" s="114"/>
      <c r="D5" s="115">
        <v>60780</v>
      </c>
      <c r="E5" s="116"/>
      <c r="F5" s="117">
        <v>51262</v>
      </c>
      <c r="G5" s="118"/>
      <c r="H5" s="119"/>
    </row>
    <row r="6" spans="1:8">
      <c r="A6" s="120"/>
      <c r="B6" s="121"/>
      <c r="C6" s="122"/>
      <c r="D6" s="123">
        <v>27244</v>
      </c>
      <c r="E6" s="124"/>
      <c r="F6" s="125">
        <v>25630</v>
      </c>
      <c r="G6" s="126"/>
      <c r="H6" s="127"/>
    </row>
    <row r="7" spans="1:8">
      <c r="A7" s="108" t="s">
        <v>516</v>
      </c>
      <c r="B7" s="113"/>
      <c r="C7" s="114"/>
      <c r="D7" s="115">
        <v>55487</v>
      </c>
      <c r="E7" s="116"/>
      <c r="F7" s="117">
        <v>48407</v>
      </c>
      <c r="G7" s="118"/>
      <c r="H7" s="119"/>
    </row>
    <row r="8" spans="1:8">
      <c r="A8" s="120"/>
      <c r="B8" s="121"/>
      <c r="C8" s="122"/>
      <c r="D8" s="123">
        <v>30025</v>
      </c>
      <c r="E8" s="124"/>
      <c r="F8" s="125">
        <v>23914</v>
      </c>
      <c r="G8" s="126"/>
      <c r="H8" s="127"/>
    </row>
    <row r="9" spans="1:8">
      <c r="A9" s="108" t="s">
        <v>517</v>
      </c>
      <c r="B9" s="113"/>
      <c r="C9" s="114"/>
      <c r="D9" s="115">
        <v>92192</v>
      </c>
      <c r="E9" s="116"/>
      <c r="F9" s="117">
        <v>69477</v>
      </c>
      <c r="G9" s="118"/>
      <c r="H9" s="119"/>
    </row>
    <row r="10" spans="1:8">
      <c r="A10" s="120"/>
      <c r="B10" s="121"/>
      <c r="C10" s="122"/>
      <c r="D10" s="123">
        <v>36418</v>
      </c>
      <c r="E10" s="124"/>
      <c r="F10" s="125">
        <v>31528</v>
      </c>
      <c r="G10" s="126"/>
      <c r="H10" s="127"/>
    </row>
    <row r="11" spans="1:8">
      <c r="A11" s="108" t="s">
        <v>518</v>
      </c>
      <c r="B11" s="113"/>
      <c r="C11" s="114"/>
      <c r="D11" s="115">
        <v>60062</v>
      </c>
      <c r="E11" s="116"/>
      <c r="F11" s="117">
        <v>59668</v>
      </c>
      <c r="G11" s="118"/>
      <c r="H11" s="119"/>
    </row>
    <row r="12" spans="1:8">
      <c r="A12" s="120"/>
      <c r="B12" s="121"/>
      <c r="C12" s="128"/>
      <c r="D12" s="123">
        <v>29644</v>
      </c>
      <c r="E12" s="124"/>
      <c r="F12" s="125">
        <v>31515</v>
      </c>
      <c r="G12" s="126"/>
      <c r="H12" s="127"/>
    </row>
    <row r="13" spans="1:8">
      <c r="A13" s="108"/>
      <c r="B13" s="113"/>
      <c r="C13" s="129"/>
      <c r="D13" s="130">
        <v>60837</v>
      </c>
      <c r="E13" s="131"/>
      <c r="F13" s="132">
        <v>57630</v>
      </c>
      <c r="G13" s="133"/>
      <c r="H13" s="119"/>
    </row>
    <row r="14" spans="1:8">
      <c r="A14" s="120"/>
      <c r="B14" s="121"/>
      <c r="C14" s="122"/>
      <c r="D14" s="123">
        <v>30013</v>
      </c>
      <c r="E14" s="124"/>
      <c r="F14" s="125">
        <v>29332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6.58</v>
      </c>
      <c r="C19" s="134">
        <f>ROUND(VALUE(SUBSTITUTE(実質収支比率等に係る経年分析!G$48,"▲","-")),2)</f>
        <v>8.5</v>
      </c>
      <c r="D19" s="134">
        <f>ROUND(VALUE(SUBSTITUTE(実質収支比率等に係る経年分析!H$48,"▲","-")),2)</f>
        <v>7.03</v>
      </c>
      <c r="E19" s="134">
        <f>ROUND(VALUE(SUBSTITUTE(実質収支比率等に係る経年分析!I$48,"▲","-")),2)</f>
        <v>4.13</v>
      </c>
      <c r="F19" s="134">
        <f>ROUND(VALUE(SUBSTITUTE(実質収支比率等に係る経年分析!J$48,"▲","-")),2)</f>
        <v>7.53</v>
      </c>
    </row>
    <row r="20" spans="1:11">
      <c r="A20" s="134" t="s">
        <v>43</v>
      </c>
      <c r="B20" s="134">
        <f>ROUND(VALUE(SUBSTITUTE(実質収支比率等に係る経年分析!F$47,"▲","-")),2)</f>
        <v>19.02</v>
      </c>
      <c r="C20" s="134">
        <f>ROUND(VALUE(SUBSTITUTE(実質収支比率等に係る経年分析!G$47,"▲","-")),2)</f>
        <v>19.11</v>
      </c>
      <c r="D20" s="134">
        <f>ROUND(VALUE(SUBSTITUTE(実質収支比率等に係る経年分析!H$47,"▲","-")),2)</f>
        <v>19.010000000000002</v>
      </c>
      <c r="E20" s="134">
        <f>ROUND(VALUE(SUBSTITUTE(実質収支比率等に係る経年分析!I$47,"▲","-")),2)</f>
        <v>18.91</v>
      </c>
      <c r="F20" s="134">
        <f>ROUND(VALUE(SUBSTITUTE(実質収支比率等に係る経年分析!J$47,"▲","-")),2)</f>
        <v>18.91</v>
      </c>
    </row>
    <row r="21" spans="1:11">
      <c r="A21" s="134" t="s">
        <v>44</v>
      </c>
      <c r="B21" s="134">
        <f>IF(ISNUMBER(VALUE(SUBSTITUTE(実質収支比率等に係る経年分析!F$49,"▲","-"))),ROUND(VALUE(SUBSTITUTE(実質収支比率等に係る経年分析!F$49,"▲","-")),2),NA())</f>
        <v>0.43</v>
      </c>
      <c r="C21" s="134">
        <f>IF(ISNUMBER(VALUE(SUBSTITUTE(実質収支比率等に係る経年分析!G$49,"▲","-"))),ROUND(VALUE(SUBSTITUTE(実質収支比率等に係る経年分析!G$49,"▲","-")),2),NA())</f>
        <v>5.62</v>
      </c>
      <c r="D21" s="134">
        <f>IF(ISNUMBER(VALUE(SUBSTITUTE(実質収支比率等に係る経年分析!H$49,"▲","-"))),ROUND(VALUE(SUBSTITUTE(実質収支比率等に係る経年分析!H$49,"▲","-")),2),NA())</f>
        <v>-1.39</v>
      </c>
      <c r="E21" s="134">
        <f>IF(ISNUMBER(VALUE(SUBSTITUTE(実質収支比率等に係る経年分析!I$49,"▲","-"))),ROUND(VALUE(SUBSTITUTE(実質収支比率等に係る経年分析!I$49,"▲","-")),2),NA())</f>
        <v>-2.8</v>
      </c>
      <c r="F21" s="134">
        <f>IF(ISNUMBER(VALUE(SUBSTITUTE(実質収支比率等に係る経年分析!J$49,"▲","-"))),ROUND(VALUE(SUBSTITUTE(実質収支比率等に係る経年分析!J$49,"▲","-")),2),NA())</f>
        <v>3.42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762</v>
      </c>
      <c r="E42" s="136"/>
      <c r="F42" s="136"/>
      <c r="G42" s="136">
        <f>'実質公債費比率（分子）の構造'!L$52</f>
        <v>786</v>
      </c>
      <c r="H42" s="136"/>
      <c r="I42" s="136"/>
      <c r="J42" s="136">
        <f>'実質公債費比率（分子）の構造'!M$52</f>
        <v>786</v>
      </c>
      <c r="K42" s="136"/>
      <c r="L42" s="136"/>
      <c r="M42" s="136">
        <f>'実質公債費比率（分子）の構造'!N$52</f>
        <v>793</v>
      </c>
      <c r="N42" s="136"/>
      <c r="O42" s="136"/>
      <c r="P42" s="136">
        <f>'実質公債費比率（分子）の構造'!O$52</f>
        <v>807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143</v>
      </c>
      <c r="C44" s="136"/>
      <c r="D44" s="136"/>
      <c r="E44" s="136">
        <f>'実質公債費比率（分子）の構造'!L$50</f>
        <v>120</v>
      </c>
      <c r="F44" s="136"/>
      <c r="G44" s="136"/>
      <c r="H44" s="136">
        <f>'実質公債費比率（分子）の構造'!M$50</f>
        <v>81</v>
      </c>
      <c r="I44" s="136"/>
      <c r="J44" s="136"/>
      <c r="K44" s="136">
        <f>'実質公債費比率（分子）の構造'!N$50</f>
        <v>55</v>
      </c>
      <c r="L44" s="136"/>
      <c r="M44" s="136"/>
      <c r="N44" s="136">
        <f>'実質公債費比率（分子）の構造'!O$50</f>
        <v>0</v>
      </c>
      <c r="O44" s="136"/>
      <c r="P44" s="136"/>
    </row>
    <row r="45" spans="1:16">
      <c r="A45" s="136" t="s">
        <v>54</v>
      </c>
      <c r="B45" s="136">
        <f>'実質公債費比率（分子）の構造'!K$49</f>
        <v>146</v>
      </c>
      <c r="C45" s="136"/>
      <c r="D45" s="136"/>
      <c r="E45" s="136">
        <f>'実質公債費比率（分子）の構造'!L$49</f>
        <v>117</v>
      </c>
      <c r="F45" s="136"/>
      <c r="G45" s="136"/>
      <c r="H45" s="136">
        <f>'実質公債費比率（分子）の構造'!M$49</f>
        <v>120</v>
      </c>
      <c r="I45" s="136"/>
      <c r="J45" s="136"/>
      <c r="K45" s="136">
        <f>'実質公債費比率（分子）の構造'!N$49</f>
        <v>113</v>
      </c>
      <c r="L45" s="136"/>
      <c r="M45" s="136"/>
      <c r="N45" s="136">
        <f>'実質公債費比率（分子）の構造'!O$49</f>
        <v>118</v>
      </c>
      <c r="O45" s="136"/>
      <c r="P45" s="136"/>
    </row>
    <row r="46" spans="1:16">
      <c r="A46" s="136" t="s">
        <v>55</v>
      </c>
      <c r="B46" s="136">
        <f>'実質公債費比率（分子）の構造'!K$48</f>
        <v>428</v>
      </c>
      <c r="C46" s="136"/>
      <c r="D46" s="136"/>
      <c r="E46" s="136">
        <f>'実質公債費比率（分子）の構造'!L$48</f>
        <v>383</v>
      </c>
      <c r="F46" s="136"/>
      <c r="G46" s="136"/>
      <c r="H46" s="136">
        <f>'実質公債費比率（分子）の構造'!M$48</f>
        <v>372</v>
      </c>
      <c r="I46" s="136"/>
      <c r="J46" s="136"/>
      <c r="K46" s="136">
        <f>'実質公債費比率（分子）の構造'!N$48</f>
        <v>352</v>
      </c>
      <c r="L46" s="136"/>
      <c r="M46" s="136"/>
      <c r="N46" s="136">
        <f>'実質公債費比率（分子）の構造'!O$48</f>
        <v>358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690</v>
      </c>
      <c r="C49" s="136"/>
      <c r="D49" s="136"/>
      <c r="E49" s="136">
        <f>'実質公債費比率（分子）の構造'!L$45</f>
        <v>672</v>
      </c>
      <c r="F49" s="136"/>
      <c r="G49" s="136"/>
      <c r="H49" s="136">
        <f>'実質公債費比率（分子）の構造'!M$45</f>
        <v>620</v>
      </c>
      <c r="I49" s="136"/>
      <c r="J49" s="136"/>
      <c r="K49" s="136">
        <f>'実質公債費比率（分子）の構造'!N$45</f>
        <v>606</v>
      </c>
      <c r="L49" s="136"/>
      <c r="M49" s="136"/>
      <c r="N49" s="136">
        <f>'実質公債費比率（分子）の構造'!O$45</f>
        <v>564</v>
      </c>
      <c r="O49" s="136"/>
      <c r="P49" s="136"/>
    </row>
    <row r="50" spans="1:16">
      <c r="A50" s="136" t="s">
        <v>59</v>
      </c>
      <c r="B50" s="136" t="e">
        <f>NA()</f>
        <v>#N/A</v>
      </c>
      <c r="C50" s="136">
        <f>IF(ISNUMBER('実質公債費比率（分子）の構造'!K$53),'実質公債費比率（分子）の構造'!K$53,NA())</f>
        <v>645</v>
      </c>
      <c r="D50" s="136" t="e">
        <f>NA()</f>
        <v>#N/A</v>
      </c>
      <c r="E50" s="136" t="e">
        <f>NA()</f>
        <v>#N/A</v>
      </c>
      <c r="F50" s="136">
        <f>IF(ISNUMBER('実質公債費比率（分子）の構造'!L$53),'実質公債費比率（分子）の構造'!L$53,NA())</f>
        <v>506</v>
      </c>
      <c r="G50" s="136" t="e">
        <f>NA()</f>
        <v>#N/A</v>
      </c>
      <c r="H50" s="136" t="e">
        <f>NA()</f>
        <v>#N/A</v>
      </c>
      <c r="I50" s="136">
        <f>IF(ISNUMBER('実質公債費比率（分子）の構造'!M$53),'実質公債費比率（分子）の構造'!M$53,NA())</f>
        <v>407</v>
      </c>
      <c r="J50" s="136" t="e">
        <f>NA()</f>
        <v>#N/A</v>
      </c>
      <c r="K50" s="136" t="e">
        <f>NA()</f>
        <v>#N/A</v>
      </c>
      <c r="L50" s="136">
        <f>IF(ISNUMBER('実質公債費比率（分子）の構造'!N$53),'実質公債費比率（分子）の構造'!N$53,NA())</f>
        <v>333</v>
      </c>
      <c r="M50" s="136" t="e">
        <f>NA()</f>
        <v>#N/A</v>
      </c>
      <c r="N50" s="136" t="e">
        <f>NA()</f>
        <v>#N/A</v>
      </c>
      <c r="O50" s="136">
        <f>IF(ISNUMBER('実質公債費比率（分子）の構造'!O$53),'実質公債費比率（分子）の構造'!O$53,NA())</f>
        <v>233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10094</v>
      </c>
      <c r="E56" s="135"/>
      <c r="F56" s="135"/>
      <c r="G56" s="135">
        <f>'将来負担比率（分子）の構造'!J$51</f>
        <v>10215</v>
      </c>
      <c r="H56" s="135"/>
      <c r="I56" s="135"/>
      <c r="J56" s="135">
        <f>'将来負担比率（分子）の構造'!K$51</f>
        <v>10771</v>
      </c>
      <c r="K56" s="135"/>
      <c r="L56" s="135"/>
      <c r="M56" s="135">
        <f>'将来負担比率（分子）の構造'!L$51</f>
        <v>11148</v>
      </c>
      <c r="N56" s="135"/>
      <c r="O56" s="135"/>
      <c r="P56" s="135">
        <f>'将来負担比率（分子）の構造'!M$51</f>
        <v>11201</v>
      </c>
    </row>
    <row r="57" spans="1:16">
      <c r="A57" s="135" t="s">
        <v>35</v>
      </c>
      <c r="B57" s="135"/>
      <c r="C57" s="135"/>
      <c r="D57" s="135">
        <f>'将来負担比率（分子）の構造'!I$50</f>
        <v>1</v>
      </c>
      <c r="E57" s="135"/>
      <c r="F57" s="135"/>
      <c r="G57" s="135" t="str">
        <f>'将来負担比率（分子）の構造'!J$50</f>
        <v>-</v>
      </c>
      <c r="H57" s="135"/>
      <c r="I57" s="135"/>
      <c r="J57" s="135">
        <f>'将来負担比率（分子）の構造'!K$50</f>
        <v>0</v>
      </c>
      <c r="K57" s="135"/>
      <c r="L57" s="135"/>
      <c r="M57" s="135">
        <f>'将来負担比率（分子）の構造'!L$50</f>
        <v>0</v>
      </c>
      <c r="N57" s="135"/>
      <c r="O57" s="135"/>
      <c r="P57" s="135">
        <f>'将来負担比率（分子）の構造'!M$50</f>
        <v>0</v>
      </c>
    </row>
    <row r="58" spans="1:16">
      <c r="A58" s="135" t="s">
        <v>34</v>
      </c>
      <c r="B58" s="135"/>
      <c r="C58" s="135"/>
      <c r="D58" s="135">
        <f>'将来負担比率（分子）の構造'!I$49</f>
        <v>2353</v>
      </c>
      <c r="E58" s="135"/>
      <c r="F58" s="135"/>
      <c r="G58" s="135">
        <f>'将来負担比率（分子）の構造'!J$49</f>
        <v>2319</v>
      </c>
      <c r="H58" s="135"/>
      <c r="I58" s="135"/>
      <c r="J58" s="135">
        <f>'将来負担比率（分子）の構造'!K$49</f>
        <v>2333</v>
      </c>
      <c r="K58" s="135"/>
      <c r="L58" s="135"/>
      <c r="M58" s="135">
        <f>'将来負担比率（分子）の構造'!L$49</f>
        <v>2322</v>
      </c>
      <c r="N58" s="135"/>
      <c r="O58" s="135"/>
      <c r="P58" s="135">
        <f>'将来負担比率（分子）の構造'!M$49</f>
        <v>2374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t="str">
        <f>'将来負担比率（分子）の構造'!J$46</f>
        <v>-</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1921</v>
      </c>
      <c r="C62" s="135"/>
      <c r="D62" s="135"/>
      <c r="E62" s="135">
        <f>'将来負担比率（分子）の構造'!J$45</f>
        <v>1928</v>
      </c>
      <c r="F62" s="135"/>
      <c r="G62" s="135"/>
      <c r="H62" s="135">
        <f>'将来負担比率（分子）の構造'!K$45</f>
        <v>1906</v>
      </c>
      <c r="I62" s="135"/>
      <c r="J62" s="135"/>
      <c r="K62" s="135">
        <f>'将来負担比率（分子）の構造'!L$45</f>
        <v>1890</v>
      </c>
      <c r="L62" s="135"/>
      <c r="M62" s="135"/>
      <c r="N62" s="135">
        <f>'将来負担比率（分子）の構造'!M$45</f>
        <v>1641</v>
      </c>
      <c r="O62" s="135"/>
      <c r="P62" s="135"/>
    </row>
    <row r="63" spans="1:16">
      <c r="A63" s="135" t="s">
        <v>28</v>
      </c>
      <c r="B63" s="135">
        <f>'将来負担比率（分子）の構造'!I$44</f>
        <v>971</v>
      </c>
      <c r="C63" s="135"/>
      <c r="D63" s="135"/>
      <c r="E63" s="135">
        <f>'将来負担比率（分子）の構造'!J$44</f>
        <v>920</v>
      </c>
      <c r="F63" s="135"/>
      <c r="G63" s="135"/>
      <c r="H63" s="135">
        <f>'将来負担比率（分子）の構造'!K$44</f>
        <v>816</v>
      </c>
      <c r="I63" s="135"/>
      <c r="J63" s="135"/>
      <c r="K63" s="135">
        <f>'将来負担比率（分子）の構造'!L$44</f>
        <v>722</v>
      </c>
      <c r="L63" s="135"/>
      <c r="M63" s="135"/>
      <c r="N63" s="135">
        <f>'将来負担比率（分子）の構造'!M$44</f>
        <v>741</v>
      </c>
      <c r="O63" s="135"/>
      <c r="P63" s="135"/>
    </row>
    <row r="64" spans="1:16">
      <c r="A64" s="135" t="s">
        <v>27</v>
      </c>
      <c r="B64" s="135">
        <f>'将来負担比率（分子）の構造'!I$43</f>
        <v>7296</v>
      </c>
      <c r="C64" s="135"/>
      <c r="D64" s="135"/>
      <c r="E64" s="135">
        <f>'将来負担比率（分子）の構造'!J$43</f>
        <v>7032</v>
      </c>
      <c r="F64" s="135"/>
      <c r="G64" s="135"/>
      <c r="H64" s="135">
        <f>'将来負担比率（分子）の構造'!K$43</f>
        <v>6525</v>
      </c>
      <c r="I64" s="135"/>
      <c r="J64" s="135"/>
      <c r="K64" s="135">
        <f>'将来負担比率（分子）の構造'!L$43</f>
        <v>5587</v>
      </c>
      <c r="L64" s="135"/>
      <c r="M64" s="135"/>
      <c r="N64" s="135">
        <f>'将来負担比率（分子）の構造'!M$43</f>
        <v>5271</v>
      </c>
      <c r="O64" s="135"/>
      <c r="P64" s="135"/>
    </row>
    <row r="65" spans="1:16">
      <c r="A65" s="135" t="s">
        <v>26</v>
      </c>
      <c r="B65" s="135">
        <f>'将来負担比率（分子）の構造'!I$42</f>
        <v>600</v>
      </c>
      <c r="C65" s="135"/>
      <c r="D65" s="135"/>
      <c r="E65" s="135">
        <f>'将来負担比率（分子）の構造'!J$42</f>
        <v>299</v>
      </c>
      <c r="F65" s="135"/>
      <c r="G65" s="135"/>
      <c r="H65" s="135">
        <f>'将来負担比率（分子）の構造'!K$42</f>
        <v>218</v>
      </c>
      <c r="I65" s="135"/>
      <c r="J65" s="135"/>
      <c r="K65" s="135">
        <f>'将来負担比率（分子）の構造'!L$42</f>
        <v>43</v>
      </c>
      <c r="L65" s="135"/>
      <c r="M65" s="135"/>
      <c r="N65" s="135">
        <f>'将来負担比率（分子）の構造'!M$42</f>
        <v>25</v>
      </c>
      <c r="O65" s="135"/>
      <c r="P65" s="135"/>
    </row>
    <row r="66" spans="1:16">
      <c r="A66" s="135" t="s">
        <v>25</v>
      </c>
      <c r="B66" s="135">
        <f>'将来負担比率（分子）の構造'!I$41</f>
        <v>6707</v>
      </c>
      <c r="C66" s="135"/>
      <c r="D66" s="135"/>
      <c r="E66" s="135">
        <f>'将来負担比率（分子）の構造'!J$41</f>
        <v>6705</v>
      </c>
      <c r="F66" s="135"/>
      <c r="G66" s="135"/>
      <c r="H66" s="135">
        <f>'将来負担比率（分子）の構造'!K$41</f>
        <v>7190</v>
      </c>
      <c r="I66" s="135"/>
      <c r="J66" s="135"/>
      <c r="K66" s="135">
        <f>'将来負担比率（分子）の構造'!L$41</f>
        <v>8085</v>
      </c>
      <c r="L66" s="135"/>
      <c r="M66" s="135"/>
      <c r="N66" s="135">
        <f>'将来負担比率（分子）の構造'!M$41</f>
        <v>8256</v>
      </c>
      <c r="O66" s="135"/>
      <c r="P66" s="135"/>
    </row>
    <row r="67" spans="1:16">
      <c r="A67" s="135" t="s">
        <v>63</v>
      </c>
      <c r="B67" s="135" t="e">
        <f>NA()</f>
        <v>#N/A</v>
      </c>
      <c r="C67" s="135">
        <f>IF(ISNUMBER('将来負担比率（分子）の構造'!I$52), IF('将来負担比率（分子）の構造'!I$52 &lt; 0, 0, '将来負担比率（分子）の構造'!I$52), NA())</f>
        <v>5048</v>
      </c>
      <c r="D67" s="135" t="e">
        <f>NA()</f>
        <v>#N/A</v>
      </c>
      <c r="E67" s="135" t="e">
        <f>NA()</f>
        <v>#N/A</v>
      </c>
      <c r="F67" s="135">
        <f>IF(ISNUMBER('将来負担比率（分子）の構造'!J$52), IF('将来負担比率（分子）の構造'!J$52 &lt; 0, 0, '将来負担比率（分子）の構造'!J$52), NA())</f>
        <v>4350</v>
      </c>
      <c r="G67" s="135" t="e">
        <f>NA()</f>
        <v>#N/A</v>
      </c>
      <c r="H67" s="135" t="e">
        <f>NA()</f>
        <v>#N/A</v>
      </c>
      <c r="I67" s="135">
        <f>IF(ISNUMBER('将来負担比率（分子）の構造'!K$52), IF('将来負担比率（分子）の構造'!K$52 &lt; 0, 0, '将来負担比率（分子）の構造'!K$52), NA())</f>
        <v>3550</v>
      </c>
      <c r="J67" s="135" t="e">
        <f>NA()</f>
        <v>#N/A</v>
      </c>
      <c r="K67" s="135" t="e">
        <f>NA()</f>
        <v>#N/A</v>
      </c>
      <c r="L67" s="135">
        <f>IF(ISNUMBER('将来負担比率（分子）の構造'!L$52), IF('将来負担比率（分子）の構造'!L$52 &lt; 0, 0, '将来負担比率（分子）の構造'!L$52), NA())</f>
        <v>2857</v>
      </c>
      <c r="M67" s="135" t="e">
        <f>NA()</f>
        <v>#N/A</v>
      </c>
      <c r="N67" s="135" t="e">
        <f>NA()</f>
        <v>#N/A</v>
      </c>
      <c r="O67" s="135">
        <f>IF(ISNUMBER('将来負担比率（分子）の構造'!M$52), IF('将来負担比率（分子）の構造'!M$52 &lt; 0, 0, '将来負担比率（分子）の構造'!M$52), NA())</f>
        <v>2359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2016-04-27T00:35:37Z</cp:lastPrinted>
  <dcterms:created xsi:type="dcterms:W3CDTF">2016-02-15T01:41:07Z</dcterms:created>
  <dcterms:modified xsi:type="dcterms:W3CDTF">2016-04-27T00:35:41Z</dcterms:modified>
  <cp:category/>
</cp:coreProperties>
</file>