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P23" i="11" l="1"/>
  <c r="AA23" i="11"/>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BE37" i="9"/>
  <c r="AM37" i="9"/>
  <c r="U37" i="9"/>
  <c r="C37" i="9"/>
  <c r="BE36" i="9"/>
  <c r="AM36" i="9"/>
  <c r="C36" i="9"/>
  <c r="BW35" i="9"/>
  <c r="BW36" i="9" s="1"/>
  <c r="BW37" i="9" s="1"/>
  <c r="BW38" i="9" s="1"/>
  <c r="BW39" i="9" s="1"/>
  <c r="BW40" i="9" s="1"/>
  <c r="BW41" i="9" s="1"/>
  <c r="BW42" i="9" s="1"/>
  <c r="BW43" i="9" s="1"/>
  <c r="C35" i="9"/>
  <c r="CO34" i="9"/>
  <c r="CO35" i="9" s="1"/>
  <c r="CO36" i="9" s="1"/>
  <c r="CO37" i="9" s="1"/>
  <c r="CO38" i="9" s="1"/>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s="1"/>
  <c r="AM35" i="9" l="1"/>
  <c r="BE34" i="9"/>
  <c r="BE35" i="9" s="1"/>
</calcChain>
</file>

<file path=xl/sharedStrings.xml><?xml version="1.0" encoding="utf-8"?>
<sst xmlns="http://schemas.openxmlformats.org/spreadsheetml/2006/main" count="945" uniqueCount="549">
  <si>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</si>
  <si>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</si>
  <si>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</si>
  <si>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</si>
  <si>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</si>
  <si>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</si>
  <si>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</si>
  <si>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</si>
  <si>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</si>
  <si>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</si>
  <si>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</si>
  <si>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</si>
  <si>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</si>
  <si>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</si>
  <si>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</si>
  <si>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</si>
  <si>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</si>
  <si>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</si>
  <si>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</si>
  <si>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</si>
  <si>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</si>
  <si>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</si>
  <si>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</si>
  <si>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</si>
  <si>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</si>
  <si>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</si>
  <si>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</si>
  <si>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</si>
  <si>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</si>
  <si>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</si>
  <si>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</si>
  <si>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</si>
  <si>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</si>
  <si>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</si>
  <si>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</si>
  <si>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</si>
  <si>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</si>
  <si>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</si>
  <si>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</si>
  <si>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</si>
  <si>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</si>
  <si>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</si>
  <si>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</si>
  <si>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</si>
  <si>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</si>
  <si>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</si>
  <si>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</si>
  <si>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</si>
  <si>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</si>
  <si>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</si>
  <si>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</si>
  <si>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</si>
  <si>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</si>
  <si>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</si>
  <si>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</si>
  <si>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</si>
  <si>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</si>
  <si>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</si>
  <si>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</si>
  <si>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</si>
  <si>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</si>
  <si>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</si>
  <si>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</si>
  <si>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</si>
  <si>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</si>
  <si>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</si>
  <si>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</si>
  <si>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</si>
  <si>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</si>
  <si>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</si>
  <si>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</si>
  <si>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</si>
  <si>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</si>
  <si>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</si>
  <si>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</si>
  <si>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</si>
  <si>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</si>
  <si>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</si>
  <si>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</si>
  <si>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</si>
  <si>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</si>
  <si>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彦根市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</si>
  <si>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</si>
  <si>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</si>
  <si>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</si>
  <si>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</si>
  <si>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</si>
  <si>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</si>
  <si>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</si>
  <si>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</si>
  <si>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</si>
  <si>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</si>
  <si>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</si>
  <si>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</si>
  <si>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</si>
  <si>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</si>
  <si>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</si>
  <si>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</si>
  <si>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</si>
  <si>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</si>
  <si>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</si>
  <si>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</si>
  <si>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</si>
  <si>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</si>
  <si>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</si>
  <si>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</si>
  <si>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</si>
  <si>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</si>
  <si>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</si>
  <si>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</si>
  <si>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</si>
  <si>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</si>
  <si>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</si>
  <si>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</si>
  <si>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</si>
  <si>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</si>
  <si>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</si>
  <si>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</si>
  <si>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</si>
  <si>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</si>
  <si>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</si>
  <si>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</si>
  <si>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</si>
  <si>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</si>
  <si>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</si>
  <si>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</si>
  <si>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</si>
  <si>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</si>
  <si>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</si>
  <si>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</si>
  <si>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</si>
  <si>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</si>
  <si>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</si>
  <si>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</si>
  <si>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</si>
  <si>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</si>
  <si>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</si>
  <si>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</si>
  <si>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</si>
  <si>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</si>
  <si>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</si>
  <si>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</si>
  <si>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</si>
  <si>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</si>
  <si>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</si>
  <si>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</si>
  <si>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</si>
  <si>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</si>
  <si>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</si>
  <si>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</si>
  <si>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</si>
  <si>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</si>
  <si>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</si>
  <si>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</si>
  <si>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</si>
  <si>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</si>
  <si>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</si>
  <si>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</si>
  <si>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</si>
  <si>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</si>
  <si>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</si>
  <si>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</si>
  <si>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</si>
  <si>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</si>
  <si>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</si>
  <si>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</si>
  <si>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</si>
  <si>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</si>
  <si>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</si>
  <si>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</si>
  <si>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</si>
  <si>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</si>
  <si>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</si>
  <si>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</si>
  <si>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</si>
  <si>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</si>
  <si>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</si>
  <si>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</si>
  <si>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</si>
  <si>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</si>
  <si>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</si>
  <si>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</si>
  <si>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</si>
  <si>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</si>
  <si>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</si>
  <si>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</si>
  <si>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</si>
  <si>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</si>
  <si>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</si>
  <si>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</si>
  <si>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</si>
  <si>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</si>
  <si>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</si>
  <si>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</si>
  <si>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滋賀県彦根市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</si>
  <si>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</si>
  <si>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</si>
  <si>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</si>
  <si>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</si>
  <si>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</si>
  <si>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</si>
  <si>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</si>
  <si>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</si>
  <si>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</si>
  <si>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</si>
  <si>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</si>
  <si>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</si>
  <si>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</si>
  <si>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</si>
  <si>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</si>
  <si>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</si>
  <si>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</si>
  <si>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</si>
  <si>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</si>
  <si>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</si>
  <si>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</si>
  <si>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</si>
  <si>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</si>
  <si>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</si>
  <si>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</si>
  <si>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</si>
  <si>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</si>
  <si>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</si>
  <si>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</si>
  <si>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</si>
  <si>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</si>
  <si>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</si>
  <si>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</si>
  <si>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</si>
  <si>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</si>
  <si>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</si>
  <si>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</si>
  <si>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</si>
  <si>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</si>
  <si>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</si>
  <si>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</si>
  <si>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</si>
  <si>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</si>
  <si>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</si>
  <si>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</si>
  <si>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</si>
  <si>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</si>
  <si>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</si>
  <si>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</si>
  <si>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</si>
  <si>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</si>
  <si>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</si>
  <si>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</si>
  <si>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</si>
  <si>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</si>
  <si>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</si>
  <si>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</si>
  <si>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</si>
  <si>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</si>
  <si>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</si>
  <si>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</si>
  <si>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</si>
  <si>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</si>
  <si>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</si>
  <si>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</si>
  <si>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</si>
  <si>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</si>
  <si>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</si>
  <si>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</si>
  <si>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</si>
  <si>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</si>
  <si>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</si>
  <si>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</si>
  <si>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</si>
  <si>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</si>
  <si>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</si>
  <si>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</si>
  <si>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</si>
  <si>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</si>
  <si>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</si>
  <si>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</si>
  <si>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</si>
  <si>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</si>
  <si>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</si>
  <si>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</si>
  <si>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</si>
  <si>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</si>
  <si>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</si>
  <si>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</si>
  <si>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</si>
  <si>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</si>
  <si>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</si>
  <si>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</si>
  <si>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</si>
  <si>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</si>
  <si>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</si>
  <si>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</si>
  <si>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</si>
  <si>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</si>
  <si>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</si>
  <si>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</si>
  <si>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</si>
  <si>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</si>
  <si>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</si>
  <si>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</si>
  <si>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</si>
  <si>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</si>
  <si>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</si>
  <si>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</si>
  <si>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</si>
  <si>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</si>
  <si>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</si>
  <si>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</si>
  <si>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</si>
  <si>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</si>
  <si>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</si>
  <si>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</si>
  <si>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</si>
  <si>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</si>
  <si>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</si>
  <si>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</si>
  <si>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</si>
  <si>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</si>
  <si>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</si>
  <si>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</si>
  <si>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</si>
  <si>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</si>
  <si>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</si>
  <si>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</si>
  <si>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</si>
  <si>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</si>
  <si>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</si>
  <si>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</si>
  <si>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</si>
  <si>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</si>
  <si>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</si>
  <si>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</si>
  <si>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</si>
  <si>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</si>
  <si>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</si>
  <si>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</si>
  <si>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</si>
  <si>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</si>
  <si>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</si>
  <si>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</si>
  <si>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</si>
  <si>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</si>
  <si>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</si>
  <si>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</si>
  <si>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</si>
  <si>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滋賀県彦根市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</si>
  <si>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</si>
  <si>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</si>
  <si>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</si>
  <si>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</si>
  <si>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</si>
  <si>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</si>
  <si>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</si>
  <si>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</si>
  <si>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</si>
  <si>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</si>
  <si>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</si>
  <si>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</si>
  <si>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</si>
  <si>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</si>
  <si>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</si>
  <si>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</si>
  <si>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</si>
  <si>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</si>
  <si>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</si>
  <si>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</si>
  <si>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休日急病診療所事業特別会計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</si>
  <si>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</si>
  <si>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</si>
  <si>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</si>
  <si>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</si>
  <si>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</si>
  <si>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</si>
  <si>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</si>
  <si>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</si>
  <si>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</si>
  <si>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</si>
  <si>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</si>
  <si>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</si>
  <si>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</si>
  <si>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</si>
  <si>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</si>
  <si>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</si>
  <si>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</si>
  <si>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</si>
  <si>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</si>
  <si>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</si>
  <si>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</si>
  <si>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</si>
  <si>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</si>
  <si>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</si>
  <si>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</si>
  <si>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</si>
  <si>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</si>
  <si>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</si>
  <si>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</si>
  <si>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</si>
  <si>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</si>
  <si>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</si>
  <si>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</si>
  <si>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</si>
  <si>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</si>
  <si>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</si>
  <si>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</si>
  <si>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</si>
  <si>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</si>
  <si>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</si>
  <si>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</si>
  <si>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</si>
  <si>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</si>
  <si>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</si>
  <si>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</si>
  <si>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</si>
  <si>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</si>
  <si>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</si>
  <si>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</si>
  <si>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</si>
  <si>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</si>
  <si>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</si>
  <si>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</si>
  <si>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</si>
  <si>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</si>
  <si>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</si>
  <si>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</si>
  <si>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</si>
  <si>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</si>
  <si>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</si>
  <si>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</si>
  <si>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</si>
  <si>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</si>
  <si>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</si>
  <si>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</si>
  <si>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</si>
  <si>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</si>
  <si>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</si>
  <si>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</si>
  <si>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</si>
  <si>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</si>
  <si>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</si>
  <si>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</si>
  <si>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</si>
  <si>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</si>
  <si>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</si>
  <si>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</si>
  <si>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</si>
  <si>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</si>
  <si>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</si>
  <si>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</si>
  <si>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</si>
  <si>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</si>
  <si>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</si>
  <si>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</si>
  <si>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</si>
  <si>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</si>
  <si>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</si>
  <si>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</si>
  <si>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</si>
  <si>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</si>
  <si>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</si>
  <si>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</si>
  <si>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</si>
  <si>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</si>
  <si>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</si>
  <si>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</si>
  <si>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</si>
  <si>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</si>
  <si>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</si>
  <si>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</si>
  <si>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</si>
  <si>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</si>
  <si>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</si>
  <si>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</si>
  <si>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</si>
  <si>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</si>
  <si>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</si>
  <si>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</si>
  <si>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</si>
  <si>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</si>
  <si>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</si>
  <si>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</si>
  <si>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</si>
  <si>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</si>
  <si>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</si>
  <si>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</si>
  <si>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</si>
  <si>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</si>
  <si>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</si>
  <si>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</si>
  <si>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</si>
  <si>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</si>
  <si>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</si>
  <si>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</si>
  <si>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</si>
  <si>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</si>
  <si>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</si>
  <si>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</si>
  <si>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</si>
  <si>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</si>
  <si>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</si>
  <si>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</si>
  <si>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</si>
  <si>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</si>
  <si>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</si>
  <si>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</si>
  <si>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</si>
  <si>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</si>
  <si>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</si>
  <si>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</si>
  <si>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</si>
  <si>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</si>
  <si>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</si>
  <si>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</si>
  <si>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</si>
  <si>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</si>
  <si>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</si>
  <si>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</si>
  <si>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</si>
  <si>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</si>
  <si>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</si>
  <si>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</si>
  <si>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</si>
  <si>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</si>
  <si>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</si>
  <si>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病院事業会計</t>
  </si>
  <si>
    <t>▲ 0.68</t>
  </si>
  <si>
    <t>国民健康保険事業特別会計</t>
  </si>
  <si>
    <t>下水道事業特別会計</t>
  </si>
  <si>
    <t>休日急病診療所事業特別会計</t>
  </si>
  <si>
    <t>後期高齢者医療事業特別会計</t>
  </si>
  <si>
    <t>介護保険事業特別会計</t>
  </si>
  <si>
    <t>その他会計（赤字）</t>
  </si>
  <si>
    <t>その他会計（黒字）</t>
  </si>
  <si>
    <t>彦根愛知犬上広域行政組合（一般会計）</t>
    <rPh sb="11" eb="12">
      <t>ア</t>
    </rPh>
    <rPh sb="13" eb="15">
      <t>イッパン</t>
    </rPh>
    <rPh sb="15" eb="17">
      <t>カイケイ</t>
    </rPh>
    <phoneticPr fontId="2"/>
  </si>
  <si>
    <t>彦根市犬上郡営林組合（一般会計）</t>
    <rPh sb="9" eb="10">
      <t>ア</t>
    </rPh>
    <rPh sb="11" eb="13">
      <t>イッパン</t>
    </rPh>
    <rPh sb="13" eb="15">
      <t>カイケイ</t>
    </rPh>
    <phoneticPr fontId="2"/>
  </si>
  <si>
    <t>彦根市米原市山林組合（一般会計）</t>
    <rPh sb="9" eb="10">
      <t>ア</t>
    </rPh>
    <rPh sb="11" eb="13">
      <t>イッパン</t>
    </rPh>
    <rPh sb="13" eb="15">
      <t>カイケイ</t>
    </rPh>
    <phoneticPr fontId="2"/>
  </si>
  <si>
    <t>滋賀県市町村交通災害共済組合（一般会計）</t>
    <rPh sb="13" eb="14">
      <t>ア</t>
    </rPh>
    <rPh sb="15" eb="17">
      <t>イッパン</t>
    </rPh>
    <rPh sb="17" eb="19">
      <t>カイケイ</t>
    </rPh>
    <phoneticPr fontId="2"/>
  </si>
  <si>
    <t>滋賀県市町村職員研修センター（一般会計）</t>
    <rPh sb="15" eb="17">
      <t>イッパン</t>
    </rPh>
    <rPh sb="17" eb="19">
      <t>カイケイ</t>
    </rPh>
    <phoneticPr fontId="2"/>
  </si>
  <si>
    <t>滋賀県後期高齢者医療広域連合（一般会計）</t>
    <rPh sb="15" eb="17">
      <t>イッパン</t>
    </rPh>
    <rPh sb="17" eb="19">
      <t>カイケイ</t>
    </rPh>
    <phoneticPr fontId="2"/>
  </si>
  <si>
    <t>滋賀県後期高齢者医療広域連合（後期高齢者医療特別会計）</t>
    <rPh sb="15" eb="17">
      <t>コウキ</t>
    </rPh>
    <rPh sb="17" eb="19">
      <t>コウレイ</t>
    </rPh>
    <rPh sb="19" eb="20">
      <t>シャ</t>
    </rPh>
    <rPh sb="20" eb="22">
      <t>イリョウ</t>
    </rPh>
    <rPh sb="22" eb="24">
      <t>トクベツ</t>
    </rPh>
    <rPh sb="24" eb="26">
      <t>カイケイ</t>
    </rPh>
    <phoneticPr fontId="2"/>
  </si>
  <si>
    <t>大滝山林組合（一般会計）</t>
    <rPh sb="0" eb="2">
      <t>オオタキ</t>
    </rPh>
    <rPh sb="2" eb="4">
      <t>サンリン</t>
    </rPh>
    <rPh sb="4" eb="6">
      <t>クミアイ</t>
    </rPh>
    <rPh sb="7" eb="9">
      <t>イッパン</t>
    </rPh>
    <rPh sb="9" eb="11">
      <t>カイケイ</t>
    </rPh>
    <phoneticPr fontId="2"/>
  </si>
  <si>
    <t>大滝山林組合（林産物栽培特別会計）</t>
    <rPh sb="0" eb="2">
      <t>オオタキ</t>
    </rPh>
    <rPh sb="2" eb="4">
      <t>サンリン</t>
    </rPh>
    <rPh sb="4" eb="6">
      <t>クミアイ</t>
    </rPh>
    <rPh sb="7" eb="8">
      <t>ハヤシ</t>
    </rPh>
    <rPh sb="8" eb="10">
      <t>サンブツ</t>
    </rPh>
    <rPh sb="10" eb="12">
      <t>サイバイ</t>
    </rPh>
    <rPh sb="12" eb="14">
      <t>トクベツ</t>
    </rPh>
    <rPh sb="14" eb="16">
      <t>カイケイ</t>
    </rPh>
    <phoneticPr fontId="2"/>
  </si>
  <si>
    <t>大滝山林組合（高取山森林空間利活用特別会計）</t>
    <rPh sb="0" eb="2">
      <t>オオタキ</t>
    </rPh>
    <rPh sb="2" eb="4">
      <t>サンリン</t>
    </rPh>
    <rPh sb="4" eb="6">
      <t>クミアイ</t>
    </rPh>
    <rPh sb="7" eb="9">
      <t>タカトリ</t>
    </rPh>
    <rPh sb="9" eb="10">
      <t>ヤマ</t>
    </rPh>
    <rPh sb="10" eb="12">
      <t>シンリン</t>
    </rPh>
    <rPh sb="12" eb="14">
      <t>クウカン</t>
    </rPh>
    <rPh sb="14" eb="17">
      <t>リカツヨウ</t>
    </rPh>
    <rPh sb="17" eb="19">
      <t>トクベツ</t>
    </rPh>
    <rPh sb="19" eb="21">
      <t>カイケイ</t>
    </rPh>
    <phoneticPr fontId="2"/>
  </si>
  <si>
    <t>-</t>
    <phoneticPr fontId="2"/>
  </si>
  <si>
    <t>-</t>
    <phoneticPr fontId="2"/>
  </si>
  <si>
    <t>-</t>
    <phoneticPr fontId="2"/>
  </si>
  <si>
    <t>夢京橋</t>
    <rPh sb="0" eb="1">
      <t>ユメ</t>
    </rPh>
    <rPh sb="1" eb="3">
      <t>キョウバシ</t>
    </rPh>
    <phoneticPr fontId="2"/>
  </si>
  <si>
    <t>彦根総合地方卸売市場</t>
    <rPh sb="0" eb="2">
      <t>ヒコネ</t>
    </rPh>
    <rPh sb="2" eb="4">
      <t>ソウゴウ</t>
    </rPh>
    <rPh sb="4" eb="6">
      <t>チホウ</t>
    </rPh>
    <rPh sb="6" eb="8">
      <t>オロシウリ</t>
    </rPh>
    <rPh sb="8" eb="10">
      <t>イチバ</t>
    </rPh>
    <phoneticPr fontId="2"/>
  </si>
  <si>
    <t>四番町スクエア</t>
    <rPh sb="0" eb="3">
      <t>ヨンバンチョウ</t>
    </rPh>
    <phoneticPr fontId="2"/>
  </si>
  <si>
    <t>彦根市事業公社</t>
    <rPh sb="0" eb="3">
      <t>ヒコネシ</t>
    </rPh>
    <rPh sb="3" eb="5">
      <t>ジギョウ</t>
    </rPh>
    <rPh sb="5" eb="7">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</si>
</sst>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quotePrefix="1"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52576</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45470</c:v>
                </c:pt>
                <c:pt idx="1">
                  <c:v>40690</c:v>
                </c:pt>
                <c:pt idx="2">
                  <c:v>40039</c:v>
                </c:pt>
                <c:pt idx="3">
                  <c:v>50206</c:v>
                </c:pt>
                <c:pt idx="4">
                  <c:v>59425</c:v>
                </c:pt>
              </c:numCache>
            </c:numRef>
          </c:val>
          <c:smooth val="0"/>
        </c:ser>
        <c:dLbls>
          <c:showLegendKey val="0"/>
          <c:showVal val="0"/>
          <c:showCatName val="0"/>
          <c:showSerName val="0"/>
          <c:showPercent val="0"/>
          <c:showBubbleSize val="0"/>
        </c:dLbls>
        <c:marker val="1"/>
        <c:smooth val="0"/>
        <c:axId val="95282304"/>
        <c:axId val="95284224"/>
      </c:lineChart>
      <c:catAx>
        <c:axId val="952823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284224"/>
        <c:crosses val="autoZero"/>
        <c:auto val="1"/>
        <c:lblAlgn val="ctr"/>
        <c:lblOffset val="100"/>
        <c:tickLblSkip val="1"/>
        <c:tickMarkSkip val="1"/>
        <c:noMultiLvlLbl val="0"/>
      </c:catAx>
      <c:valAx>
        <c:axId val="952842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282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3.1</c:v>
                </c:pt>
                <c:pt idx="1">
                  <c:v>6.9</c:v>
                </c:pt>
                <c:pt idx="2">
                  <c:v>7.51</c:v>
                </c:pt>
                <c:pt idx="3">
                  <c:v>8.77</c:v>
                </c:pt>
                <c:pt idx="4">
                  <c:v>6.47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5.07</c:v>
                </c:pt>
                <c:pt idx="1">
                  <c:v>8.5299999999999994</c:v>
                </c:pt>
                <c:pt idx="2">
                  <c:v>11.8</c:v>
                </c:pt>
                <c:pt idx="3">
                  <c:v>16.61</c:v>
                </c:pt>
                <c:pt idx="4">
                  <c:v>20.91</c:v>
                </c:pt>
              </c:numCache>
            </c:numRef>
          </c:val>
        </c:ser>
        <c:dLbls>
          <c:showLegendKey val="0"/>
          <c:showVal val="0"/>
          <c:showCatName val="0"/>
          <c:showSerName val="0"/>
          <c:showPercent val="0"/>
          <c:showBubbleSize val="0"/>
        </c:dLbls>
        <c:gapWidth val="250"/>
        <c:overlap val="100"/>
        <c:axId val="106522496"/>
        <c:axId val="106524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2.86</c:v>
                </c:pt>
                <c:pt idx="1">
                  <c:v>7.31</c:v>
                </c:pt>
                <c:pt idx="2">
                  <c:v>4.25</c:v>
                </c:pt>
                <c:pt idx="3">
                  <c:v>6.08</c:v>
                </c:pt>
                <c:pt idx="4">
                  <c:v>2.17</c:v>
                </c:pt>
              </c:numCache>
            </c:numRef>
          </c:val>
          <c:smooth val="0"/>
        </c:ser>
        <c:dLbls>
          <c:showLegendKey val="0"/>
          <c:showVal val="0"/>
          <c:showCatName val="0"/>
          <c:showSerName val="0"/>
          <c:showPercent val="0"/>
          <c:showBubbleSize val="0"/>
        </c:dLbls>
        <c:marker val="1"/>
        <c:smooth val="0"/>
        <c:axId val="106522496"/>
        <c:axId val="106524672"/>
      </c:lineChart>
      <c:catAx>
        <c:axId val="10652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524672"/>
        <c:crosses val="autoZero"/>
        <c:auto val="1"/>
        <c:lblAlgn val="ctr"/>
        <c:lblOffset val="100"/>
        <c:tickLblSkip val="1"/>
        <c:tickMarkSkip val="1"/>
        <c:noMultiLvlLbl val="0"/>
      </c:catAx>
      <c:valAx>
        <c:axId val="106524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2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0.02</c:v>
                </c:pt>
                <c:pt idx="4">
                  <c:v>#N/A</c:v>
                </c:pt>
                <c:pt idx="5">
                  <c:v>0.01</c:v>
                </c:pt>
                <c:pt idx="6">
                  <c:v>#N/A</c:v>
                </c:pt>
                <c:pt idx="7">
                  <c:v>0.01</c:v>
                </c:pt>
                <c:pt idx="8">
                  <c:v>#N/A</c:v>
                </c:pt>
                <c:pt idx="9">
                  <c:v>0.04</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0.04</c:v>
                </c:pt>
                <c:pt idx="4">
                  <c:v>#N/A</c:v>
                </c:pt>
                <c:pt idx="5">
                  <c:v>0.06</c:v>
                </c:pt>
                <c:pt idx="6">
                  <c:v>#N/A</c:v>
                </c:pt>
                <c:pt idx="7">
                  <c:v>0.05</c:v>
                </c:pt>
                <c:pt idx="8">
                  <c:v>#N/A</c:v>
                </c:pt>
                <c:pt idx="9">
                  <c:v>7.0000000000000007E-2</c:v>
                </c:pt>
              </c:numCache>
            </c:numRef>
          </c:val>
        </c:ser>
        <c:ser>
          <c:idx val="4"/>
          <c:order val="4"/>
          <c:tx>
            <c:strRef>
              <c:f>データシート!$A$31</c:f>
              <c:strCache>
                <c:ptCount val="1"/>
                <c:pt idx="0">
                  <c:v>休日急病診療所事業特別会計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0.08</c:v>
                </c:pt>
                <c:pt idx="2">
                  <c:v>#N/A</c:v>
                </c:pt>
                <c:pt idx="3">
                  <c:v>0.08</c:v>
                </c:pt>
                <c:pt idx="4">
                  <c:v>#N/A</c:v>
                </c:pt>
                <c:pt idx="5">
                  <c:v>0.05</c:v>
                </c:pt>
                <c:pt idx="6">
                  <c:v>#N/A</c:v>
                </c:pt>
                <c:pt idx="7">
                  <c:v>0.02</c:v>
                </c:pt>
                <c:pt idx="8">
                  <c:v>#N/A</c:v>
                </c:pt>
                <c:pt idx="9">
                  <c:v>0.09</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0.23</c:v>
                </c:pt>
                <c:pt idx="2">
                  <c:v>#N/A</c:v>
                </c:pt>
                <c:pt idx="3">
                  <c:v>0.91</c:v>
                </c:pt>
                <c:pt idx="4">
                  <c:v>#N/A</c:v>
                </c:pt>
                <c:pt idx="5">
                  <c:v>0.99</c:v>
                </c:pt>
                <c:pt idx="6">
                  <c:v>#N/A</c:v>
                </c:pt>
                <c:pt idx="7">
                  <c:v>0.88</c:v>
                </c:pt>
                <c:pt idx="8">
                  <c:v>#N/A</c:v>
                </c:pt>
                <c:pt idx="9">
                  <c:v>1.0900000000000001</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c:v>
                </c:pt>
                <c:pt idx="2">
                  <c:v>#N/A</c:v>
                </c:pt>
                <c:pt idx="3">
                  <c:v>2.36</c:v>
                </c:pt>
                <c:pt idx="4">
                  <c:v>#N/A</c:v>
                </c:pt>
                <c:pt idx="5">
                  <c:v>2.46</c:v>
                </c:pt>
                <c:pt idx="6">
                  <c:v>#N/A</c:v>
                </c:pt>
                <c:pt idx="7">
                  <c:v>2.59</c:v>
                </c:pt>
                <c:pt idx="8">
                  <c:v>#N/A</c:v>
                </c:pt>
                <c:pt idx="9">
                  <c:v>1.45</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0.68</c:v>
                </c:pt>
                <c:pt idx="1">
                  <c:v>#N/A</c:v>
                </c:pt>
                <c:pt idx="2">
                  <c:v>#N/A</c:v>
                </c:pt>
                <c:pt idx="3">
                  <c:v>0.27</c:v>
                </c:pt>
                <c:pt idx="4">
                  <c:v>#N/A</c:v>
                </c:pt>
                <c:pt idx="5">
                  <c:v>2.66</c:v>
                </c:pt>
                <c:pt idx="6">
                  <c:v>#N/A</c:v>
                </c:pt>
                <c:pt idx="7">
                  <c:v>3.85</c:v>
                </c:pt>
                <c:pt idx="8">
                  <c:v>#N/A</c:v>
                </c:pt>
                <c:pt idx="9">
                  <c:v>3.65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3.01</c:v>
                </c:pt>
                <c:pt idx="2">
                  <c:v>#N/A</c:v>
                </c:pt>
                <c:pt idx="3">
                  <c:v>6.81</c:v>
                </c:pt>
                <c:pt idx="4">
                  <c:v>#N/A</c:v>
                </c:pt>
                <c:pt idx="5">
                  <c:v>7.45</c:v>
                </c:pt>
                <c:pt idx="6">
                  <c:v>#N/A</c:v>
                </c:pt>
                <c:pt idx="7">
                  <c:v>8.74</c:v>
                </c:pt>
                <c:pt idx="8">
                  <c:v>#N/A</c:v>
                </c:pt>
                <c:pt idx="9">
                  <c:v>6.38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11.11</c:v>
                </c:pt>
                <c:pt idx="2">
                  <c:v>#N/A</c:v>
                </c:pt>
                <c:pt idx="3">
                  <c:v>10.77</c:v>
                </c:pt>
                <c:pt idx="4">
                  <c:v>#N/A</c:v>
                </c:pt>
                <c:pt idx="5">
                  <c:v>9.65</c:v>
                </c:pt>
                <c:pt idx="6">
                  <c:v>#N/A</c:v>
                </c:pt>
                <c:pt idx="7">
                  <c:v>11.22</c:v>
                </c:pt>
                <c:pt idx="8">
                  <c:v>#N/A</c:v>
                </c:pt>
                <c:pt idx="9">
                  <c:v>12.79</c:v>
                </c:pt>
              </c:numCache>
            </c:numRef>
          </c:val>
        </c:ser>
        <c:dLbls>
          <c:showLegendKey val="0"/>
          <c:showVal val="0"/>
          <c:showCatName val="0"/>
          <c:showSerName val="0"/>
          <c:showPercent val="0"/>
          <c:showBubbleSize val="0"/>
        </c:dLbls>
        <c:gapWidth val="150"/>
        <c:overlap val="100"/>
        <c:axId val="106377216"/>
        <c:axId val="106378752"/>
      </c:barChart>
      <c:catAx>
        <c:axId val="10637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378752"/>
        <c:crosses val="autoZero"/>
        <c:auto val="1"/>
        <c:lblAlgn val="ctr"/>
        <c:lblOffset val="100"/>
        <c:tickLblSkip val="1"/>
        <c:tickMarkSkip val="1"/>
        <c:noMultiLvlLbl val="0"/>
      </c:catAx>
      <c:valAx>
        <c:axId val="106378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377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4866</c:v>
                </c:pt>
                <c:pt idx="5">
                  <c:v>4871</c:v>
                </c:pt>
                <c:pt idx="8">
                  <c:v>4796</c:v>
                </c:pt>
                <c:pt idx="11">
                  <c:v>4833</c:v>
                </c:pt>
                <c:pt idx="14">
                  <c:v>5135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68</c:v>
                </c:pt>
                <c:pt idx="3">
                  <c:v>45</c:v>
                </c:pt>
                <c:pt idx="6">
                  <c:v>179</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163</c:v>
                </c:pt>
                <c:pt idx="3">
                  <c:v>166</c:v>
                </c:pt>
                <c:pt idx="6">
                  <c:v>89</c:v>
                </c:pt>
                <c:pt idx="9">
                  <c:v>9</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2992</c:v>
                </c:pt>
                <c:pt idx="3">
                  <c:v>3202</c:v>
                </c:pt>
                <c:pt idx="6">
                  <c:v>3185</c:v>
                </c:pt>
                <c:pt idx="9">
                  <c:v>3203</c:v>
                </c:pt>
                <c:pt idx="12">
                  <c:v>3234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4279</c:v>
                </c:pt>
                <c:pt idx="3">
                  <c:v>3665</c:v>
                </c:pt>
                <c:pt idx="6">
                  <c:v>3333</c:v>
                </c:pt>
                <c:pt idx="9">
                  <c:v>3348</c:v>
                </c:pt>
                <c:pt idx="12">
                  <c:v>3373</c:v>
                </c:pt>
              </c:numCache>
            </c:numRef>
          </c:val>
        </c:ser>
        <c:dLbls>
          <c:showLegendKey val="0"/>
          <c:showVal val="0"/>
          <c:showCatName val="0"/>
          <c:showSerName val="0"/>
          <c:showPercent val="0"/>
          <c:showBubbleSize val="0"/>
        </c:dLbls>
        <c:gapWidth val="100"/>
        <c:overlap val="100"/>
        <c:axId val="100109312"/>
        <c:axId val="100119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2638</c:v>
                </c:pt>
                <c:pt idx="2">
                  <c:v>#N/A</c:v>
                </c:pt>
                <c:pt idx="3">
                  <c:v>#N/A</c:v>
                </c:pt>
                <c:pt idx="4">
                  <c:v>2207</c:v>
                </c:pt>
                <c:pt idx="5">
                  <c:v>#N/A</c:v>
                </c:pt>
                <c:pt idx="6">
                  <c:v>#N/A</c:v>
                </c:pt>
                <c:pt idx="7">
                  <c:v>1990</c:v>
                </c:pt>
                <c:pt idx="8">
                  <c:v>#N/A</c:v>
                </c:pt>
                <c:pt idx="9">
                  <c:v>#N/A</c:v>
                </c:pt>
                <c:pt idx="10">
                  <c:v>1729</c:v>
                </c:pt>
                <c:pt idx="11">
                  <c:v>#N/A</c:v>
                </c:pt>
                <c:pt idx="12">
                  <c:v>#N/A</c:v>
                </c:pt>
                <c:pt idx="13">
                  <c:v>1479</c:v>
                </c:pt>
                <c:pt idx="14">
                  <c:v>#N/A</c:v>
                </c:pt>
              </c:numCache>
            </c:numRef>
          </c:val>
          <c:smooth val="0"/>
        </c:ser>
        <c:dLbls>
          <c:showLegendKey val="0"/>
          <c:showVal val="0"/>
          <c:showCatName val="0"/>
          <c:showSerName val="0"/>
          <c:showPercent val="0"/>
          <c:showBubbleSize val="0"/>
        </c:dLbls>
        <c:marker val="1"/>
        <c:smooth val="0"/>
        <c:axId val="100109312"/>
        <c:axId val="100119680"/>
      </c:lineChart>
      <c:catAx>
        <c:axId val="10010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119680"/>
        <c:crosses val="autoZero"/>
        <c:auto val="1"/>
        <c:lblAlgn val="ctr"/>
        <c:lblOffset val="100"/>
        <c:tickLblSkip val="1"/>
        <c:tickMarkSkip val="1"/>
        <c:noMultiLvlLbl val="0"/>
      </c:catAx>
      <c:valAx>
        <c:axId val="100119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10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53836</c:v>
                </c:pt>
                <c:pt idx="5">
                  <c:v>53713</c:v>
                </c:pt>
                <c:pt idx="8">
                  <c:v>54057</c:v>
                </c:pt>
                <c:pt idx="11">
                  <c:v>54599</c:v>
                </c:pt>
                <c:pt idx="14">
                  <c:v>53995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14593</c:v>
                </c:pt>
                <c:pt idx="5">
                  <c:v>13928</c:v>
                </c:pt>
                <c:pt idx="8">
                  <c:v>13895</c:v>
                </c:pt>
                <c:pt idx="11">
                  <c:v>13133</c:v>
                </c:pt>
                <c:pt idx="14">
                  <c:v>13402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5200</c:v>
                </c:pt>
                <c:pt idx="5">
                  <c:v>6144</c:v>
                </c:pt>
                <c:pt idx="8">
                  <c:v>6958</c:v>
                </c:pt>
                <c:pt idx="11">
                  <c:v>8301</c:v>
                </c:pt>
                <c:pt idx="14">
                  <c:v>10435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1281</c:v>
                </c:pt>
                <c:pt idx="3">
                  <c:v>1542</c:v>
                </c:pt>
                <c:pt idx="6">
                  <c:v>1731</c:v>
                </c:pt>
                <c:pt idx="9">
                  <c:v>1</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6928</c:v>
                </c:pt>
                <c:pt idx="3">
                  <c:v>6445</c:v>
                </c:pt>
                <c:pt idx="6">
                  <c:v>6354</c:v>
                </c:pt>
                <c:pt idx="9">
                  <c:v>6203</c:v>
                </c:pt>
                <c:pt idx="12">
                  <c:v>5835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267</c:v>
                </c:pt>
                <c:pt idx="3">
                  <c:v>124</c:v>
                </c:pt>
                <c:pt idx="6">
                  <c:v>39</c:v>
                </c:pt>
                <c:pt idx="9">
                  <c:v>30</c:v>
                </c:pt>
                <c:pt idx="12">
                  <c:v>23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50740</c:v>
                </c:pt>
                <c:pt idx="3">
                  <c:v>47178</c:v>
                </c:pt>
                <c:pt idx="6">
                  <c:v>45226</c:v>
                </c:pt>
                <c:pt idx="9">
                  <c:v>45190</c:v>
                </c:pt>
                <c:pt idx="12">
                  <c:v>44902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208</c:v>
                </c:pt>
                <c:pt idx="3">
                  <c:v>193</c:v>
                </c:pt>
                <c:pt idx="6">
                  <c:v>16</c:v>
                </c:pt>
                <c:pt idx="9">
                  <c:v>15</c:v>
                </c:pt>
                <c:pt idx="12">
                  <c:v>13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32104</c:v>
                </c:pt>
                <c:pt idx="3">
                  <c:v>32125</c:v>
                </c:pt>
                <c:pt idx="6">
                  <c:v>32483</c:v>
                </c:pt>
                <c:pt idx="9">
                  <c:v>35459</c:v>
                </c:pt>
                <c:pt idx="12">
                  <c:v>37083</c:v>
                </c:pt>
              </c:numCache>
            </c:numRef>
          </c:val>
        </c:ser>
        <c:dLbls>
          <c:showLegendKey val="0"/>
          <c:showVal val="0"/>
          <c:showCatName val="0"/>
          <c:showSerName val="0"/>
          <c:showPercent val="0"/>
          <c:showBubbleSize val="0"/>
        </c:dLbls>
        <c:gapWidth val="100"/>
        <c:overlap val="100"/>
        <c:axId val="106286080"/>
        <c:axId val="106292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17900</c:v>
                </c:pt>
                <c:pt idx="2">
                  <c:v>#N/A</c:v>
                </c:pt>
                <c:pt idx="3">
                  <c:v>#N/A</c:v>
                </c:pt>
                <c:pt idx="4">
                  <c:v>13822</c:v>
                </c:pt>
                <c:pt idx="5">
                  <c:v>#N/A</c:v>
                </c:pt>
                <c:pt idx="6">
                  <c:v>#N/A</c:v>
                </c:pt>
                <c:pt idx="7">
                  <c:v>10940</c:v>
                </c:pt>
                <c:pt idx="8">
                  <c:v>#N/A</c:v>
                </c:pt>
                <c:pt idx="9">
                  <c:v>#N/A</c:v>
                </c:pt>
                <c:pt idx="10">
                  <c:v>10865</c:v>
                </c:pt>
                <c:pt idx="11">
                  <c:v>#N/A</c:v>
                </c:pt>
                <c:pt idx="12">
                  <c:v>#N/A</c:v>
                </c:pt>
                <c:pt idx="13">
                  <c:v>10025</c:v>
                </c:pt>
                <c:pt idx="14">
                  <c:v>#N/A</c:v>
                </c:pt>
              </c:numCache>
            </c:numRef>
          </c:val>
          <c:smooth val="0"/>
        </c:ser>
        <c:dLbls>
          <c:showLegendKey val="0"/>
          <c:showVal val="0"/>
          <c:showCatName val="0"/>
          <c:showSerName val="0"/>
          <c:showPercent val="0"/>
          <c:showBubbleSize val="0"/>
        </c:dLbls>
        <c:marker val="1"/>
        <c:smooth val="0"/>
        <c:axId val="106286080"/>
        <c:axId val="106292352"/>
      </c:lineChart>
      <c:catAx>
        <c:axId val="10628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292352"/>
        <c:crosses val="autoZero"/>
        <c:auto val="1"/>
        <c:lblAlgn val="ctr"/>
        <c:lblOffset val="100"/>
        <c:tickLblSkip val="1"/>
        <c:tickMarkSkip val="1"/>
        <c:noMultiLvlLbl val="0"/>
      </c:catAx>
      <c:valAx>
        <c:axId val="106292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286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滋賀県彦根市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112,750
110,783
196.87
43,836,754
41,764,712
1,542,763
23,835,070
37,083,490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50.6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年度以降は類似団体とほぼ同水準で推移している。長引く不況の影響を受け、地方税が減少したことから、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ヵ年平均の数値は平成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年度から減少を続けていたが、平成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は法人税や固定資産税の伸びにより数値が改善した。</a:t>
          </a:r>
          <a:endParaRPr lang="ja-JP" altLang="ja-JP" sz="1400">
            <a:effectLst/>
          </a:endParaRPr>
        </a:p>
        <a:p>
          <a:r>
            <a:rPr kumimoji="1" lang="ja-JP" altLang="ja-JP" sz="1100">
              <a:solidFill>
                <a:schemeClr val="dk1"/>
              </a:solidFill>
              <a:effectLst/>
              <a:latin typeface="+mn-lt"/>
              <a:ea typeface="+mn-ea"/>
              <a:cs typeface="+mn-cs"/>
            </a:rPr>
            <a:t>　引き続き、下水道特別事業会計など全ての会計について、新規借入を抑制することにより、将来的な公債費や繰出金の抑制を図るほか、税収納率向上対策等を中心とした歳入確保に努める。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59872</xdr:rowOff>
    </xdr:to>
    <xdr:cxnSp macro="">
      <xdr:nvCxnSpPr>
        <xdr:cNvPr id="69" name="直線コネクタ 68"/>
        <xdr:cNvCxnSpPr/>
      </xdr:nvCxnSpPr>
      <xdr:spPr>
        <a:xfrm flipV="1">
          <a:off x="4114800" y="72263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0"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59872</xdr:rowOff>
    </xdr:from>
    <xdr:to>
      <xdr:col>6</xdr:col>
      <xdr:colOff>0</xdr:colOff>
      <xdr:row>42</xdr:row>
      <xdr:rowOff>77107</xdr:rowOff>
    </xdr:to>
    <xdr:cxnSp macro="">
      <xdr:nvCxnSpPr>
        <xdr:cNvPr id="72" name="直線コネクタ 71"/>
        <xdr:cNvCxnSpPr/>
      </xdr:nvCxnSpPr>
      <xdr:spPr>
        <a:xfrm flipV="1">
          <a:off x="3225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4" name="テキスト ボックス 73"/>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42635</xdr:rowOff>
    </xdr:from>
    <xdr:to>
      <xdr:col>4</xdr:col>
      <xdr:colOff>482600</xdr:colOff>
      <xdr:row>42</xdr:row>
      <xdr:rowOff>77107</xdr:rowOff>
    </xdr:to>
    <xdr:cxnSp macro="">
      <xdr:nvCxnSpPr>
        <xdr:cNvPr id="75" name="直線コネクタ 74"/>
        <xdr:cNvCxnSpPr/>
      </xdr:nvCxnSpPr>
      <xdr:spPr>
        <a:xfrm>
          <a:off x="2336800" y="72435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162378</xdr:rowOff>
    </xdr:from>
    <xdr:to>
      <xdr:col>3</xdr:col>
      <xdr:colOff>279400</xdr:colOff>
      <xdr:row>42</xdr:row>
      <xdr:rowOff>42635</xdr:rowOff>
    </xdr:to>
    <xdr:cxnSp macro="">
      <xdr:nvCxnSpPr>
        <xdr:cNvPr id="78" name="直線コネクタ 77"/>
        <xdr:cNvCxnSpPr/>
      </xdr:nvCxnSpPr>
      <xdr:spPr>
        <a:xfrm>
          <a:off x="1447800" y="719182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24493</xdr:rowOff>
    </xdr:from>
    <xdr:to>
      <xdr:col>2</xdr:col>
      <xdr:colOff>127000</xdr:colOff>
      <xdr:row>40</xdr:row>
      <xdr:rowOff>126093</xdr:rowOff>
    </xdr:to>
    <xdr:sp macro="" textlink="">
      <xdr:nvSpPr>
        <xdr:cNvPr id="81" name="フローチャート : 判断 80"/>
        <xdr:cNvSpPr/>
      </xdr:nvSpPr>
      <xdr:spPr>
        <a:xfrm>
          <a:off x="1397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136270</xdr:rowOff>
    </xdr:from>
    <xdr:ext cx="762000" cy="259045"/>
    <xdr:sp macro="" textlink="">
      <xdr:nvSpPr>
        <xdr:cNvPr id="82" name="テキスト ボックス 81"/>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8" name="円/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9072</xdr:rowOff>
    </xdr:from>
    <xdr:to>
      <xdr:col>6</xdr:col>
      <xdr:colOff>50800</xdr:colOff>
      <xdr:row>42</xdr:row>
      <xdr:rowOff>110672</xdr:rowOff>
    </xdr:to>
    <xdr:sp macro="" textlink="">
      <xdr:nvSpPr>
        <xdr:cNvPr id="90" name="円/楕円 89"/>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91" name="テキスト ボックス 90"/>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26307</xdr:rowOff>
    </xdr:from>
    <xdr:to>
      <xdr:col>4</xdr:col>
      <xdr:colOff>533400</xdr:colOff>
      <xdr:row>42</xdr:row>
      <xdr:rowOff>127907</xdr:rowOff>
    </xdr:to>
    <xdr:sp macro="" textlink="">
      <xdr:nvSpPr>
        <xdr:cNvPr id="92" name="円/楕円 91"/>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112684</xdr:rowOff>
    </xdr:from>
    <xdr:ext cx="762000" cy="259045"/>
    <xdr:sp macro="" textlink="">
      <xdr:nvSpPr>
        <xdr:cNvPr id="93" name="テキスト ボックス 92"/>
        <xdr:cNvSpPr txBox="1"/>
      </xdr:nvSpPr>
      <xdr:spPr>
        <a:xfrm>
          <a:off x="2844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163285</xdr:rowOff>
    </xdr:from>
    <xdr:to>
      <xdr:col>3</xdr:col>
      <xdr:colOff>330200</xdr:colOff>
      <xdr:row>42</xdr:row>
      <xdr:rowOff>93435</xdr:rowOff>
    </xdr:to>
    <xdr:sp macro="" textlink="">
      <xdr:nvSpPr>
        <xdr:cNvPr id="94" name="円/楕円 93"/>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78212</xdr:rowOff>
    </xdr:from>
    <xdr:ext cx="762000" cy="259045"/>
    <xdr:sp macro="" textlink="">
      <xdr:nvSpPr>
        <xdr:cNvPr id="95" name="テキスト ボックス 94"/>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111578</xdr:rowOff>
    </xdr:from>
    <xdr:to>
      <xdr:col>2</xdr:col>
      <xdr:colOff>127000</xdr:colOff>
      <xdr:row>42</xdr:row>
      <xdr:rowOff>41728</xdr:rowOff>
    </xdr:to>
    <xdr:sp macro="" textlink="">
      <xdr:nvSpPr>
        <xdr:cNvPr id="96" name="円/楕円 95"/>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26505</xdr:rowOff>
    </xdr:from>
    <xdr:ext cx="762000" cy="259045"/>
    <xdr:sp macro="" textlink="">
      <xdr:nvSpPr>
        <xdr:cNvPr id="97" name="テキスト ボックス 96"/>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経常収支比率については、市町村税の増、地方消費税交付金が大きく伸びたことから歳入は増加となった。しかし、歳出は、国家公務員の給与減額支給措置にあわせて実施していた職員給与費の減額支給を終了したことや、人事院勧告に伴う期末勤勉手当の増による人件費の増、学校給食センター運営開始に伴う各種費用の支出を行ったことなどによる物件費の増、これら</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つの経費が大きく伸びたことから経常一般財源充当額が大幅増となり、経常収支比率は昨年度より悪化している。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83312</xdr:rowOff>
    </xdr:from>
    <xdr:to>
      <xdr:col>7</xdr:col>
      <xdr:colOff>152400</xdr:colOff>
      <xdr:row>61</xdr:row>
      <xdr:rowOff>85598</xdr:rowOff>
    </xdr:to>
    <xdr:cxnSp macro="">
      <xdr:nvCxnSpPr>
        <xdr:cNvPr id="130" name="直線コネクタ 129"/>
        <xdr:cNvCxnSpPr/>
      </xdr:nvCxnSpPr>
      <xdr:spPr>
        <a:xfrm>
          <a:off x="4114800" y="1037031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55135</xdr:rowOff>
    </xdr:from>
    <xdr:ext cx="762000" cy="259045"/>
    <xdr:sp macro="" textlink="">
      <xdr:nvSpPr>
        <xdr:cNvPr id="131" name="財政構造の弾力性平均値テキスト"/>
        <xdr:cNvSpPr txBox="1"/>
      </xdr:nvSpPr>
      <xdr:spPr>
        <a:xfrm>
          <a:off x="5041900" y="10513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83312</xdr:rowOff>
    </xdr:from>
    <xdr:to>
      <xdr:col>6</xdr:col>
      <xdr:colOff>0</xdr:colOff>
      <xdr:row>60</xdr:row>
      <xdr:rowOff>83312</xdr:rowOff>
    </xdr:to>
    <xdr:cxnSp macro="">
      <xdr:nvCxnSpPr>
        <xdr:cNvPr id="133" name="直線コネクタ 132"/>
        <xdr:cNvCxnSpPr/>
      </xdr:nvCxnSpPr>
      <xdr:spPr>
        <a:xfrm>
          <a:off x="3225800" y="10370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106697</xdr:rowOff>
    </xdr:from>
    <xdr:ext cx="736600" cy="259045"/>
    <xdr:sp macro="" textlink="">
      <xdr:nvSpPr>
        <xdr:cNvPr id="135" name="テキスト ボックス 134"/>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83312</xdr:rowOff>
    </xdr:from>
    <xdr:to>
      <xdr:col>4</xdr:col>
      <xdr:colOff>482600</xdr:colOff>
      <xdr:row>61</xdr:row>
      <xdr:rowOff>124206</xdr:rowOff>
    </xdr:to>
    <xdr:cxnSp macro="">
      <xdr:nvCxnSpPr>
        <xdr:cNvPr id="136" name="直線コネクタ 135"/>
        <xdr:cNvCxnSpPr/>
      </xdr:nvCxnSpPr>
      <xdr:spPr>
        <a:xfrm flipV="1">
          <a:off x="2336800" y="10370312"/>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145305</xdr:rowOff>
    </xdr:from>
    <xdr:ext cx="762000" cy="259045"/>
    <xdr:sp macro="" textlink="">
      <xdr:nvSpPr>
        <xdr:cNvPr id="138" name="テキスト ボックス 137"/>
        <xdr:cNvSpPr txBox="1"/>
      </xdr:nvSpPr>
      <xdr:spPr>
        <a:xfrm>
          <a:off x="2844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3556</xdr:rowOff>
    </xdr:from>
    <xdr:to>
      <xdr:col>3</xdr:col>
      <xdr:colOff>279400</xdr:colOff>
      <xdr:row>61</xdr:row>
      <xdr:rowOff>124206</xdr:rowOff>
    </xdr:to>
    <xdr:cxnSp macro="">
      <xdr:nvCxnSpPr>
        <xdr:cNvPr id="139" name="直線コネクタ 138"/>
        <xdr:cNvCxnSpPr/>
      </xdr:nvCxnSpPr>
      <xdr:spPr>
        <a:xfrm>
          <a:off x="1447800" y="1046200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143510</xdr:rowOff>
    </xdr:from>
    <xdr:to>
      <xdr:col>2</xdr:col>
      <xdr:colOff>127000</xdr:colOff>
      <xdr:row>61</xdr:row>
      <xdr:rowOff>73660</xdr:rowOff>
    </xdr:to>
    <xdr:sp macro="" textlink="">
      <xdr:nvSpPr>
        <xdr:cNvPr id="142" name="フローチャート :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58437</xdr:rowOff>
    </xdr:from>
    <xdr:ext cx="762000" cy="259045"/>
    <xdr:sp macro="" textlink="">
      <xdr:nvSpPr>
        <xdr:cNvPr id="143" name="テキスト ボックス 142"/>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34798</xdr:rowOff>
    </xdr:from>
    <xdr:to>
      <xdr:col>7</xdr:col>
      <xdr:colOff>203200</xdr:colOff>
      <xdr:row>61</xdr:row>
      <xdr:rowOff>136398</xdr:rowOff>
    </xdr:to>
    <xdr:sp macro="" textlink="">
      <xdr:nvSpPr>
        <xdr:cNvPr id="149" name="円/楕円 148"/>
        <xdr:cNvSpPr/>
      </xdr:nvSpPr>
      <xdr:spPr>
        <a:xfrm>
          <a:off x="49022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51325</xdr:rowOff>
    </xdr:from>
    <xdr:ext cx="762000" cy="259045"/>
    <xdr:sp macro="" textlink="">
      <xdr:nvSpPr>
        <xdr:cNvPr id="150" name="財政構造の弾力性該当値テキスト"/>
        <xdr:cNvSpPr txBox="1"/>
      </xdr:nvSpPr>
      <xdr:spPr>
        <a:xfrm>
          <a:off x="5041900" y="1033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32512</xdr:rowOff>
    </xdr:from>
    <xdr:to>
      <xdr:col>6</xdr:col>
      <xdr:colOff>50800</xdr:colOff>
      <xdr:row>60</xdr:row>
      <xdr:rowOff>134112</xdr:rowOff>
    </xdr:to>
    <xdr:sp macro="" textlink="">
      <xdr:nvSpPr>
        <xdr:cNvPr id="151" name="円/楕円 150"/>
        <xdr:cNvSpPr/>
      </xdr:nvSpPr>
      <xdr:spPr>
        <a:xfrm>
          <a:off x="4064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144289</xdr:rowOff>
    </xdr:from>
    <xdr:ext cx="736600" cy="259045"/>
    <xdr:sp macro="" textlink="">
      <xdr:nvSpPr>
        <xdr:cNvPr id="152" name="テキスト ボックス 151"/>
        <xdr:cNvSpPr txBox="1"/>
      </xdr:nvSpPr>
      <xdr:spPr>
        <a:xfrm>
          <a:off x="3733800" y="1008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32512</xdr:rowOff>
    </xdr:from>
    <xdr:to>
      <xdr:col>4</xdr:col>
      <xdr:colOff>533400</xdr:colOff>
      <xdr:row>60</xdr:row>
      <xdr:rowOff>134112</xdr:rowOff>
    </xdr:to>
    <xdr:sp macro="" textlink="">
      <xdr:nvSpPr>
        <xdr:cNvPr id="153" name="円/楕円 152"/>
        <xdr:cNvSpPr/>
      </xdr:nvSpPr>
      <xdr:spPr>
        <a:xfrm>
          <a:off x="3175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144289</xdr:rowOff>
    </xdr:from>
    <xdr:ext cx="762000" cy="259045"/>
    <xdr:sp macro="" textlink="">
      <xdr:nvSpPr>
        <xdr:cNvPr id="154" name="テキスト ボックス 153"/>
        <xdr:cNvSpPr txBox="1"/>
      </xdr:nvSpPr>
      <xdr:spPr>
        <a:xfrm>
          <a:off x="2844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73406</xdr:rowOff>
    </xdr:from>
    <xdr:to>
      <xdr:col>3</xdr:col>
      <xdr:colOff>330200</xdr:colOff>
      <xdr:row>62</xdr:row>
      <xdr:rowOff>3556</xdr:rowOff>
    </xdr:to>
    <xdr:sp macro="" textlink="">
      <xdr:nvSpPr>
        <xdr:cNvPr id="155" name="円/楕円 154"/>
        <xdr:cNvSpPr/>
      </xdr:nvSpPr>
      <xdr:spPr>
        <a:xfrm>
          <a:off x="2286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159783</xdr:rowOff>
    </xdr:from>
    <xdr:ext cx="762000" cy="259045"/>
    <xdr:sp macro="" textlink="">
      <xdr:nvSpPr>
        <xdr:cNvPr id="156" name="テキスト ボックス 155"/>
        <xdr:cNvSpPr txBox="1"/>
      </xdr:nvSpPr>
      <xdr:spPr>
        <a:xfrm>
          <a:off x="1955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124206</xdr:rowOff>
    </xdr:from>
    <xdr:to>
      <xdr:col>2</xdr:col>
      <xdr:colOff>127000</xdr:colOff>
      <xdr:row>61</xdr:row>
      <xdr:rowOff>54356</xdr:rowOff>
    </xdr:to>
    <xdr:sp macro="" textlink="">
      <xdr:nvSpPr>
        <xdr:cNvPr id="157" name="円/楕円 156"/>
        <xdr:cNvSpPr/>
      </xdr:nvSpPr>
      <xdr:spPr>
        <a:xfrm>
          <a:off x="1397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64533</xdr:rowOff>
    </xdr:from>
    <xdr:ext cx="762000" cy="259045"/>
    <xdr:sp macro="" textlink="">
      <xdr:nvSpPr>
        <xdr:cNvPr id="158" name="テキスト ボックス 157"/>
        <xdr:cNvSpPr txBox="1"/>
      </xdr:nvSpPr>
      <xdr:spPr>
        <a:xfrm>
          <a:off x="1066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[107,501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115,480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国家公務員の給与減額支給措置</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あわせて実施していた職員給与費の減額支給を終了したことや、人事院勧告に伴う期末勤勉手当の増による人件費の増、学校給食センター運営開始に伴う各種費用の支出を行ったことなどによ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物件費の増、こ</a:t>
          </a:r>
          <a:r>
            <a:rPr kumimoji="1" lang="ja-JP" altLang="en-US" sz="1100">
              <a:solidFill>
                <a:schemeClr val="dk1"/>
              </a:solidFill>
              <a:effectLst/>
              <a:latin typeface="+mn-lt"/>
              <a:ea typeface="+mn-ea"/>
              <a:cs typeface="+mn-cs"/>
            </a:rPr>
            <a:t>れら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つの経費が大きく伸びたことから</a:t>
          </a:r>
          <a:r>
            <a:rPr kumimoji="1" lang="ja-JP" altLang="en-US" sz="1100">
              <a:solidFill>
                <a:schemeClr val="dk1"/>
              </a:solidFill>
              <a:effectLst/>
              <a:latin typeface="+mn-lt"/>
              <a:ea typeface="+mn-ea"/>
              <a:cs typeface="+mn-cs"/>
            </a:rPr>
            <a:t>経常一般財源充当額</a:t>
          </a:r>
          <a:r>
            <a:rPr kumimoji="1" lang="ja-JP" altLang="ja-JP" sz="1100">
              <a:solidFill>
                <a:schemeClr val="dk1"/>
              </a:solidFill>
              <a:effectLst/>
              <a:latin typeface="+mn-lt"/>
              <a:ea typeface="+mn-ea"/>
              <a:cs typeface="+mn-cs"/>
            </a:rPr>
            <a:t>大幅増</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今後も「持続可能な財政基盤の確立」を重点課題として位置付けるほか、人件費の抑制を図るとともに、物件費の抑制に努めていく。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15590</xdr:rowOff>
    </xdr:from>
    <xdr:to>
      <xdr:col>7</xdr:col>
      <xdr:colOff>152400</xdr:colOff>
      <xdr:row>84</xdr:row>
      <xdr:rowOff>160128</xdr:rowOff>
    </xdr:to>
    <xdr:cxnSp macro="">
      <xdr:nvCxnSpPr>
        <xdr:cNvPr id="195" name="直線コネクタ 194"/>
        <xdr:cNvCxnSpPr/>
      </xdr:nvCxnSpPr>
      <xdr:spPr>
        <a:xfrm>
          <a:off x="4114800" y="14417390"/>
          <a:ext cx="838200" cy="14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99710</xdr:rowOff>
    </xdr:from>
    <xdr:ext cx="762000" cy="259045"/>
    <xdr:sp macro="" textlink="">
      <xdr:nvSpPr>
        <xdr:cNvPr id="196" name="人件費・物件費等の状況平均値テキスト"/>
        <xdr:cNvSpPr txBox="1"/>
      </xdr:nvSpPr>
      <xdr:spPr>
        <a:xfrm>
          <a:off x="5041900" y="14501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15590</xdr:rowOff>
    </xdr:from>
    <xdr:to>
      <xdr:col>6</xdr:col>
      <xdr:colOff>0</xdr:colOff>
      <xdr:row>84</xdr:row>
      <xdr:rowOff>40081</xdr:rowOff>
    </xdr:to>
    <xdr:cxnSp macro="">
      <xdr:nvCxnSpPr>
        <xdr:cNvPr id="198" name="直線コネクタ 197"/>
        <xdr:cNvCxnSpPr/>
      </xdr:nvCxnSpPr>
      <xdr:spPr>
        <a:xfrm flipV="1">
          <a:off x="3225800" y="14417390"/>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142757</xdr:rowOff>
    </xdr:from>
    <xdr:ext cx="736600" cy="259045"/>
    <xdr:sp macro="" textlink="">
      <xdr:nvSpPr>
        <xdr:cNvPr id="200" name="テキスト ボックス 199"/>
        <xdr:cNvSpPr txBox="1"/>
      </xdr:nvSpPr>
      <xdr:spPr>
        <a:xfrm>
          <a:off x="3733800" y="14544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40081</xdr:rowOff>
    </xdr:from>
    <xdr:to>
      <xdr:col>4</xdr:col>
      <xdr:colOff>482600</xdr:colOff>
      <xdr:row>84</xdr:row>
      <xdr:rowOff>74673</xdr:rowOff>
    </xdr:to>
    <xdr:cxnSp macro="">
      <xdr:nvCxnSpPr>
        <xdr:cNvPr id="201" name="直線コネクタ 200"/>
        <xdr:cNvCxnSpPr/>
      </xdr:nvCxnSpPr>
      <xdr:spPr>
        <a:xfrm flipV="1">
          <a:off x="2336800" y="14441881"/>
          <a:ext cx="889000" cy="3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170282</xdr:rowOff>
    </xdr:from>
    <xdr:ext cx="762000" cy="259045"/>
    <xdr:sp macro="" textlink="">
      <xdr:nvSpPr>
        <xdr:cNvPr id="203" name="テキスト ボックス 202"/>
        <xdr:cNvSpPr txBox="1"/>
      </xdr:nvSpPr>
      <xdr:spPr>
        <a:xfrm>
          <a:off x="2844800" y="1457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46234</xdr:rowOff>
    </xdr:from>
    <xdr:to>
      <xdr:col>3</xdr:col>
      <xdr:colOff>279400</xdr:colOff>
      <xdr:row>84</xdr:row>
      <xdr:rowOff>74673</xdr:rowOff>
    </xdr:to>
    <xdr:cxnSp macro="">
      <xdr:nvCxnSpPr>
        <xdr:cNvPr id="204" name="直線コネクタ 203"/>
        <xdr:cNvCxnSpPr/>
      </xdr:nvCxnSpPr>
      <xdr:spPr>
        <a:xfrm>
          <a:off x="1447800" y="14448034"/>
          <a:ext cx="889000" cy="2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53798</xdr:rowOff>
    </xdr:from>
    <xdr:ext cx="762000" cy="259045"/>
    <xdr:sp macro="" textlink="">
      <xdr:nvSpPr>
        <xdr:cNvPr id="206" name="テキスト ボックス 205"/>
        <xdr:cNvSpPr txBox="1"/>
      </xdr:nvSpPr>
      <xdr:spPr>
        <a:xfrm>
          <a:off x="1955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47107</xdr:rowOff>
    </xdr:from>
    <xdr:to>
      <xdr:col>2</xdr:col>
      <xdr:colOff>127000</xdr:colOff>
      <xdr:row>84</xdr:row>
      <xdr:rowOff>148707</xdr:rowOff>
    </xdr:to>
    <xdr:sp macro="" textlink="">
      <xdr:nvSpPr>
        <xdr:cNvPr id="207" name="フローチャート : 判断 206"/>
        <xdr:cNvSpPr/>
      </xdr:nvSpPr>
      <xdr:spPr>
        <a:xfrm>
          <a:off x="1397000" y="144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133484</xdr:rowOff>
    </xdr:from>
    <xdr:ext cx="762000" cy="259045"/>
    <xdr:sp macro="" textlink="">
      <xdr:nvSpPr>
        <xdr:cNvPr id="208" name="テキスト ボックス 207"/>
        <xdr:cNvSpPr txBox="1"/>
      </xdr:nvSpPr>
      <xdr:spPr>
        <a:xfrm>
          <a:off x="1066800" y="14535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103,891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109328</xdr:rowOff>
    </xdr:from>
    <xdr:to>
      <xdr:col>7</xdr:col>
      <xdr:colOff>203200</xdr:colOff>
      <xdr:row>85</xdr:row>
      <xdr:rowOff>39478</xdr:rowOff>
    </xdr:to>
    <xdr:sp macro="" textlink="">
      <xdr:nvSpPr>
        <xdr:cNvPr id="214" name="円/楕円 213"/>
        <xdr:cNvSpPr/>
      </xdr:nvSpPr>
      <xdr:spPr>
        <a:xfrm>
          <a:off x="4902200" y="1451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125855</xdr:rowOff>
    </xdr:from>
    <xdr:ext cx="762000" cy="259045"/>
    <xdr:sp macro="" textlink="">
      <xdr:nvSpPr>
        <xdr:cNvPr id="215" name="人件費・物件費等の状況該当値テキスト"/>
        <xdr:cNvSpPr txBox="1"/>
      </xdr:nvSpPr>
      <xdr:spPr>
        <a:xfrm>
          <a:off x="5041900" y="1435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107,501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136240</xdr:rowOff>
    </xdr:from>
    <xdr:to>
      <xdr:col>6</xdr:col>
      <xdr:colOff>50800</xdr:colOff>
      <xdr:row>84</xdr:row>
      <xdr:rowOff>66390</xdr:rowOff>
    </xdr:to>
    <xdr:sp macro="" textlink="">
      <xdr:nvSpPr>
        <xdr:cNvPr id="216" name="円/楕円 215"/>
        <xdr:cNvSpPr/>
      </xdr:nvSpPr>
      <xdr:spPr>
        <a:xfrm>
          <a:off x="4064000" y="143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76567</xdr:rowOff>
    </xdr:from>
    <xdr:ext cx="736600" cy="259045"/>
    <xdr:sp macro="" textlink="">
      <xdr:nvSpPr>
        <xdr:cNvPr id="217" name="テキスト ボックス 216"/>
        <xdr:cNvSpPr txBox="1"/>
      </xdr:nvSpPr>
      <xdr:spPr>
        <a:xfrm>
          <a:off x="3733800" y="1413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99,115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160731</xdr:rowOff>
    </xdr:from>
    <xdr:to>
      <xdr:col>4</xdr:col>
      <xdr:colOff>533400</xdr:colOff>
      <xdr:row>84</xdr:row>
      <xdr:rowOff>90881</xdr:rowOff>
    </xdr:to>
    <xdr:sp macro="" textlink="">
      <xdr:nvSpPr>
        <xdr:cNvPr id="218" name="円/楕円 217"/>
        <xdr:cNvSpPr/>
      </xdr:nvSpPr>
      <xdr:spPr>
        <a:xfrm>
          <a:off x="3175000" y="1439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101058</xdr:rowOff>
    </xdr:from>
    <xdr:ext cx="762000" cy="259045"/>
    <xdr:sp macro="" textlink="">
      <xdr:nvSpPr>
        <xdr:cNvPr id="219" name="テキスト ボックス 218"/>
        <xdr:cNvSpPr txBox="1"/>
      </xdr:nvSpPr>
      <xdr:spPr>
        <a:xfrm>
          <a:off x="2844800" y="1415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100,536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23873</xdr:rowOff>
    </xdr:from>
    <xdr:to>
      <xdr:col>3</xdr:col>
      <xdr:colOff>330200</xdr:colOff>
      <xdr:row>84</xdr:row>
      <xdr:rowOff>125473</xdr:rowOff>
    </xdr:to>
    <xdr:sp macro="" textlink="">
      <xdr:nvSpPr>
        <xdr:cNvPr id="220" name="円/楕円 219"/>
        <xdr:cNvSpPr/>
      </xdr:nvSpPr>
      <xdr:spPr>
        <a:xfrm>
          <a:off x="2286000" y="1442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135650</xdr:rowOff>
    </xdr:from>
    <xdr:ext cx="762000" cy="259045"/>
    <xdr:sp macro="" textlink="">
      <xdr:nvSpPr>
        <xdr:cNvPr id="221" name="テキスト ボックス 220"/>
        <xdr:cNvSpPr txBox="1"/>
      </xdr:nvSpPr>
      <xdr:spPr>
        <a:xfrm>
          <a:off x="1955800" y="1419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102,543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166884</xdr:rowOff>
    </xdr:from>
    <xdr:to>
      <xdr:col>2</xdr:col>
      <xdr:colOff>127000</xdr:colOff>
      <xdr:row>84</xdr:row>
      <xdr:rowOff>97034</xdr:rowOff>
    </xdr:to>
    <xdr:sp macro="" textlink="">
      <xdr:nvSpPr>
        <xdr:cNvPr id="222" name="円/楕円 221"/>
        <xdr:cNvSpPr/>
      </xdr:nvSpPr>
      <xdr:spPr>
        <a:xfrm>
          <a:off x="1397000" y="1439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107211</xdr:rowOff>
    </xdr:from>
    <xdr:ext cx="762000" cy="259045"/>
    <xdr:sp macro="" textlink="">
      <xdr:nvSpPr>
        <xdr:cNvPr id="223" name="テキスト ボックス 222"/>
        <xdr:cNvSpPr txBox="1"/>
      </xdr:nvSpPr>
      <xdr:spPr>
        <a:xfrm>
          <a:off x="1066800" y="1416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類似団体の平均とほぼ同数値となっている。</a:t>
          </a:r>
          <a:endParaRPr lang="ja-JP" altLang="ja-JP" sz="1400">
            <a:effectLst/>
          </a:endParaRPr>
        </a:p>
        <a:p>
          <a:r>
            <a:rPr kumimoji="1" lang="ja-JP" altLang="ja-JP" sz="1100">
              <a:solidFill>
                <a:schemeClr val="dk1"/>
              </a:solidFill>
              <a:effectLst/>
              <a:latin typeface="+mn-lt"/>
              <a:ea typeface="+mn-ea"/>
              <a:cs typeface="+mn-cs"/>
            </a:rPr>
            <a:t>　給与については、本市は従前から国家公務員制度に準拠している。</a:t>
          </a:r>
          <a:endParaRPr lang="ja-JP" altLang="ja-JP" sz="1400">
            <a:effectLst/>
          </a:endParaRPr>
        </a:p>
        <a:p>
          <a:r>
            <a:rPr kumimoji="1" lang="ja-JP" altLang="ja-JP" sz="1100">
              <a:solidFill>
                <a:schemeClr val="dk1"/>
              </a:solidFill>
              <a:effectLst/>
              <a:latin typeface="+mn-lt"/>
              <a:ea typeface="+mn-ea"/>
              <a:cs typeface="+mn-cs"/>
            </a:rPr>
            <a:t>　また、係長級以上への昇給については試験制度を導入しているため、中間層から上の年齢層のラスパイレス指数が相対的に低くなっている。今後も国家公務員制度準拠を基本とし、給与の適正化に努める。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82550</xdr:rowOff>
    </xdr:from>
    <xdr:to>
      <xdr:col>24</xdr:col>
      <xdr:colOff>558800</xdr:colOff>
      <xdr:row>84</xdr:row>
      <xdr:rowOff>106680</xdr:rowOff>
    </xdr:to>
    <xdr:cxnSp macro="">
      <xdr:nvCxnSpPr>
        <xdr:cNvPr id="257" name="直線コネクタ 256"/>
        <xdr:cNvCxnSpPr/>
      </xdr:nvCxnSpPr>
      <xdr:spPr>
        <a:xfrm flipV="1">
          <a:off x="16179800" y="144843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60131</xdr:rowOff>
    </xdr:from>
    <xdr:ext cx="762000" cy="259045"/>
    <xdr:sp macro="" textlink="">
      <xdr:nvSpPr>
        <xdr:cNvPr id="258" name="給与水準   （国との比較）平均値テキスト"/>
        <xdr:cNvSpPr txBox="1"/>
      </xdr:nvSpPr>
      <xdr:spPr>
        <a:xfrm>
          <a:off x="17106900" y="1446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88</xdr:row>
      <xdr:rowOff>48261</xdr:rowOff>
    </xdr:to>
    <xdr:cxnSp macro="">
      <xdr:nvCxnSpPr>
        <xdr:cNvPr id="260" name="直線コネクタ 259"/>
        <xdr:cNvCxnSpPr/>
      </xdr:nvCxnSpPr>
      <xdr:spPr>
        <a:xfrm flipV="1">
          <a:off x="15290800" y="14508480"/>
          <a:ext cx="8890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62" name="テキスト ボックス 261"/>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48261</xdr:rowOff>
    </xdr:from>
    <xdr:to>
      <xdr:col>22</xdr:col>
      <xdr:colOff>203200</xdr:colOff>
      <xdr:row>88</xdr:row>
      <xdr:rowOff>72389</xdr:rowOff>
    </xdr:to>
    <xdr:cxnSp macro="">
      <xdr:nvCxnSpPr>
        <xdr:cNvPr id="263" name="直線コネクタ 262"/>
        <xdr:cNvCxnSpPr/>
      </xdr:nvCxnSpPr>
      <xdr:spPr>
        <a:xfrm flipV="1">
          <a:off x="14401800" y="151358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5" name="テキスト ボックス 264"/>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74507</xdr:rowOff>
    </xdr:from>
    <xdr:to>
      <xdr:col>21</xdr:col>
      <xdr:colOff>0</xdr:colOff>
      <xdr:row>88</xdr:row>
      <xdr:rowOff>72389</xdr:rowOff>
    </xdr:to>
    <xdr:cxnSp macro="">
      <xdr:nvCxnSpPr>
        <xdr:cNvPr id="266" name="直線コネクタ 265"/>
        <xdr:cNvCxnSpPr/>
      </xdr:nvCxnSpPr>
      <xdr:spPr>
        <a:xfrm>
          <a:off x="13512800" y="14476307"/>
          <a:ext cx="889000" cy="68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8" name="テキスト ボックス 267"/>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69" name="フローチャート : 判断 268"/>
        <xdr:cNvSpPr/>
      </xdr:nvSpPr>
      <xdr:spPr>
        <a:xfrm>
          <a:off x="13462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43197</xdr:rowOff>
    </xdr:from>
    <xdr:ext cx="762000" cy="259045"/>
    <xdr:sp macro="" textlink="">
      <xdr:nvSpPr>
        <xdr:cNvPr id="270" name="テキスト ボックス 269"/>
        <xdr:cNvSpPr txBox="1"/>
      </xdr:nvSpPr>
      <xdr:spPr>
        <a:xfrm>
          <a:off x="13131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31750</xdr:rowOff>
    </xdr:from>
    <xdr:to>
      <xdr:col>24</xdr:col>
      <xdr:colOff>609600</xdr:colOff>
      <xdr:row>84</xdr:row>
      <xdr:rowOff>133350</xdr:rowOff>
    </xdr:to>
    <xdr:sp macro="" textlink="">
      <xdr:nvSpPr>
        <xdr:cNvPr id="276" name="円/楕円 275"/>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48277</xdr:rowOff>
    </xdr:from>
    <xdr:ext cx="762000" cy="259045"/>
    <xdr:sp macro="" textlink="">
      <xdr:nvSpPr>
        <xdr:cNvPr id="277"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8" name="円/楕円 277"/>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167657</xdr:rowOff>
    </xdr:from>
    <xdr:ext cx="736600" cy="259045"/>
    <xdr:sp macro="" textlink="">
      <xdr:nvSpPr>
        <xdr:cNvPr id="279" name="テキスト ボックス 278"/>
        <xdr:cNvSpPr txBox="1"/>
      </xdr:nvSpPr>
      <xdr:spPr>
        <a:xfrm>
          <a:off x="15798800" y="1422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168911</xdr:rowOff>
    </xdr:from>
    <xdr:to>
      <xdr:col>22</xdr:col>
      <xdr:colOff>254000</xdr:colOff>
      <xdr:row>88</xdr:row>
      <xdr:rowOff>99061</xdr:rowOff>
    </xdr:to>
    <xdr:sp macro="" textlink="">
      <xdr:nvSpPr>
        <xdr:cNvPr id="280" name="円/楕円 279"/>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109238</xdr:rowOff>
    </xdr:from>
    <xdr:ext cx="762000" cy="259045"/>
    <xdr:sp macro="" textlink="">
      <xdr:nvSpPr>
        <xdr:cNvPr id="281" name="テキスト ボックス 280"/>
        <xdr:cNvSpPr txBox="1"/>
      </xdr:nvSpPr>
      <xdr:spPr>
        <a:xfrm>
          <a:off x="14909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21589</xdr:rowOff>
    </xdr:from>
    <xdr:to>
      <xdr:col>21</xdr:col>
      <xdr:colOff>50800</xdr:colOff>
      <xdr:row>88</xdr:row>
      <xdr:rowOff>123189</xdr:rowOff>
    </xdr:to>
    <xdr:sp macro="" textlink="">
      <xdr:nvSpPr>
        <xdr:cNvPr id="282" name="円/楕円 281"/>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133366</xdr:rowOff>
    </xdr:from>
    <xdr:ext cx="762000" cy="259045"/>
    <xdr:sp macro="" textlink="">
      <xdr:nvSpPr>
        <xdr:cNvPr id="283" name="テキスト ボックス 282"/>
        <xdr:cNvSpPr txBox="1"/>
      </xdr:nvSpPr>
      <xdr:spPr>
        <a:xfrm>
          <a:off x="14020800" y="1487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23707</xdr:rowOff>
    </xdr:from>
    <xdr:to>
      <xdr:col>19</xdr:col>
      <xdr:colOff>533400</xdr:colOff>
      <xdr:row>84</xdr:row>
      <xdr:rowOff>125307</xdr:rowOff>
    </xdr:to>
    <xdr:sp macro="" textlink="">
      <xdr:nvSpPr>
        <xdr:cNvPr id="284" name="円/楕円 283"/>
        <xdr:cNvSpPr/>
      </xdr:nvSpPr>
      <xdr:spPr>
        <a:xfrm>
          <a:off x="13462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135484</xdr:rowOff>
    </xdr:from>
    <xdr:ext cx="762000" cy="259045"/>
    <xdr:sp macro="" textlink="">
      <xdr:nvSpPr>
        <xdr:cNvPr id="285" name="テキスト ボックス 284"/>
        <xdr:cNvSpPr txBox="1"/>
      </xdr:nvSpPr>
      <xdr:spPr>
        <a:xfrm>
          <a:off x="13131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消防やごみの収集・処理業務を直営で行っており、特に消防については、近隣３町から受託し実施していることから、類似団体平均を上回る結果となっている。今後は、財政の健全化を推進するにあたり、引き続き必要最小限度の職員補充に努め、職員数の抑制や指定管理者制度などによる民間委託の拡充を図り、職員数の抑制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128996</xdr:rowOff>
    </xdr:from>
    <xdr:to>
      <xdr:col>24</xdr:col>
      <xdr:colOff>558800</xdr:colOff>
      <xdr:row>64</xdr:row>
      <xdr:rowOff>156573</xdr:rowOff>
    </xdr:to>
    <xdr:cxnSp macro="">
      <xdr:nvCxnSpPr>
        <xdr:cNvPr id="322" name="直線コネクタ 321"/>
        <xdr:cNvCxnSpPr/>
      </xdr:nvCxnSpPr>
      <xdr:spPr>
        <a:xfrm>
          <a:off x="16179800" y="1110179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3"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56606</xdr:rowOff>
    </xdr:from>
    <xdr:to>
      <xdr:col>23</xdr:col>
      <xdr:colOff>406400</xdr:colOff>
      <xdr:row>64</xdr:row>
      <xdr:rowOff>128996</xdr:rowOff>
    </xdr:to>
    <xdr:cxnSp macro="">
      <xdr:nvCxnSpPr>
        <xdr:cNvPr id="325" name="直線コネクタ 324"/>
        <xdr:cNvCxnSpPr/>
      </xdr:nvCxnSpPr>
      <xdr:spPr>
        <a:xfrm>
          <a:off x="15290800" y="110294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20155</xdr:rowOff>
    </xdr:from>
    <xdr:ext cx="736600" cy="259045"/>
    <xdr:sp macro="" textlink="">
      <xdr:nvSpPr>
        <xdr:cNvPr id="327" name="テキスト ボックス 326"/>
        <xdr:cNvSpPr txBox="1"/>
      </xdr:nvSpPr>
      <xdr:spPr>
        <a:xfrm>
          <a:off x="15798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25581</xdr:rowOff>
    </xdr:from>
    <xdr:to>
      <xdr:col>22</xdr:col>
      <xdr:colOff>203200</xdr:colOff>
      <xdr:row>64</xdr:row>
      <xdr:rowOff>56606</xdr:rowOff>
    </xdr:to>
    <xdr:cxnSp macro="">
      <xdr:nvCxnSpPr>
        <xdr:cNvPr id="328" name="直線コネクタ 327"/>
        <xdr:cNvCxnSpPr/>
      </xdr:nvCxnSpPr>
      <xdr:spPr>
        <a:xfrm>
          <a:off x="14401800" y="109983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30" name="テキスト ボックス 329"/>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25581</xdr:rowOff>
    </xdr:from>
    <xdr:to>
      <xdr:col>21</xdr:col>
      <xdr:colOff>0</xdr:colOff>
      <xdr:row>64</xdr:row>
      <xdr:rowOff>35923</xdr:rowOff>
    </xdr:to>
    <xdr:cxnSp macro="">
      <xdr:nvCxnSpPr>
        <xdr:cNvPr id="331" name="直線コネクタ 330"/>
        <xdr:cNvCxnSpPr/>
      </xdr:nvCxnSpPr>
      <xdr:spPr>
        <a:xfrm flipV="1">
          <a:off x="13512800" y="1099838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106334</xdr:rowOff>
    </xdr:from>
    <xdr:ext cx="762000" cy="259045"/>
    <xdr:sp macro="" textlink="">
      <xdr:nvSpPr>
        <xdr:cNvPr id="333" name="テキスト ボックス 332"/>
        <xdr:cNvSpPr txBox="1"/>
      </xdr:nvSpPr>
      <xdr:spPr>
        <a:xfrm>
          <a:off x="14020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79828</xdr:rowOff>
    </xdr:from>
    <xdr:to>
      <xdr:col>19</xdr:col>
      <xdr:colOff>533400</xdr:colOff>
      <xdr:row>63</xdr:row>
      <xdr:rowOff>9978</xdr:rowOff>
    </xdr:to>
    <xdr:sp macro="" textlink="">
      <xdr:nvSpPr>
        <xdr:cNvPr id="334" name="フローチャート : 判断 333"/>
        <xdr:cNvSpPr/>
      </xdr:nvSpPr>
      <xdr:spPr>
        <a:xfrm>
          <a:off x="13462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20155</xdr:rowOff>
    </xdr:from>
    <xdr:ext cx="762000" cy="259045"/>
    <xdr:sp macro="" textlink="">
      <xdr:nvSpPr>
        <xdr:cNvPr id="335" name="テキスト ボックス 334"/>
        <xdr:cNvSpPr txBox="1"/>
      </xdr:nvSpPr>
      <xdr:spPr>
        <a:xfrm>
          <a:off x="13131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105773</xdr:rowOff>
    </xdr:from>
    <xdr:to>
      <xdr:col>24</xdr:col>
      <xdr:colOff>609600</xdr:colOff>
      <xdr:row>65</xdr:row>
      <xdr:rowOff>35923</xdr:rowOff>
    </xdr:to>
    <xdr:sp macro="" textlink="">
      <xdr:nvSpPr>
        <xdr:cNvPr id="341" name="円/楕円 340"/>
        <xdr:cNvSpPr/>
      </xdr:nvSpPr>
      <xdr:spPr>
        <a:xfrm>
          <a:off x="169672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77850</xdr:rowOff>
    </xdr:from>
    <xdr:ext cx="762000" cy="259045"/>
    <xdr:sp macro="" textlink="">
      <xdr:nvSpPr>
        <xdr:cNvPr id="342" name="定員管理の状況該当値テキスト"/>
        <xdr:cNvSpPr txBox="1"/>
      </xdr:nvSpPr>
      <xdr:spPr>
        <a:xfrm>
          <a:off x="17106900" y="1105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78196</xdr:rowOff>
    </xdr:from>
    <xdr:to>
      <xdr:col>23</xdr:col>
      <xdr:colOff>457200</xdr:colOff>
      <xdr:row>65</xdr:row>
      <xdr:rowOff>8346</xdr:rowOff>
    </xdr:to>
    <xdr:sp macro="" textlink="">
      <xdr:nvSpPr>
        <xdr:cNvPr id="343" name="円/楕円 342"/>
        <xdr:cNvSpPr/>
      </xdr:nvSpPr>
      <xdr:spPr>
        <a:xfrm>
          <a:off x="16129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164573</xdr:rowOff>
    </xdr:from>
    <xdr:ext cx="736600" cy="259045"/>
    <xdr:sp macro="" textlink="">
      <xdr:nvSpPr>
        <xdr:cNvPr id="344" name="テキスト ボックス 343"/>
        <xdr:cNvSpPr txBox="1"/>
      </xdr:nvSpPr>
      <xdr:spPr>
        <a:xfrm>
          <a:off x="15798800" y="11137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5806</xdr:rowOff>
    </xdr:from>
    <xdr:to>
      <xdr:col>22</xdr:col>
      <xdr:colOff>254000</xdr:colOff>
      <xdr:row>64</xdr:row>
      <xdr:rowOff>107406</xdr:rowOff>
    </xdr:to>
    <xdr:sp macro="" textlink="">
      <xdr:nvSpPr>
        <xdr:cNvPr id="345" name="円/楕円 344"/>
        <xdr:cNvSpPr/>
      </xdr:nvSpPr>
      <xdr:spPr>
        <a:xfrm>
          <a:off x="15240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92183</xdr:rowOff>
    </xdr:from>
    <xdr:ext cx="762000" cy="259045"/>
    <xdr:sp macro="" textlink="">
      <xdr:nvSpPr>
        <xdr:cNvPr id="346" name="テキスト ボックス 345"/>
        <xdr:cNvSpPr txBox="1"/>
      </xdr:nvSpPr>
      <xdr:spPr>
        <a:xfrm>
          <a:off x="14909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146231</xdr:rowOff>
    </xdr:from>
    <xdr:to>
      <xdr:col>21</xdr:col>
      <xdr:colOff>50800</xdr:colOff>
      <xdr:row>64</xdr:row>
      <xdr:rowOff>76381</xdr:rowOff>
    </xdr:to>
    <xdr:sp macro="" textlink="">
      <xdr:nvSpPr>
        <xdr:cNvPr id="347" name="円/楕円 346"/>
        <xdr:cNvSpPr/>
      </xdr:nvSpPr>
      <xdr:spPr>
        <a:xfrm>
          <a:off x="14351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61158</xdr:rowOff>
    </xdr:from>
    <xdr:ext cx="762000" cy="259045"/>
    <xdr:sp macro="" textlink="">
      <xdr:nvSpPr>
        <xdr:cNvPr id="348" name="テキスト ボックス 347"/>
        <xdr:cNvSpPr txBox="1"/>
      </xdr:nvSpPr>
      <xdr:spPr>
        <a:xfrm>
          <a:off x="14020800" y="110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156573</xdr:rowOff>
    </xdr:from>
    <xdr:to>
      <xdr:col>19</xdr:col>
      <xdr:colOff>533400</xdr:colOff>
      <xdr:row>64</xdr:row>
      <xdr:rowOff>86723</xdr:rowOff>
    </xdr:to>
    <xdr:sp macro="" textlink="">
      <xdr:nvSpPr>
        <xdr:cNvPr id="349" name="円/楕円 348"/>
        <xdr:cNvSpPr/>
      </xdr:nvSpPr>
      <xdr:spPr>
        <a:xfrm>
          <a:off x="13462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71500</xdr:rowOff>
    </xdr:from>
    <xdr:ext cx="762000" cy="259045"/>
    <xdr:sp macro="" textlink="">
      <xdr:nvSpPr>
        <xdr:cNvPr id="350" name="テキスト ボックス 349"/>
        <xdr:cNvSpPr txBox="1"/>
      </xdr:nvSpPr>
      <xdr:spPr>
        <a:xfrm>
          <a:off x="13131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公債費適正化計画に基づき、新規借入の抑制に努めたことや一部事務組合等が発行した起債の償還完了に伴う負担金の減により、平成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年度からさらに数値が改善され、３ヵ年平均の数値においても</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ポイントの改善が見られた。</a:t>
          </a:r>
          <a:endParaRPr lang="ja-JP" altLang="ja-JP" sz="1400">
            <a:effectLst/>
          </a:endParaRPr>
        </a:p>
        <a:p>
          <a:r>
            <a:rPr kumimoji="1" lang="ja-JP" altLang="ja-JP" sz="1100">
              <a:solidFill>
                <a:schemeClr val="dk1"/>
              </a:solidFill>
              <a:effectLst/>
              <a:latin typeface="+mn-lt"/>
              <a:ea typeface="+mn-ea"/>
              <a:cs typeface="+mn-cs"/>
            </a:rPr>
            <a:t>　しかし、下水道事業会計や病院事業会計への公債費償還に充てる繰出金が依然として多いことなどの要因により、類似団体と比較して高い数値となっている。</a:t>
          </a:r>
          <a:endParaRPr lang="ja-JP" altLang="ja-JP" sz="1400">
            <a:effectLst/>
          </a:endParaRPr>
        </a:p>
        <a:p>
          <a:r>
            <a:rPr kumimoji="1" lang="ja-JP" altLang="ja-JP" sz="1100">
              <a:solidFill>
                <a:schemeClr val="dk1"/>
              </a:solidFill>
              <a:effectLst/>
              <a:latin typeface="+mn-lt"/>
              <a:ea typeface="+mn-ea"/>
              <a:cs typeface="+mn-cs"/>
            </a:rPr>
            <a:t>　また、起債の許可基準である</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％は下回っているものの、本庁舎耐震工事や</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稲枝駅改築整備事業など大型の起債発行が今後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年にかけて集中して予定されているため、今後の数値の推移に注視する必要がある。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165862</xdr:rowOff>
    </xdr:from>
    <xdr:to>
      <xdr:col>24</xdr:col>
      <xdr:colOff>558800</xdr:colOff>
      <xdr:row>39</xdr:row>
      <xdr:rowOff>57150</xdr:rowOff>
    </xdr:to>
    <xdr:cxnSp macro="">
      <xdr:nvCxnSpPr>
        <xdr:cNvPr id="382" name="直線コネクタ 381"/>
        <xdr:cNvCxnSpPr/>
      </xdr:nvCxnSpPr>
      <xdr:spPr>
        <a:xfrm flipV="1">
          <a:off x="16179800" y="668096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54373</xdr:rowOff>
    </xdr:from>
    <xdr:ext cx="762000" cy="259045"/>
    <xdr:sp macro="" textlink="">
      <xdr:nvSpPr>
        <xdr:cNvPr id="383" name="公債費負担の状況平均値テキスト"/>
        <xdr:cNvSpPr txBox="1"/>
      </xdr:nvSpPr>
      <xdr:spPr>
        <a:xfrm>
          <a:off x="17106900" y="63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57150</xdr:rowOff>
    </xdr:from>
    <xdr:to>
      <xdr:col>23</xdr:col>
      <xdr:colOff>406400</xdr:colOff>
      <xdr:row>39</xdr:row>
      <xdr:rowOff>139192</xdr:rowOff>
    </xdr:to>
    <xdr:cxnSp macro="">
      <xdr:nvCxnSpPr>
        <xdr:cNvPr id="385" name="直線コネクタ 384"/>
        <xdr:cNvCxnSpPr/>
      </xdr:nvCxnSpPr>
      <xdr:spPr>
        <a:xfrm flipV="1">
          <a:off x="15290800" y="674370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16781</xdr:rowOff>
    </xdr:from>
    <xdr:ext cx="736600" cy="259045"/>
    <xdr:sp macro="" textlink="">
      <xdr:nvSpPr>
        <xdr:cNvPr id="387" name="テキスト ボックス 386"/>
        <xdr:cNvSpPr txBox="1"/>
      </xdr:nvSpPr>
      <xdr:spPr>
        <a:xfrm>
          <a:off x="15798800" y="636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139192</xdr:rowOff>
    </xdr:from>
    <xdr:to>
      <xdr:col>22</xdr:col>
      <xdr:colOff>203200</xdr:colOff>
      <xdr:row>40</xdr:row>
      <xdr:rowOff>88392</xdr:rowOff>
    </xdr:to>
    <xdr:cxnSp macro="">
      <xdr:nvCxnSpPr>
        <xdr:cNvPr id="388" name="直線コネクタ 387"/>
        <xdr:cNvCxnSpPr/>
      </xdr:nvCxnSpPr>
      <xdr:spPr>
        <a:xfrm flipV="1">
          <a:off x="14401800" y="682574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88392</xdr:rowOff>
    </xdr:from>
    <xdr:to>
      <xdr:col>21</xdr:col>
      <xdr:colOff>0</xdr:colOff>
      <xdr:row>41</xdr:row>
      <xdr:rowOff>23114</xdr:rowOff>
    </xdr:to>
    <xdr:cxnSp macro="">
      <xdr:nvCxnSpPr>
        <xdr:cNvPr id="391" name="直線コネクタ 390"/>
        <xdr:cNvCxnSpPr/>
      </xdr:nvCxnSpPr>
      <xdr:spPr>
        <a:xfrm flipV="1">
          <a:off x="13512800" y="694639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84345</xdr:rowOff>
    </xdr:from>
    <xdr:ext cx="762000" cy="259045"/>
    <xdr:sp macro="" textlink="">
      <xdr:nvSpPr>
        <xdr:cNvPr id="393" name="テキスト ボックス 392"/>
        <xdr:cNvSpPr txBox="1"/>
      </xdr:nvSpPr>
      <xdr:spPr>
        <a:xfrm>
          <a:off x="14020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90932</xdr:rowOff>
    </xdr:from>
    <xdr:to>
      <xdr:col>19</xdr:col>
      <xdr:colOff>533400</xdr:colOff>
      <xdr:row>39</xdr:row>
      <xdr:rowOff>21082</xdr:rowOff>
    </xdr:to>
    <xdr:sp macro="" textlink="">
      <xdr:nvSpPr>
        <xdr:cNvPr id="394" name="フローチャート : 判断 393"/>
        <xdr:cNvSpPr/>
      </xdr:nvSpPr>
      <xdr:spPr>
        <a:xfrm>
          <a:off x="13462000" y="66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31259</xdr:rowOff>
    </xdr:from>
    <xdr:ext cx="762000" cy="259045"/>
    <xdr:sp macro="" textlink="">
      <xdr:nvSpPr>
        <xdr:cNvPr id="395" name="テキスト ボックス 394"/>
        <xdr:cNvSpPr txBox="1"/>
      </xdr:nvSpPr>
      <xdr:spPr>
        <a:xfrm>
          <a:off x="13131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115062</xdr:rowOff>
    </xdr:from>
    <xdr:to>
      <xdr:col>24</xdr:col>
      <xdr:colOff>609600</xdr:colOff>
      <xdr:row>39</xdr:row>
      <xdr:rowOff>45212</xdr:rowOff>
    </xdr:to>
    <xdr:sp macro="" textlink="">
      <xdr:nvSpPr>
        <xdr:cNvPr id="401" name="円/楕円 400"/>
        <xdr:cNvSpPr/>
      </xdr:nvSpPr>
      <xdr:spPr>
        <a:xfrm>
          <a:off x="16967200" y="66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87139</xdr:rowOff>
    </xdr:from>
    <xdr:ext cx="762000" cy="259045"/>
    <xdr:sp macro="" textlink="">
      <xdr:nvSpPr>
        <xdr:cNvPr id="402" name="公債費負担の状況該当値テキスト"/>
        <xdr:cNvSpPr txBox="1"/>
      </xdr:nvSpPr>
      <xdr:spPr>
        <a:xfrm>
          <a:off x="17106900" y="660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6350</xdr:rowOff>
    </xdr:from>
    <xdr:to>
      <xdr:col>23</xdr:col>
      <xdr:colOff>457200</xdr:colOff>
      <xdr:row>39</xdr:row>
      <xdr:rowOff>107950</xdr:rowOff>
    </xdr:to>
    <xdr:sp macro="" textlink="">
      <xdr:nvSpPr>
        <xdr:cNvPr id="403" name="円/楕円 402"/>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92727</xdr:rowOff>
    </xdr:from>
    <xdr:ext cx="736600" cy="259045"/>
    <xdr:sp macro="" textlink="">
      <xdr:nvSpPr>
        <xdr:cNvPr id="404" name="テキスト ボックス 403"/>
        <xdr:cNvSpPr txBox="1"/>
      </xdr:nvSpPr>
      <xdr:spPr>
        <a:xfrm>
          <a:off x="15798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88392</xdr:rowOff>
    </xdr:from>
    <xdr:to>
      <xdr:col>22</xdr:col>
      <xdr:colOff>254000</xdr:colOff>
      <xdr:row>40</xdr:row>
      <xdr:rowOff>18542</xdr:rowOff>
    </xdr:to>
    <xdr:sp macro="" textlink="">
      <xdr:nvSpPr>
        <xdr:cNvPr id="405" name="円/楕円 404"/>
        <xdr:cNvSpPr/>
      </xdr:nvSpPr>
      <xdr:spPr>
        <a:xfrm>
          <a:off x="15240000" y="67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3319</xdr:rowOff>
    </xdr:from>
    <xdr:ext cx="762000" cy="259045"/>
    <xdr:sp macro="" textlink="">
      <xdr:nvSpPr>
        <xdr:cNvPr id="406" name="テキスト ボックス 405"/>
        <xdr:cNvSpPr txBox="1"/>
      </xdr:nvSpPr>
      <xdr:spPr>
        <a:xfrm>
          <a:off x="14909800" y="686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37592</xdr:rowOff>
    </xdr:from>
    <xdr:to>
      <xdr:col>21</xdr:col>
      <xdr:colOff>50800</xdr:colOff>
      <xdr:row>40</xdr:row>
      <xdr:rowOff>139192</xdr:rowOff>
    </xdr:to>
    <xdr:sp macro="" textlink="">
      <xdr:nvSpPr>
        <xdr:cNvPr id="407" name="円/楕円 406"/>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123969</xdr:rowOff>
    </xdr:from>
    <xdr:ext cx="762000" cy="259045"/>
    <xdr:sp macro="" textlink="">
      <xdr:nvSpPr>
        <xdr:cNvPr id="408" name="テキスト ボックス 407"/>
        <xdr:cNvSpPr txBox="1"/>
      </xdr:nvSpPr>
      <xdr:spPr>
        <a:xfrm>
          <a:off x="14020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143764</xdr:rowOff>
    </xdr:from>
    <xdr:to>
      <xdr:col>19</xdr:col>
      <xdr:colOff>533400</xdr:colOff>
      <xdr:row>41</xdr:row>
      <xdr:rowOff>73914</xdr:rowOff>
    </xdr:to>
    <xdr:sp macro="" textlink="">
      <xdr:nvSpPr>
        <xdr:cNvPr id="409" name="円/楕円 408"/>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58691</xdr:rowOff>
    </xdr:from>
    <xdr:ext cx="762000" cy="259045"/>
    <xdr:sp macro="" textlink="">
      <xdr:nvSpPr>
        <xdr:cNvPr id="410" name="テキスト ボックス 409"/>
        <xdr:cNvSpPr txBox="1"/>
      </xdr:nvSpPr>
      <xdr:spPr>
        <a:xfrm>
          <a:off x="13131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財政調整基金を</a:t>
          </a:r>
          <a:r>
            <a:rPr kumimoji="1" lang="ja-JP" altLang="en-US" sz="1100">
              <a:solidFill>
                <a:schemeClr val="dk1"/>
              </a:solidFill>
              <a:effectLst/>
              <a:latin typeface="+mn-lt"/>
              <a:ea typeface="+mn-ea"/>
              <a:cs typeface="+mn-cs"/>
            </a:rPr>
            <a:t>１０．５</a:t>
          </a:r>
          <a:r>
            <a:rPr kumimoji="1" lang="ja-JP" altLang="ja-JP" sz="1100">
              <a:solidFill>
                <a:schemeClr val="dk1"/>
              </a:solidFill>
              <a:effectLst/>
              <a:latin typeface="+mn-lt"/>
              <a:ea typeface="+mn-ea"/>
              <a:cs typeface="+mn-cs"/>
            </a:rPr>
            <a:t>億円積み増したこと</a:t>
          </a:r>
          <a:r>
            <a:rPr kumimoji="1" lang="ja-JP" altLang="en-US" sz="1100">
              <a:solidFill>
                <a:schemeClr val="dk1"/>
              </a:solidFill>
              <a:effectLst/>
              <a:latin typeface="+mn-lt"/>
              <a:ea typeface="+mn-ea"/>
              <a:cs typeface="+mn-cs"/>
            </a:rPr>
            <a:t>、新たに庁舎建設基金を創設し約１．４億円積み立てたこと</a:t>
          </a:r>
          <a:r>
            <a:rPr kumimoji="1" lang="ja-JP" altLang="ja-JP" sz="1100">
              <a:solidFill>
                <a:schemeClr val="dk1"/>
              </a:solidFill>
              <a:effectLst/>
              <a:latin typeface="+mn-lt"/>
              <a:ea typeface="+mn-ea"/>
              <a:cs typeface="+mn-cs"/>
            </a:rPr>
            <a:t>による充当可能基金の増などにより、将来負担比率は４ポイント減少したものの、依然として類似団体平均と比較して</a:t>
          </a:r>
          <a:r>
            <a:rPr kumimoji="1" lang="ja-JP" altLang="en-US" sz="1100">
              <a:solidFill>
                <a:schemeClr val="dk1"/>
              </a:solidFill>
              <a:effectLst/>
              <a:latin typeface="+mn-lt"/>
              <a:ea typeface="+mn-ea"/>
              <a:cs typeface="+mn-cs"/>
            </a:rPr>
            <a:t>約</a:t>
          </a:r>
          <a:r>
            <a:rPr kumimoji="1" lang="ja-JP" altLang="ja-JP" sz="1100">
              <a:solidFill>
                <a:schemeClr val="dk1"/>
              </a:solidFill>
              <a:effectLst/>
              <a:latin typeface="+mn-lt"/>
              <a:ea typeface="+mn-ea"/>
              <a:cs typeface="+mn-cs"/>
            </a:rPr>
            <a:t>１７ポイント上回っている状態である。</a:t>
          </a:r>
          <a:endParaRPr lang="ja-JP" altLang="ja-JP" sz="1400">
            <a:effectLst/>
          </a:endParaRPr>
        </a:p>
        <a:p>
          <a:r>
            <a:rPr kumimoji="1" lang="ja-JP" altLang="ja-JP" sz="1100">
              <a:solidFill>
                <a:schemeClr val="dk1"/>
              </a:solidFill>
              <a:effectLst/>
              <a:latin typeface="+mn-lt"/>
              <a:ea typeface="+mn-ea"/>
              <a:cs typeface="+mn-cs"/>
            </a:rPr>
            <a:t>　今後も人件費や公債費等の義務的経費の抑制を中心とした行財政改革を推進し、財政の健全化を図る。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123546</xdr:rowOff>
    </xdr:from>
    <xdr:to>
      <xdr:col>24</xdr:col>
      <xdr:colOff>558800</xdr:colOff>
      <xdr:row>15</xdr:row>
      <xdr:rowOff>142850</xdr:rowOff>
    </xdr:to>
    <xdr:cxnSp macro="">
      <xdr:nvCxnSpPr>
        <xdr:cNvPr id="442" name="直線コネクタ 441"/>
        <xdr:cNvCxnSpPr/>
      </xdr:nvCxnSpPr>
      <xdr:spPr>
        <a:xfrm flipV="1">
          <a:off x="16179800" y="269529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8196</xdr:rowOff>
    </xdr:from>
    <xdr:ext cx="762000" cy="259045"/>
    <xdr:sp macro="" textlink="">
      <xdr:nvSpPr>
        <xdr:cNvPr id="443" name="将来負担の状況平均値テキスト"/>
        <xdr:cNvSpPr txBox="1"/>
      </xdr:nvSpPr>
      <xdr:spPr>
        <a:xfrm>
          <a:off x="17106900" y="2408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142850</xdr:rowOff>
    </xdr:from>
    <xdr:to>
      <xdr:col>23</xdr:col>
      <xdr:colOff>406400</xdr:colOff>
      <xdr:row>15</xdr:row>
      <xdr:rowOff>144780</xdr:rowOff>
    </xdr:to>
    <xdr:cxnSp macro="">
      <xdr:nvCxnSpPr>
        <xdr:cNvPr id="445" name="直線コネクタ 444"/>
        <xdr:cNvCxnSpPr/>
      </xdr:nvCxnSpPr>
      <xdr:spPr>
        <a:xfrm flipV="1">
          <a:off x="15290800" y="2714600"/>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7" name="テキスト ボックス 446"/>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144780</xdr:rowOff>
    </xdr:from>
    <xdr:to>
      <xdr:col>22</xdr:col>
      <xdr:colOff>203200</xdr:colOff>
      <xdr:row>16</xdr:row>
      <xdr:rowOff>52959</xdr:rowOff>
    </xdr:to>
    <xdr:cxnSp macro="">
      <xdr:nvCxnSpPr>
        <xdr:cNvPr id="448" name="直線コネクタ 447"/>
        <xdr:cNvCxnSpPr/>
      </xdr:nvCxnSpPr>
      <xdr:spPr>
        <a:xfrm flipV="1">
          <a:off x="14401800" y="2716530"/>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50" name="テキスト ボックス 449"/>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52959</xdr:rowOff>
    </xdr:from>
    <xdr:to>
      <xdr:col>21</xdr:col>
      <xdr:colOff>0</xdr:colOff>
      <xdr:row>16</xdr:row>
      <xdr:rowOff>158166</xdr:rowOff>
    </xdr:to>
    <xdr:cxnSp macro="">
      <xdr:nvCxnSpPr>
        <xdr:cNvPr id="451" name="直線コネクタ 450"/>
        <xdr:cNvCxnSpPr/>
      </xdr:nvCxnSpPr>
      <xdr:spPr>
        <a:xfrm flipV="1">
          <a:off x="13512800" y="2796159"/>
          <a:ext cx="889000" cy="10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36720</xdr:rowOff>
    </xdr:from>
    <xdr:ext cx="762000" cy="259045"/>
    <xdr:sp macro="" textlink="">
      <xdr:nvSpPr>
        <xdr:cNvPr id="453" name="テキスト ボックス 452"/>
        <xdr:cNvSpPr txBox="1"/>
      </xdr:nvSpPr>
      <xdr:spPr>
        <a:xfrm>
          <a:off x="14020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69850</xdr:rowOff>
    </xdr:from>
    <xdr:to>
      <xdr:col>19</xdr:col>
      <xdr:colOff>533400</xdr:colOff>
      <xdr:row>16</xdr:row>
      <xdr:rowOff>0</xdr:rowOff>
    </xdr:to>
    <xdr:sp macro="" textlink="">
      <xdr:nvSpPr>
        <xdr:cNvPr id="454" name="フローチャート : 判断 453"/>
        <xdr:cNvSpPr/>
      </xdr:nvSpPr>
      <xdr:spPr>
        <a:xfrm>
          <a:off x="1346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10177</xdr:rowOff>
    </xdr:from>
    <xdr:ext cx="762000" cy="259045"/>
    <xdr:sp macro="" textlink="">
      <xdr:nvSpPr>
        <xdr:cNvPr id="455" name="テキスト ボックス 454"/>
        <xdr:cNvSpPr txBox="1"/>
      </xdr:nvSpPr>
      <xdr:spPr>
        <a:xfrm>
          <a:off x="1313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72746</xdr:rowOff>
    </xdr:from>
    <xdr:to>
      <xdr:col>24</xdr:col>
      <xdr:colOff>609600</xdr:colOff>
      <xdr:row>16</xdr:row>
      <xdr:rowOff>2896</xdr:rowOff>
    </xdr:to>
    <xdr:sp macro="" textlink="">
      <xdr:nvSpPr>
        <xdr:cNvPr id="461" name="円/楕円 460"/>
        <xdr:cNvSpPr/>
      </xdr:nvSpPr>
      <xdr:spPr>
        <a:xfrm>
          <a:off x="16967200" y="26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44823</xdr:rowOff>
    </xdr:from>
    <xdr:ext cx="762000" cy="259045"/>
    <xdr:sp macro="" textlink="">
      <xdr:nvSpPr>
        <xdr:cNvPr id="462" name="将来負担の状況該当値テキスト"/>
        <xdr:cNvSpPr txBox="1"/>
      </xdr:nvSpPr>
      <xdr:spPr>
        <a:xfrm>
          <a:off x="17106900" y="261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92050</xdr:rowOff>
    </xdr:from>
    <xdr:to>
      <xdr:col>23</xdr:col>
      <xdr:colOff>457200</xdr:colOff>
      <xdr:row>16</xdr:row>
      <xdr:rowOff>22200</xdr:rowOff>
    </xdr:to>
    <xdr:sp macro="" textlink="">
      <xdr:nvSpPr>
        <xdr:cNvPr id="463" name="円/楕円 462"/>
        <xdr:cNvSpPr/>
      </xdr:nvSpPr>
      <xdr:spPr>
        <a:xfrm>
          <a:off x="16129000" y="26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6977</xdr:rowOff>
    </xdr:from>
    <xdr:ext cx="736600" cy="259045"/>
    <xdr:sp macro="" textlink="">
      <xdr:nvSpPr>
        <xdr:cNvPr id="464" name="テキスト ボックス 463"/>
        <xdr:cNvSpPr txBox="1"/>
      </xdr:nvSpPr>
      <xdr:spPr>
        <a:xfrm>
          <a:off x="15798800" y="27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93980</xdr:rowOff>
    </xdr:from>
    <xdr:to>
      <xdr:col>22</xdr:col>
      <xdr:colOff>254000</xdr:colOff>
      <xdr:row>16</xdr:row>
      <xdr:rowOff>24130</xdr:rowOff>
    </xdr:to>
    <xdr:sp macro="" textlink="">
      <xdr:nvSpPr>
        <xdr:cNvPr id="465" name="円/楕円 464"/>
        <xdr:cNvSpPr/>
      </xdr:nvSpPr>
      <xdr:spPr>
        <a:xfrm>
          <a:off x="152400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8907</xdr:rowOff>
    </xdr:from>
    <xdr:ext cx="762000" cy="259045"/>
    <xdr:sp macro="" textlink="">
      <xdr:nvSpPr>
        <xdr:cNvPr id="466" name="テキスト ボックス 465"/>
        <xdr:cNvSpPr txBox="1"/>
      </xdr:nvSpPr>
      <xdr:spPr>
        <a:xfrm>
          <a:off x="14909800" y="275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2159</xdr:rowOff>
    </xdr:from>
    <xdr:to>
      <xdr:col>21</xdr:col>
      <xdr:colOff>50800</xdr:colOff>
      <xdr:row>16</xdr:row>
      <xdr:rowOff>103759</xdr:rowOff>
    </xdr:to>
    <xdr:sp macro="" textlink="">
      <xdr:nvSpPr>
        <xdr:cNvPr id="467" name="円/楕円 466"/>
        <xdr:cNvSpPr/>
      </xdr:nvSpPr>
      <xdr:spPr>
        <a:xfrm>
          <a:off x="14351000" y="27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88536</xdr:rowOff>
    </xdr:from>
    <xdr:ext cx="762000" cy="259045"/>
    <xdr:sp macro="" textlink="">
      <xdr:nvSpPr>
        <xdr:cNvPr id="468" name="テキスト ボックス 467"/>
        <xdr:cNvSpPr txBox="1"/>
      </xdr:nvSpPr>
      <xdr:spPr>
        <a:xfrm>
          <a:off x="14020800" y="283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107366</xdr:rowOff>
    </xdr:from>
    <xdr:to>
      <xdr:col>19</xdr:col>
      <xdr:colOff>533400</xdr:colOff>
      <xdr:row>17</xdr:row>
      <xdr:rowOff>37516</xdr:rowOff>
    </xdr:to>
    <xdr:sp macro="" textlink="">
      <xdr:nvSpPr>
        <xdr:cNvPr id="469" name="円/楕円 468"/>
        <xdr:cNvSpPr/>
      </xdr:nvSpPr>
      <xdr:spPr>
        <a:xfrm>
          <a:off x="13462000" y="285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22293</xdr:rowOff>
    </xdr:from>
    <xdr:ext cx="762000" cy="259045"/>
    <xdr:sp macro="" textlink="">
      <xdr:nvSpPr>
        <xdr:cNvPr id="470" name="テキスト ボックス 469"/>
        <xdr:cNvSpPr txBox="1"/>
      </xdr:nvSpPr>
      <xdr:spPr>
        <a:xfrm>
          <a:off x="13131800" y="293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滋賀県彦根市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112,750
110,783
196.87
43,836,754
41,764,712
1,542,763
23,835,070
37,083,490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50.6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国家公務員の給与減額支給措置にあわせ実施していた職員給与の減額支給を終了したことや、人事院勧告に伴う期末勤勉手当増により昨年度より増加となったが、本市は、</a:t>
          </a:r>
          <a:r>
            <a:rPr lang="ja-JP" altLang="ja-JP" sz="1100" b="0" i="0" baseline="0">
              <a:solidFill>
                <a:schemeClr val="dk1"/>
              </a:solidFill>
              <a:effectLst/>
              <a:latin typeface="+mn-lt"/>
              <a:ea typeface="+mn-ea"/>
              <a:cs typeface="+mn-cs"/>
            </a:rPr>
            <a:t>消防業務とゴミの収集・処理に関わる業務を直営で行っているため、直接の人件費は高くなるが、その分、一部事務組合への負担金が少なくなっており、総じて類似団体平均より低い数値となっている。財政の健全化を推進するため、事業量に見合った人員配置に努めつつ、組織・機構や事務事業の見直しに取り組むとともに、指定管理者制度などによる民間委託の拡大を図り、直接の人件費の抑制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138430</xdr:rowOff>
    </xdr:from>
    <xdr:to>
      <xdr:col>7</xdr:col>
      <xdr:colOff>15875</xdr:colOff>
      <xdr:row>36</xdr:row>
      <xdr:rowOff>104140</xdr:rowOff>
    </xdr:to>
    <xdr:cxnSp macro="">
      <xdr:nvCxnSpPr>
        <xdr:cNvPr id="64" name="直線コネクタ 63"/>
        <xdr:cNvCxnSpPr/>
      </xdr:nvCxnSpPr>
      <xdr:spPr>
        <a:xfrm>
          <a:off x="3987800" y="61391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5"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138430</xdr:rowOff>
    </xdr:from>
    <xdr:to>
      <xdr:col>5</xdr:col>
      <xdr:colOff>549275</xdr:colOff>
      <xdr:row>36</xdr:row>
      <xdr:rowOff>27940</xdr:rowOff>
    </xdr:to>
    <xdr:cxnSp macro="">
      <xdr:nvCxnSpPr>
        <xdr:cNvPr id="67" name="直線コネクタ 66"/>
        <xdr:cNvCxnSpPr/>
      </xdr:nvCxnSpPr>
      <xdr:spPr>
        <a:xfrm flipV="1">
          <a:off x="3098800" y="6139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69" name="テキスト ボックス 68"/>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27940</xdr:rowOff>
    </xdr:from>
    <xdr:to>
      <xdr:col>4</xdr:col>
      <xdr:colOff>346075</xdr:colOff>
      <xdr:row>36</xdr:row>
      <xdr:rowOff>142240</xdr:rowOff>
    </xdr:to>
    <xdr:cxnSp macro="">
      <xdr:nvCxnSpPr>
        <xdr:cNvPr id="70" name="直線コネクタ 69"/>
        <xdr:cNvCxnSpPr/>
      </xdr:nvCxnSpPr>
      <xdr:spPr>
        <a:xfrm flipV="1">
          <a:off x="2209800" y="6200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119380</xdr:rowOff>
    </xdr:from>
    <xdr:to>
      <xdr:col>3</xdr:col>
      <xdr:colOff>142875</xdr:colOff>
      <xdr:row>36</xdr:row>
      <xdr:rowOff>142240</xdr:rowOff>
    </xdr:to>
    <xdr:cxnSp macro="">
      <xdr:nvCxnSpPr>
        <xdr:cNvPr id="73" name="直線コネクタ 72"/>
        <xdr:cNvCxnSpPr/>
      </xdr:nvCxnSpPr>
      <xdr:spPr>
        <a:xfrm>
          <a:off x="1320800" y="629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5" name="テキスト ボックス 74"/>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6" name="フローチャート : 判断 75"/>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7" name="テキスト ボックス 76"/>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3" name="円/楕円 82"/>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69867</xdr:rowOff>
    </xdr:from>
    <xdr:ext cx="762000" cy="259045"/>
    <xdr:sp macro="" textlink="">
      <xdr:nvSpPr>
        <xdr:cNvPr id="84"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87630</xdr:rowOff>
    </xdr:from>
    <xdr:to>
      <xdr:col>5</xdr:col>
      <xdr:colOff>600075</xdr:colOff>
      <xdr:row>36</xdr:row>
      <xdr:rowOff>17780</xdr:rowOff>
    </xdr:to>
    <xdr:sp macro="" textlink="">
      <xdr:nvSpPr>
        <xdr:cNvPr id="85" name="円/楕円 84"/>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27957</xdr:rowOff>
    </xdr:from>
    <xdr:ext cx="736600" cy="259045"/>
    <xdr:sp macro="" textlink="">
      <xdr:nvSpPr>
        <xdr:cNvPr id="86" name="テキスト ボックス 85"/>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148590</xdr:rowOff>
    </xdr:from>
    <xdr:to>
      <xdr:col>4</xdr:col>
      <xdr:colOff>396875</xdr:colOff>
      <xdr:row>36</xdr:row>
      <xdr:rowOff>78740</xdr:rowOff>
    </xdr:to>
    <xdr:sp macro="" textlink="">
      <xdr:nvSpPr>
        <xdr:cNvPr id="87" name="円/楕円 86"/>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88917</xdr:rowOff>
    </xdr:from>
    <xdr:ext cx="762000" cy="259045"/>
    <xdr:sp macro="" textlink="">
      <xdr:nvSpPr>
        <xdr:cNvPr id="88" name="テキスト ボックス 87"/>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91440</xdr:rowOff>
    </xdr:from>
    <xdr:to>
      <xdr:col>3</xdr:col>
      <xdr:colOff>193675</xdr:colOff>
      <xdr:row>37</xdr:row>
      <xdr:rowOff>21590</xdr:rowOff>
    </xdr:to>
    <xdr:sp macro="" textlink="">
      <xdr:nvSpPr>
        <xdr:cNvPr id="89" name="円/楕円 88"/>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31767</xdr:rowOff>
    </xdr:from>
    <xdr:ext cx="762000" cy="259045"/>
    <xdr:sp macro="" textlink="">
      <xdr:nvSpPr>
        <xdr:cNvPr id="90" name="テキスト ボックス 89"/>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68580</xdr:rowOff>
    </xdr:from>
    <xdr:to>
      <xdr:col>1</xdr:col>
      <xdr:colOff>676275</xdr:colOff>
      <xdr:row>36</xdr:row>
      <xdr:rowOff>170180</xdr:rowOff>
    </xdr:to>
    <xdr:sp macro="" textlink="">
      <xdr:nvSpPr>
        <xdr:cNvPr id="91" name="円/楕円 90"/>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8907</xdr:rowOff>
    </xdr:from>
    <xdr:ext cx="762000" cy="259045"/>
    <xdr:sp macro="" textlink="">
      <xdr:nvSpPr>
        <xdr:cNvPr id="92" name="テキスト ボックス 91"/>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類似団体平均と比較して賃金が多いのは、教育費の賃金で自校方式で行っている給食調理員</a:t>
          </a:r>
          <a:r>
            <a:rPr lang="ja-JP" altLang="en-US" sz="1100" b="0" i="0" baseline="0">
              <a:solidFill>
                <a:schemeClr val="dk1"/>
              </a:solidFill>
              <a:effectLst/>
              <a:latin typeface="+mn-lt"/>
              <a:ea typeface="+mn-ea"/>
              <a:cs typeface="+mn-cs"/>
            </a:rPr>
            <a:t>、中学校への市単教員の配置</a:t>
          </a:r>
          <a:r>
            <a:rPr lang="ja-JP" altLang="ja-JP" sz="1100" b="0" i="0" baseline="0">
              <a:solidFill>
                <a:schemeClr val="dk1"/>
              </a:solidFill>
              <a:effectLst/>
              <a:latin typeface="+mn-lt"/>
              <a:ea typeface="+mn-ea"/>
              <a:cs typeface="+mn-cs"/>
            </a:rPr>
            <a:t>や幼稚園の教諭の一部を臨時職員で対応しているためである。需用費に関しては、以前から行財政改革において各種の節約を進めており、類似団体平均と比較して低い数値となっている。今後、民間委託の拡大等により、経常的な委託料</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していくと見込んでいる。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92710</xdr:rowOff>
    </xdr:from>
    <xdr:to>
      <xdr:col>24</xdr:col>
      <xdr:colOff>31750</xdr:colOff>
      <xdr:row>16</xdr:row>
      <xdr:rowOff>43180</xdr:rowOff>
    </xdr:to>
    <xdr:cxnSp macro="">
      <xdr:nvCxnSpPr>
        <xdr:cNvPr id="125" name="直線コネクタ 124"/>
        <xdr:cNvCxnSpPr/>
      </xdr:nvCxnSpPr>
      <xdr:spPr>
        <a:xfrm>
          <a:off x="15671800" y="26644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50817</xdr:rowOff>
    </xdr:from>
    <xdr:ext cx="762000" cy="259045"/>
    <xdr:sp macro="" textlink="">
      <xdr:nvSpPr>
        <xdr:cNvPr id="126" name="物件費平均値テキスト"/>
        <xdr:cNvSpPr txBox="1"/>
      </xdr:nvSpPr>
      <xdr:spPr>
        <a:xfrm>
          <a:off x="16598900" y="245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39370</xdr:rowOff>
    </xdr:from>
    <xdr:to>
      <xdr:col>22</xdr:col>
      <xdr:colOff>565150</xdr:colOff>
      <xdr:row>15</xdr:row>
      <xdr:rowOff>92710</xdr:rowOff>
    </xdr:to>
    <xdr:cxnSp macro="">
      <xdr:nvCxnSpPr>
        <xdr:cNvPr id="128" name="直線コネクタ 127"/>
        <xdr:cNvCxnSpPr/>
      </xdr:nvCxnSpPr>
      <xdr:spPr>
        <a:xfrm>
          <a:off x="14782800" y="2611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30" name="テキスト ボックス 129"/>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15</xdr:row>
      <xdr:rowOff>39370</xdr:rowOff>
    </xdr:to>
    <xdr:cxnSp macro="">
      <xdr:nvCxnSpPr>
        <xdr:cNvPr id="131" name="直線コネクタ 130"/>
        <xdr:cNvCxnSpPr/>
      </xdr:nvCxnSpPr>
      <xdr:spPr>
        <a:xfrm>
          <a:off x="13893800" y="2527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33" name="テキスト ボックス 132"/>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14</xdr:row>
      <xdr:rowOff>127000</xdr:rowOff>
    </xdr:to>
    <xdr:cxnSp macro="">
      <xdr:nvCxnSpPr>
        <xdr:cNvPr id="134" name="直線コネクタ 133"/>
        <xdr:cNvCxnSpPr/>
      </xdr:nvCxnSpPr>
      <xdr:spPr>
        <a:xfrm>
          <a:off x="13004800" y="252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11430</xdr:rowOff>
    </xdr:from>
    <xdr:to>
      <xdr:col>19</xdr:col>
      <xdr:colOff>6350</xdr:colOff>
      <xdr:row>15</xdr:row>
      <xdr:rowOff>113030</xdr:rowOff>
    </xdr:to>
    <xdr:sp macro="" textlink="">
      <xdr:nvSpPr>
        <xdr:cNvPr id="137" name="フローチャート : 判断 136"/>
        <xdr:cNvSpPr/>
      </xdr:nvSpPr>
      <xdr:spPr>
        <a:xfrm>
          <a:off x="12954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97807</xdr:rowOff>
    </xdr:from>
    <xdr:ext cx="762000" cy="259045"/>
    <xdr:sp macro="" textlink="">
      <xdr:nvSpPr>
        <xdr:cNvPr id="138" name="テキスト ボックス 137"/>
        <xdr:cNvSpPr txBox="1"/>
      </xdr:nvSpPr>
      <xdr:spPr>
        <a:xfrm>
          <a:off x="12623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163830</xdr:rowOff>
    </xdr:from>
    <xdr:to>
      <xdr:col>24</xdr:col>
      <xdr:colOff>82550</xdr:colOff>
      <xdr:row>16</xdr:row>
      <xdr:rowOff>93980</xdr:rowOff>
    </xdr:to>
    <xdr:sp macro="" textlink="">
      <xdr:nvSpPr>
        <xdr:cNvPr id="144" name="円/楕円 143"/>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135907</xdr:rowOff>
    </xdr:from>
    <xdr:ext cx="762000" cy="259045"/>
    <xdr:sp macro="" textlink="">
      <xdr:nvSpPr>
        <xdr:cNvPr id="145" name="物件費該当値テキスト"/>
        <xdr:cNvSpPr txBox="1"/>
      </xdr:nvSpPr>
      <xdr:spPr>
        <a:xfrm>
          <a:off x="165989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6" name="円/楕円 145"/>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128287</xdr:rowOff>
    </xdr:from>
    <xdr:ext cx="736600" cy="259045"/>
    <xdr:sp macro="" textlink="">
      <xdr:nvSpPr>
        <xdr:cNvPr id="147" name="テキスト ボックス 146"/>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160020</xdr:rowOff>
    </xdr:from>
    <xdr:to>
      <xdr:col>21</xdr:col>
      <xdr:colOff>412750</xdr:colOff>
      <xdr:row>15</xdr:row>
      <xdr:rowOff>90170</xdr:rowOff>
    </xdr:to>
    <xdr:sp macro="" textlink="">
      <xdr:nvSpPr>
        <xdr:cNvPr id="148" name="円/楕円 147"/>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74947</xdr:rowOff>
    </xdr:from>
    <xdr:ext cx="762000" cy="259045"/>
    <xdr:sp macro="" textlink="">
      <xdr:nvSpPr>
        <xdr:cNvPr id="149" name="テキスト ボックス 148"/>
        <xdr:cNvSpPr txBox="1"/>
      </xdr:nvSpPr>
      <xdr:spPr>
        <a:xfrm>
          <a:off x="14401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0" name="円/楕円 149"/>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1" name="テキスト ボックス 150"/>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2" name="円/楕円 151"/>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3" name="テキスト ボックス 152"/>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総じて類似団体平均と比較して同水準であるが、本市の特徴として、近年、比較的伸び率の高い生活保護費が類似団体平均と比較して少なく、児童福祉費の金額が類似団体平均と比較して高い数値となっている。これは、本市が次世代対策を重点化政策として行っているなかで、障害児保育や延長保育、低年齢児保育など各種サービスの提供を実施し、質的な保育環境の充足を図っていることが要因</a:t>
          </a:r>
          <a:r>
            <a:rPr lang="ja-JP" altLang="en-US" sz="1100" b="0" i="0" baseline="0">
              <a:solidFill>
                <a:schemeClr val="dk1"/>
              </a:solidFill>
              <a:effectLst/>
              <a:latin typeface="+mn-lt"/>
              <a:ea typeface="+mn-ea"/>
              <a:cs typeface="+mn-cs"/>
            </a:rPr>
            <a:t>であると推測している。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129722</xdr:rowOff>
    </xdr:from>
    <xdr:to>
      <xdr:col>7</xdr:col>
      <xdr:colOff>15875</xdr:colOff>
      <xdr:row>55</xdr:row>
      <xdr:rowOff>151493</xdr:rowOff>
    </xdr:to>
    <xdr:cxnSp macro="">
      <xdr:nvCxnSpPr>
        <xdr:cNvPr id="188" name="直線コネクタ 187"/>
        <xdr:cNvCxnSpPr/>
      </xdr:nvCxnSpPr>
      <xdr:spPr>
        <a:xfrm>
          <a:off x="3987800" y="95594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89"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129722</xdr:rowOff>
    </xdr:to>
    <xdr:cxnSp macro="">
      <xdr:nvCxnSpPr>
        <xdr:cNvPr id="191" name="直線コネクタ 190"/>
        <xdr:cNvCxnSpPr/>
      </xdr:nvCxnSpPr>
      <xdr:spPr>
        <a:xfrm>
          <a:off x="3098800" y="9537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107950</xdr:rowOff>
    </xdr:to>
    <xdr:cxnSp macro="">
      <xdr:nvCxnSpPr>
        <xdr:cNvPr id="194" name="直線コネクタ 193"/>
        <xdr:cNvCxnSpPr/>
      </xdr:nvCxnSpPr>
      <xdr:spPr>
        <a:xfrm>
          <a:off x="2209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64407</xdr:rowOff>
    </xdr:to>
    <xdr:cxnSp macro="">
      <xdr:nvCxnSpPr>
        <xdr:cNvPr id="197" name="直線コネクタ 196"/>
        <xdr:cNvCxnSpPr/>
      </xdr:nvCxnSpPr>
      <xdr:spPr>
        <a:xfrm flipV="1">
          <a:off x="1320800" y="9461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0" name="フローチャート : 判断 199"/>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1" name="テキスト ボックス 200"/>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07" name="円/楕円 206"/>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117220</xdr:rowOff>
    </xdr:from>
    <xdr:ext cx="762000" cy="259045"/>
    <xdr:sp macro="" textlink="">
      <xdr:nvSpPr>
        <xdr:cNvPr id="208"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78922</xdr:rowOff>
    </xdr:from>
    <xdr:to>
      <xdr:col>5</xdr:col>
      <xdr:colOff>600075</xdr:colOff>
      <xdr:row>56</xdr:row>
      <xdr:rowOff>9072</xdr:rowOff>
    </xdr:to>
    <xdr:sp macro="" textlink="">
      <xdr:nvSpPr>
        <xdr:cNvPr id="209" name="円/楕円 208"/>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19249</xdr:rowOff>
    </xdr:from>
    <xdr:ext cx="736600" cy="259045"/>
    <xdr:sp macro="" textlink="">
      <xdr:nvSpPr>
        <xdr:cNvPr id="210" name="テキスト ボックス 209"/>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11" name="円/楕円 210"/>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12" name="テキスト ボックス 211"/>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3" name="円/楕円 212"/>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4" name="テキスト ボックス 213"/>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15" name="円/楕円 214"/>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125384</xdr:rowOff>
    </xdr:from>
    <xdr:ext cx="762000" cy="259045"/>
    <xdr:sp macro="" textlink="">
      <xdr:nvSpPr>
        <xdr:cNvPr id="216" name="テキスト ボックス 215"/>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類似団体平均と比較して、繰出金が非常に高い数値となっている。過去に集中的に実施した下水</a:t>
          </a:r>
          <a:r>
            <a:rPr lang="ja-JP" altLang="en-US" sz="1100" b="0" i="0" baseline="0">
              <a:solidFill>
                <a:schemeClr val="dk1"/>
              </a:solidFill>
              <a:effectLst/>
              <a:latin typeface="+mn-lt"/>
              <a:ea typeface="+mn-ea"/>
              <a:cs typeface="+mn-cs"/>
            </a:rPr>
            <a:t>道</a:t>
          </a:r>
          <a:r>
            <a:rPr lang="ja-JP" altLang="ja-JP" sz="1100" b="0" i="0" baseline="0">
              <a:solidFill>
                <a:schemeClr val="dk1"/>
              </a:solidFill>
              <a:effectLst/>
              <a:latin typeface="+mn-lt"/>
              <a:ea typeface="+mn-ea"/>
              <a:cs typeface="+mn-cs"/>
            </a:rPr>
            <a:t>整備</a:t>
          </a:r>
          <a:r>
            <a:rPr lang="ja-JP" altLang="en-US" sz="1100" b="0" i="0" baseline="0">
              <a:solidFill>
                <a:schemeClr val="dk1"/>
              </a:solidFill>
              <a:effectLst/>
              <a:latin typeface="+mn-lt"/>
              <a:ea typeface="+mn-ea"/>
              <a:cs typeface="+mn-cs"/>
            </a:rPr>
            <a:t>にかかる</a:t>
          </a:r>
          <a:r>
            <a:rPr lang="ja-JP" altLang="ja-JP" sz="1100" b="0" i="0" baseline="0">
              <a:solidFill>
                <a:schemeClr val="dk1"/>
              </a:solidFill>
              <a:effectLst/>
              <a:latin typeface="+mn-lt"/>
              <a:ea typeface="+mn-ea"/>
              <a:cs typeface="+mn-cs"/>
            </a:rPr>
            <a:t>企業債の償還が</a:t>
          </a:r>
          <a:r>
            <a:rPr lang="ja-JP" altLang="en-US" sz="1100" b="0" i="0" baseline="0">
              <a:solidFill>
                <a:schemeClr val="dk1"/>
              </a:solidFill>
              <a:effectLst/>
              <a:latin typeface="+mn-lt"/>
              <a:ea typeface="+mn-ea"/>
              <a:cs typeface="+mn-cs"/>
            </a:rPr>
            <a:t>続いており</a:t>
          </a:r>
          <a:r>
            <a:rPr lang="ja-JP" altLang="ja-JP" sz="1100" b="0" i="0" baseline="0">
              <a:solidFill>
                <a:schemeClr val="dk1"/>
              </a:solidFill>
              <a:effectLst/>
              <a:latin typeface="+mn-lt"/>
              <a:ea typeface="+mn-ea"/>
              <a:cs typeface="+mn-cs"/>
            </a:rPr>
            <a:t>、今後も償還額は増加傾向となる見込みであ</a:t>
          </a:r>
          <a:r>
            <a:rPr lang="ja-JP" altLang="en-US" sz="1100" b="0" i="0" baseline="0">
              <a:solidFill>
                <a:schemeClr val="dk1"/>
              </a:solidFill>
              <a:effectLst/>
              <a:latin typeface="+mn-lt"/>
              <a:ea typeface="+mn-ea"/>
              <a:cs typeface="+mn-cs"/>
            </a:rPr>
            <a:t>ることから</a:t>
          </a:r>
          <a:r>
            <a:rPr lang="ja-JP" altLang="ja-JP" sz="1100" b="0" i="0" baseline="0">
              <a:solidFill>
                <a:schemeClr val="dk1"/>
              </a:solidFill>
              <a:effectLst/>
              <a:latin typeface="+mn-lt"/>
              <a:ea typeface="+mn-ea"/>
              <a:cs typeface="+mn-cs"/>
            </a:rPr>
            <a:t>、事業の進捗調整や料金改定を図る等を行い、繰出金の削減を図る必要がある。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19050</xdr:rowOff>
    </xdr:from>
    <xdr:to>
      <xdr:col>24</xdr:col>
      <xdr:colOff>31750</xdr:colOff>
      <xdr:row>59</xdr:row>
      <xdr:rowOff>57150</xdr:rowOff>
    </xdr:to>
    <xdr:cxnSp macro="">
      <xdr:nvCxnSpPr>
        <xdr:cNvPr id="249" name="直線コネクタ 248"/>
        <xdr:cNvCxnSpPr/>
      </xdr:nvCxnSpPr>
      <xdr:spPr>
        <a:xfrm>
          <a:off x="15671800" y="10134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152400</xdr:rowOff>
    </xdr:from>
    <xdr:to>
      <xdr:col>22</xdr:col>
      <xdr:colOff>565150</xdr:colOff>
      <xdr:row>59</xdr:row>
      <xdr:rowOff>19050</xdr:rowOff>
    </xdr:to>
    <xdr:cxnSp macro="">
      <xdr:nvCxnSpPr>
        <xdr:cNvPr id="252" name="直線コネクタ 251"/>
        <xdr:cNvCxnSpPr/>
      </xdr:nvCxnSpPr>
      <xdr:spPr>
        <a:xfrm>
          <a:off x="14782800" y="1009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137177</xdr:rowOff>
    </xdr:from>
    <xdr:ext cx="736600" cy="259045"/>
    <xdr:sp macro="" textlink="">
      <xdr:nvSpPr>
        <xdr:cNvPr id="254" name="テキスト ボックス 253"/>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152400</xdr:rowOff>
    </xdr:from>
    <xdr:to>
      <xdr:col>21</xdr:col>
      <xdr:colOff>361950</xdr:colOff>
      <xdr:row>61</xdr:row>
      <xdr:rowOff>82550</xdr:rowOff>
    </xdr:to>
    <xdr:cxnSp macro="">
      <xdr:nvCxnSpPr>
        <xdr:cNvPr id="255" name="直線コネクタ 254"/>
        <xdr:cNvCxnSpPr/>
      </xdr:nvCxnSpPr>
      <xdr:spPr>
        <a:xfrm flipV="1">
          <a:off x="13893800" y="1009650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57" name="テキスト ボックス 256"/>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61</xdr:row>
      <xdr:rowOff>82550</xdr:rowOff>
    </xdr:to>
    <xdr:cxnSp macro="">
      <xdr:nvCxnSpPr>
        <xdr:cNvPr id="258" name="直線コネクタ 257"/>
        <xdr:cNvCxnSpPr/>
      </xdr:nvCxnSpPr>
      <xdr:spPr>
        <a:xfrm>
          <a:off x="13004800" y="9956800"/>
          <a:ext cx="889000" cy="5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86377</xdr:rowOff>
    </xdr:from>
    <xdr:ext cx="762000" cy="259045"/>
    <xdr:sp macro="" textlink="">
      <xdr:nvSpPr>
        <xdr:cNvPr id="260" name="テキスト ボックス 259"/>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82550</xdr:rowOff>
    </xdr:from>
    <xdr:to>
      <xdr:col>19</xdr:col>
      <xdr:colOff>6350</xdr:colOff>
      <xdr:row>56</xdr:row>
      <xdr:rowOff>12700</xdr:rowOff>
    </xdr:to>
    <xdr:sp macro="" textlink="">
      <xdr:nvSpPr>
        <xdr:cNvPr id="261" name="フローチャート : 判断 260"/>
        <xdr:cNvSpPr/>
      </xdr:nvSpPr>
      <xdr:spPr>
        <a:xfrm>
          <a:off x="12954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22877</xdr:rowOff>
    </xdr:from>
    <xdr:ext cx="762000" cy="259045"/>
    <xdr:sp macro="" textlink="">
      <xdr:nvSpPr>
        <xdr:cNvPr id="262" name="テキスト ボックス 261"/>
        <xdr:cNvSpPr txBox="1"/>
      </xdr:nvSpPr>
      <xdr:spPr>
        <a:xfrm>
          <a:off x="12623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6350</xdr:rowOff>
    </xdr:from>
    <xdr:to>
      <xdr:col>24</xdr:col>
      <xdr:colOff>82550</xdr:colOff>
      <xdr:row>59</xdr:row>
      <xdr:rowOff>107950</xdr:rowOff>
    </xdr:to>
    <xdr:sp macro="" textlink="">
      <xdr:nvSpPr>
        <xdr:cNvPr id="268" name="円/楕円 267"/>
        <xdr:cNvSpPr/>
      </xdr:nvSpPr>
      <xdr:spPr>
        <a:xfrm>
          <a:off x="164592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149877</xdr:rowOff>
    </xdr:from>
    <xdr:ext cx="762000" cy="259045"/>
    <xdr:sp macro="" textlink="">
      <xdr:nvSpPr>
        <xdr:cNvPr id="269" name="その他該当値テキスト"/>
        <xdr:cNvSpPr txBox="1"/>
      </xdr:nvSpPr>
      <xdr:spPr>
        <a:xfrm>
          <a:off x="16598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139700</xdr:rowOff>
    </xdr:from>
    <xdr:to>
      <xdr:col>22</xdr:col>
      <xdr:colOff>615950</xdr:colOff>
      <xdr:row>59</xdr:row>
      <xdr:rowOff>69850</xdr:rowOff>
    </xdr:to>
    <xdr:sp macro="" textlink="">
      <xdr:nvSpPr>
        <xdr:cNvPr id="270" name="円/楕円 269"/>
        <xdr:cNvSpPr/>
      </xdr:nvSpPr>
      <xdr:spPr>
        <a:xfrm>
          <a:off x="15621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54627</xdr:rowOff>
    </xdr:from>
    <xdr:ext cx="736600" cy="259045"/>
    <xdr:sp macro="" textlink="">
      <xdr:nvSpPr>
        <xdr:cNvPr id="271" name="テキスト ボックス 270"/>
        <xdr:cNvSpPr txBox="1"/>
      </xdr:nvSpPr>
      <xdr:spPr>
        <a:xfrm>
          <a:off x="15290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101600</xdr:rowOff>
    </xdr:from>
    <xdr:to>
      <xdr:col>21</xdr:col>
      <xdr:colOff>412750</xdr:colOff>
      <xdr:row>59</xdr:row>
      <xdr:rowOff>31750</xdr:rowOff>
    </xdr:to>
    <xdr:sp macro="" textlink="">
      <xdr:nvSpPr>
        <xdr:cNvPr id="272" name="円/楕円 271"/>
        <xdr:cNvSpPr/>
      </xdr:nvSpPr>
      <xdr:spPr>
        <a:xfrm>
          <a:off x="14732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16527</xdr:rowOff>
    </xdr:from>
    <xdr:ext cx="762000" cy="259045"/>
    <xdr:sp macro="" textlink="">
      <xdr:nvSpPr>
        <xdr:cNvPr id="273" name="テキスト ボックス 272"/>
        <xdr:cNvSpPr txBox="1"/>
      </xdr:nvSpPr>
      <xdr:spPr>
        <a:xfrm>
          <a:off x="14401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61</xdr:row>
      <xdr:rowOff>31750</xdr:rowOff>
    </xdr:from>
    <xdr:to>
      <xdr:col>20</xdr:col>
      <xdr:colOff>209550</xdr:colOff>
      <xdr:row>61</xdr:row>
      <xdr:rowOff>133350</xdr:rowOff>
    </xdr:to>
    <xdr:sp macro="" textlink="">
      <xdr:nvSpPr>
        <xdr:cNvPr id="274" name="円/楕円 273"/>
        <xdr:cNvSpPr/>
      </xdr:nvSpPr>
      <xdr:spPr>
        <a:xfrm>
          <a:off x="138430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118127</xdr:rowOff>
    </xdr:from>
    <xdr:ext cx="762000" cy="259045"/>
    <xdr:sp macro="" textlink="">
      <xdr:nvSpPr>
        <xdr:cNvPr id="275" name="テキスト ボックス 274"/>
        <xdr:cNvSpPr txBox="1"/>
      </xdr:nvSpPr>
      <xdr:spPr>
        <a:xfrm>
          <a:off x="135128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76" name="円/楕円 275"/>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77" name="テキスト ボックス 276"/>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市の関与の必要性や補助率の見直しなど、平成１８年度から平成２２年度の間に補助金総額の削減を徹底して進めたため、類似団体平均と比較して低い数値となっている。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153670</xdr:rowOff>
    </xdr:from>
    <xdr:to>
      <xdr:col>24</xdr:col>
      <xdr:colOff>31750</xdr:colOff>
      <xdr:row>36</xdr:row>
      <xdr:rowOff>12700</xdr:rowOff>
    </xdr:to>
    <xdr:cxnSp macro="">
      <xdr:nvCxnSpPr>
        <xdr:cNvPr id="309" name="直線コネクタ 308"/>
        <xdr:cNvCxnSpPr/>
      </xdr:nvCxnSpPr>
      <xdr:spPr>
        <a:xfrm flipV="1">
          <a:off x="15671800" y="6154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0"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58420</xdr:rowOff>
    </xdr:to>
    <xdr:cxnSp macro="">
      <xdr:nvCxnSpPr>
        <xdr:cNvPr id="312" name="直線コネクタ 311"/>
        <xdr:cNvCxnSpPr/>
      </xdr:nvCxnSpPr>
      <xdr:spPr>
        <a:xfrm flipV="1">
          <a:off x="14782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14" name="テキスト ボックス 313"/>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43180</xdr:rowOff>
    </xdr:from>
    <xdr:to>
      <xdr:col>21</xdr:col>
      <xdr:colOff>361950</xdr:colOff>
      <xdr:row>36</xdr:row>
      <xdr:rowOff>58420</xdr:rowOff>
    </xdr:to>
    <xdr:cxnSp macro="">
      <xdr:nvCxnSpPr>
        <xdr:cNvPr id="315" name="直線コネクタ 314"/>
        <xdr:cNvCxnSpPr/>
      </xdr:nvCxnSpPr>
      <xdr:spPr>
        <a:xfrm>
          <a:off x="13893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5080</xdr:rowOff>
    </xdr:from>
    <xdr:to>
      <xdr:col>20</xdr:col>
      <xdr:colOff>158750</xdr:colOff>
      <xdr:row>36</xdr:row>
      <xdr:rowOff>43180</xdr:rowOff>
    </xdr:to>
    <xdr:cxnSp macro="">
      <xdr:nvCxnSpPr>
        <xdr:cNvPr id="318" name="直線コネクタ 317"/>
        <xdr:cNvCxnSpPr/>
      </xdr:nvCxnSpPr>
      <xdr:spPr>
        <a:xfrm>
          <a:off x="13004800" y="6177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0" name="テキスト ボックス 31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129540</xdr:rowOff>
    </xdr:from>
    <xdr:to>
      <xdr:col>19</xdr:col>
      <xdr:colOff>6350</xdr:colOff>
      <xdr:row>37</xdr:row>
      <xdr:rowOff>59690</xdr:rowOff>
    </xdr:to>
    <xdr:sp macro="" textlink="">
      <xdr:nvSpPr>
        <xdr:cNvPr id="321" name="フローチャート : 判断 320"/>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44467</xdr:rowOff>
    </xdr:from>
    <xdr:ext cx="762000" cy="259045"/>
    <xdr:sp macro="" textlink="">
      <xdr:nvSpPr>
        <xdr:cNvPr id="322" name="テキスト ボックス 321"/>
        <xdr:cNvSpPr txBox="1"/>
      </xdr:nvSpPr>
      <xdr:spPr>
        <a:xfrm>
          <a:off x="12623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102870</xdr:rowOff>
    </xdr:from>
    <xdr:to>
      <xdr:col>24</xdr:col>
      <xdr:colOff>82550</xdr:colOff>
      <xdr:row>36</xdr:row>
      <xdr:rowOff>33020</xdr:rowOff>
    </xdr:to>
    <xdr:sp macro="" textlink="">
      <xdr:nvSpPr>
        <xdr:cNvPr id="328" name="円/楕円 327"/>
        <xdr:cNvSpPr/>
      </xdr:nvSpPr>
      <xdr:spPr>
        <a:xfrm>
          <a:off x="16459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119397</xdr:rowOff>
    </xdr:from>
    <xdr:ext cx="762000" cy="259045"/>
    <xdr:sp macro="" textlink="">
      <xdr:nvSpPr>
        <xdr:cNvPr id="329" name="補助費等該当値テキスト"/>
        <xdr:cNvSpPr txBox="1"/>
      </xdr:nvSpPr>
      <xdr:spPr>
        <a:xfrm>
          <a:off x="16598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30" name="円/楕円 329"/>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31" name="テキスト ボックス 330"/>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32" name="円/楕円 331"/>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33" name="テキスト ボックス 332"/>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163830</xdr:rowOff>
    </xdr:from>
    <xdr:to>
      <xdr:col>20</xdr:col>
      <xdr:colOff>209550</xdr:colOff>
      <xdr:row>36</xdr:row>
      <xdr:rowOff>93980</xdr:rowOff>
    </xdr:to>
    <xdr:sp macro="" textlink="">
      <xdr:nvSpPr>
        <xdr:cNvPr id="334" name="円/楕円 333"/>
        <xdr:cNvSpPr/>
      </xdr:nvSpPr>
      <xdr:spPr>
        <a:xfrm>
          <a:off x="13843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104157</xdr:rowOff>
    </xdr:from>
    <xdr:ext cx="762000" cy="259045"/>
    <xdr:sp macro="" textlink="">
      <xdr:nvSpPr>
        <xdr:cNvPr id="335" name="テキスト ボックス 334"/>
        <xdr:cNvSpPr txBox="1"/>
      </xdr:nvSpPr>
      <xdr:spPr>
        <a:xfrm>
          <a:off x="13512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125730</xdr:rowOff>
    </xdr:from>
    <xdr:to>
      <xdr:col>19</xdr:col>
      <xdr:colOff>6350</xdr:colOff>
      <xdr:row>36</xdr:row>
      <xdr:rowOff>55880</xdr:rowOff>
    </xdr:to>
    <xdr:sp macro="" textlink="">
      <xdr:nvSpPr>
        <xdr:cNvPr id="336" name="円/楕円 335"/>
        <xdr:cNvSpPr/>
      </xdr:nvSpPr>
      <xdr:spPr>
        <a:xfrm>
          <a:off x="12954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66057</xdr:rowOff>
    </xdr:from>
    <xdr:ext cx="762000" cy="259045"/>
    <xdr:sp macro="" textlink="">
      <xdr:nvSpPr>
        <xdr:cNvPr id="337" name="テキスト ボックス 336"/>
        <xdr:cNvSpPr txBox="1"/>
      </xdr:nvSpPr>
      <xdr:spPr>
        <a:xfrm>
          <a:off x="12623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地方交付税の振替りである臨時財政対策債の借入に対する償還が年々増加傾向にある。公債費負担適正化計画に基づき、新規借入額の抑制や平成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年度にかけて繰上償還を実施してきた結果、類似団体平均と比較すると、</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ポイント低い割合となっている。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14987</xdr:rowOff>
    </xdr:from>
    <xdr:to>
      <xdr:col>7</xdr:col>
      <xdr:colOff>15875</xdr:colOff>
      <xdr:row>77</xdr:row>
      <xdr:rowOff>19558</xdr:rowOff>
    </xdr:to>
    <xdr:cxnSp macro="">
      <xdr:nvCxnSpPr>
        <xdr:cNvPr id="367" name="直線コネクタ 366"/>
        <xdr:cNvCxnSpPr/>
      </xdr:nvCxnSpPr>
      <xdr:spPr>
        <a:xfrm>
          <a:off x="3987800" y="132166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8"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5842</xdr:rowOff>
    </xdr:from>
    <xdr:to>
      <xdr:col>5</xdr:col>
      <xdr:colOff>549275</xdr:colOff>
      <xdr:row>77</xdr:row>
      <xdr:rowOff>14987</xdr:rowOff>
    </xdr:to>
    <xdr:cxnSp macro="">
      <xdr:nvCxnSpPr>
        <xdr:cNvPr id="370" name="直線コネクタ 369"/>
        <xdr:cNvCxnSpPr/>
      </xdr:nvCxnSpPr>
      <xdr:spPr>
        <a:xfrm>
          <a:off x="3098800" y="132074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2" name="テキスト ボックス 371"/>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5842</xdr:rowOff>
    </xdr:from>
    <xdr:to>
      <xdr:col>4</xdr:col>
      <xdr:colOff>346075</xdr:colOff>
      <xdr:row>77</xdr:row>
      <xdr:rowOff>69850</xdr:rowOff>
    </xdr:to>
    <xdr:cxnSp macro="">
      <xdr:nvCxnSpPr>
        <xdr:cNvPr id="373" name="直線コネクタ 372"/>
        <xdr:cNvCxnSpPr/>
      </xdr:nvCxnSpPr>
      <xdr:spPr>
        <a:xfrm flipV="1">
          <a:off x="2209800" y="13207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75" name="テキスト ボックス 374"/>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69850</xdr:rowOff>
    </xdr:from>
    <xdr:to>
      <xdr:col>3</xdr:col>
      <xdr:colOff>142875</xdr:colOff>
      <xdr:row>78</xdr:row>
      <xdr:rowOff>17272</xdr:rowOff>
    </xdr:to>
    <xdr:cxnSp macro="">
      <xdr:nvCxnSpPr>
        <xdr:cNvPr id="376" name="直線コネクタ 375"/>
        <xdr:cNvCxnSpPr/>
      </xdr:nvCxnSpPr>
      <xdr:spPr>
        <a:xfrm flipV="1">
          <a:off x="1320800" y="132715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9" name="フローチャート : 判断 378"/>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80" name="テキスト ボックス 379"/>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140208</xdr:rowOff>
    </xdr:from>
    <xdr:to>
      <xdr:col>7</xdr:col>
      <xdr:colOff>66675</xdr:colOff>
      <xdr:row>77</xdr:row>
      <xdr:rowOff>70358</xdr:rowOff>
    </xdr:to>
    <xdr:sp macro="" textlink="">
      <xdr:nvSpPr>
        <xdr:cNvPr id="386" name="円/楕円 385"/>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156735</xdr:rowOff>
    </xdr:from>
    <xdr:ext cx="762000" cy="259045"/>
    <xdr:sp macro="" textlink="">
      <xdr:nvSpPr>
        <xdr:cNvPr id="387" name="公債費該当値テキスト"/>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135637</xdr:rowOff>
    </xdr:from>
    <xdr:to>
      <xdr:col>5</xdr:col>
      <xdr:colOff>600075</xdr:colOff>
      <xdr:row>77</xdr:row>
      <xdr:rowOff>65787</xdr:rowOff>
    </xdr:to>
    <xdr:sp macro="" textlink="">
      <xdr:nvSpPr>
        <xdr:cNvPr id="388" name="円/楕円 387"/>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75963</xdr:rowOff>
    </xdr:from>
    <xdr:ext cx="736600" cy="259045"/>
    <xdr:sp macro="" textlink="">
      <xdr:nvSpPr>
        <xdr:cNvPr id="389" name="テキスト ボックス 388"/>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126492</xdr:rowOff>
    </xdr:from>
    <xdr:to>
      <xdr:col>4</xdr:col>
      <xdr:colOff>396875</xdr:colOff>
      <xdr:row>77</xdr:row>
      <xdr:rowOff>56642</xdr:rowOff>
    </xdr:to>
    <xdr:sp macro="" textlink="">
      <xdr:nvSpPr>
        <xdr:cNvPr id="390" name="円/楕円 389"/>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91" name="テキスト ボックス 390"/>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19050</xdr:rowOff>
    </xdr:from>
    <xdr:to>
      <xdr:col>3</xdr:col>
      <xdr:colOff>193675</xdr:colOff>
      <xdr:row>77</xdr:row>
      <xdr:rowOff>120650</xdr:rowOff>
    </xdr:to>
    <xdr:sp macro="" textlink="">
      <xdr:nvSpPr>
        <xdr:cNvPr id="392" name="円/楕円 391"/>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93" name="テキスト ボックス 392"/>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94" name="円/楕円 393"/>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52849</xdr:rowOff>
    </xdr:from>
    <xdr:ext cx="762000" cy="259045"/>
    <xdr:sp macro="" textlink="">
      <xdr:nvSpPr>
        <xdr:cNvPr id="395" name="テキスト ボックス 394"/>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退職人員のピークを迎えたことによる人件費の増や、扶助費の増、繰出金が他団体と比べて高い数値となっていることなどにより、類似団体平均と比較して高い数値となった。</a:t>
          </a:r>
          <a:endParaRPr lang="ja-JP" altLang="ja-JP" sz="1400">
            <a:effectLst/>
          </a:endParaRPr>
        </a:p>
        <a:p>
          <a:pPr rtl="0"/>
          <a:r>
            <a:rPr lang="ja-JP" altLang="ja-JP" sz="1100" b="0" i="0" baseline="0">
              <a:solidFill>
                <a:schemeClr val="dk1"/>
              </a:solidFill>
              <a:effectLst/>
              <a:latin typeface="+mn-lt"/>
              <a:ea typeface="+mn-ea"/>
              <a:cs typeface="+mn-cs"/>
            </a:rPr>
            <a:t>　今後も下水道事業や病院事業等への繰出が同水準で推移する</a:t>
          </a:r>
          <a:r>
            <a:rPr lang="ja-JP" altLang="en-US" sz="1100" b="0" i="0" baseline="0">
              <a:solidFill>
                <a:schemeClr val="dk1"/>
              </a:solidFill>
              <a:effectLst/>
              <a:latin typeface="+mn-lt"/>
              <a:ea typeface="+mn-ea"/>
              <a:cs typeface="+mn-cs"/>
            </a:rPr>
            <a:t>見込であり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平成２８年度に</a:t>
          </a:r>
          <a:r>
            <a:rPr lang="ja-JP" altLang="ja-JP" sz="1100" b="0" i="0" baseline="0">
              <a:solidFill>
                <a:schemeClr val="dk1"/>
              </a:solidFill>
              <a:effectLst/>
              <a:latin typeface="+mn-lt"/>
              <a:ea typeface="+mn-ea"/>
              <a:cs typeface="+mn-cs"/>
            </a:rPr>
            <a:t>退職者のピークを迎え</a:t>
          </a:r>
          <a:r>
            <a:rPr lang="ja-JP" altLang="en-US" sz="1100" b="0" i="0" baseline="0">
              <a:solidFill>
                <a:schemeClr val="dk1"/>
              </a:solidFill>
              <a:effectLst/>
              <a:latin typeface="+mn-lt"/>
              <a:ea typeface="+mn-ea"/>
              <a:cs typeface="+mn-cs"/>
            </a:rPr>
            <a:t>、以降も増加傾向にある</a:t>
          </a:r>
          <a:r>
            <a:rPr lang="ja-JP" altLang="ja-JP" sz="1100" b="0" i="0" baseline="0">
              <a:solidFill>
                <a:schemeClr val="dk1"/>
              </a:solidFill>
              <a:effectLst/>
              <a:latin typeface="+mn-lt"/>
              <a:ea typeface="+mn-ea"/>
              <a:cs typeface="+mn-cs"/>
            </a:rPr>
            <a:t>ことから、更なる「選択と集中」の推進に取り組み、経常経費の抑制に努める必要がある。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122428</xdr:rowOff>
    </xdr:from>
    <xdr:to>
      <xdr:col>24</xdr:col>
      <xdr:colOff>31750</xdr:colOff>
      <xdr:row>77</xdr:row>
      <xdr:rowOff>110998</xdr:rowOff>
    </xdr:to>
    <xdr:cxnSp macro="">
      <xdr:nvCxnSpPr>
        <xdr:cNvPr id="426" name="直線コネクタ 425"/>
        <xdr:cNvCxnSpPr/>
      </xdr:nvCxnSpPr>
      <xdr:spPr>
        <a:xfrm>
          <a:off x="15671800" y="13152628"/>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170451</xdr:rowOff>
    </xdr:from>
    <xdr:ext cx="762000" cy="259045"/>
    <xdr:sp macro="" textlink="">
      <xdr:nvSpPr>
        <xdr:cNvPr id="427" name="公債費以外平均値テキスト"/>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122428</xdr:rowOff>
    </xdr:from>
    <xdr:to>
      <xdr:col>22</xdr:col>
      <xdr:colOff>565150</xdr:colOff>
      <xdr:row>76</xdr:row>
      <xdr:rowOff>131572</xdr:rowOff>
    </xdr:to>
    <xdr:cxnSp macro="">
      <xdr:nvCxnSpPr>
        <xdr:cNvPr id="429" name="直線コネクタ 428"/>
        <xdr:cNvCxnSpPr/>
      </xdr:nvCxnSpPr>
      <xdr:spPr>
        <a:xfrm flipV="1">
          <a:off x="14782800" y="13152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31" name="テキスト ボックス 430"/>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131572</xdr:rowOff>
    </xdr:from>
    <xdr:to>
      <xdr:col>21</xdr:col>
      <xdr:colOff>361950</xdr:colOff>
      <xdr:row>77</xdr:row>
      <xdr:rowOff>97282</xdr:rowOff>
    </xdr:to>
    <xdr:cxnSp macro="">
      <xdr:nvCxnSpPr>
        <xdr:cNvPr id="432" name="直線コネクタ 431"/>
        <xdr:cNvCxnSpPr/>
      </xdr:nvCxnSpPr>
      <xdr:spPr>
        <a:xfrm flipV="1">
          <a:off x="13893800" y="1316177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34" name="テキスト ボックス 433"/>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35561</xdr:rowOff>
    </xdr:from>
    <xdr:to>
      <xdr:col>20</xdr:col>
      <xdr:colOff>158750</xdr:colOff>
      <xdr:row>77</xdr:row>
      <xdr:rowOff>97282</xdr:rowOff>
    </xdr:to>
    <xdr:cxnSp macro="">
      <xdr:nvCxnSpPr>
        <xdr:cNvPr id="435" name="直線コネクタ 434"/>
        <xdr:cNvCxnSpPr/>
      </xdr:nvCxnSpPr>
      <xdr:spPr>
        <a:xfrm>
          <a:off x="13004800" y="13065761"/>
          <a:ext cx="8890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25671</xdr:rowOff>
    </xdr:from>
    <xdr:ext cx="762000" cy="259045"/>
    <xdr:sp macro="" textlink="">
      <xdr:nvSpPr>
        <xdr:cNvPr id="437" name="テキスト ボックス 436"/>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99061</xdr:rowOff>
    </xdr:from>
    <xdr:to>
      <xdr:col>19</xdr:col>
      <xdr:colOff>6350</xdr:colOff>
      <xdr:row>77</xdr:row>
      <xdr:rowOff>29211</xdr:rowOff>
    </xdr:to>
    <xdr:sp macro="" textlink="">
      <xdr:nvSpPr>
        <xdr:cNvPr id="438" name="フローチャート : 判断 437"/>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13988</xdr:rowOff>
    </xdr:from>
    <xdr:ext cx="762000" cy="259045"/>
    <xdr:sp macro="" textlink="">
      <xdr:nvSpPr>
        <xdr:cNvPr id="439" name="テキスト ボックス 438"/>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60198</xdr:rowOff>
    </xdr:from>
    <xdr:to>
      <xdr:col>24</xdr:col>
      <xdr:colOff>82550</xdr:colOff>
      <xdr:row>77</xdr:row>
      <xdr:rowOff>161798</xdr:rowOff>
    </xdr:to>
    <xdr:sp macro="" textlink="">
      <xdr:nvSpPr>
        <xdr:cNvPr id="445" name="円/楕円 444"/>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32275</xdr:rowOff>
    </xdr:from>
    <xdr:ext cx="762000" cy="259045"/>
    <xdr:sp macro="" textlink="">
      <xdr:nvSpPr>
        <xdr:cNvPr id="446" name="公債費以外該当値テキスト"/>
        <xdr:cNvSpPr txBox="1"/>
      </xdr:nvSpPr>
      <xdr:spPr>
        <a:xfrm>
          <a:off x="16598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71628</xdr:rowOff>
    </xdr:from>
    <xdr:to>
      <xdr:col>22</xdr:col>
      <xdr:colOff>615950</xdr:colOff>
      <xdr:row>77</xdr:row>
      <xdr:rowOff>1778</xdr:rowOff>
    </xdr:to>
    <xdr:sp macro="" textlink="">
      <xdr:nvSpPr>
        <xdr:cNvPr id="447" name="円/楕円 446"/>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11955</xdr:rowOff>
    </xdr:from>
    <xdr:ext cx="736600" cy="259045"/>
    <xdr:sp macro="" textlink="">
      <xdr:nvSpPr>
        <xdr:cNvPr id="448" name="テキスト ボックス 447"/>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80772</xdr:rowOff>
    </xdr:from>
    <xdr:to>
      <xdr:col>21</xdr:col>
      <xdr:colOff>412750</xdr:colOff>
      <xdr:row>77</xdr:row>
      <xdr:rowOff>10922</xdr:rowOff>
    </xdr:to>
    <xdr:sp macro="" textlink="">
      <xdr:nvSpPr>
        <xdr:cNvPr id="449" name="円/楕円 448"/>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50" name="テキスト ボックス 449"/>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46482</xdr:rowOff>
    </xdr:from>
    <xdr:to>
      <xdr:col>20</xdr:col>
      <xdr:colOff>209550</xdr:colOff>
      <xdr:row>77</xdr:row>
      <xdr:rowOff>148082</xdr:rowOff>
    </xdr:to>
    <xdr:sp macro="" textlink="">
      <xdr:nvSpPr>
        <xdr:cNvPr id="451" name="円/楕円 450"/>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132859</xdr:rowOff>
    </xdr:from>
    <xdr:ext cx="762000" cy="259045"/>
    <xdr:sp macro="" textlink="">
      <xdr:nvSpPr>
        <xdr:cNvPr id="452" name="テキスト ボックス 451"/>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53" name="円/楕円 452"/>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96537</xdr:rowOff>
    </xdr:from>
    <xdr:ext cx="762000" cy="259045"/>
    <xdr:sp macro="" textlink="">
      <xdr:nvSpPr>
        <xdr:cNvPr id="454" name="テキスト ボックス 453"/>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滋賀県彦根市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66432</xdr:rowOff>
    </xdr:from>
    <xdr:to>
      <xdr:col>4</xdr:col>
      <xdr:colOff>1117600</xdr:colOff>
      <xdr:row>16</xdr:row>
      <xdr:rowOff>28419</xdr:rowOff>
    </xdr:to>
    <xdr:cxnSp macro="">
      <xdr:nvCxnSpPr>
        <xdr:cNvPr id="52" name="直線コネクタ 51"/>
        <xdr:cNvCxnSpPr/>
      </xdr:nvCxnSpPr>
      <xdr:spPr bwMode="auto">
        <a:xfrm flipV="1">
          <a:off x="5003800" y="2685807"/>
          <a:ext cx="647700" cy="133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90775</xdr:rowOff>
    </xdr:from>
    <xdr:ext cx="762000" cy="259045"/>
    <xdr:sp macro="" textlink="">
      <xdr:nvSpPr>
        <xdr:cNvPr id="53" name="人口1人当たり決算額の推移平均値テキスト130"/>
        <xdr:cNvSpPr txBox="1"/>
      </xdr:nvSpPr>
      <xdr:spPr>
        <a:xfrm>
          <a:off x="5740400" y="271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126619</xdr:rowOff>
    </xdr:from>
    <xdr:to>
      <xdr:col>4</xdr:col>
      <xdr:colOff>469900</xdr:colOff>
      <xdr:row>16</xdr:row>
      <xdr:rowOff>28419</xdr:rowOff>
    </xdr:to>
    <xdr:cxnSp macro="">
      <xdr:nvCxnSpPr>
        <xdr:cNvPr id="55" name="直線コネクタ 54"/>
        <xdr:cNvCxnSpPr/>
      </xdr:nvCxnSpPr>
      <xdr:spPr bwMode="auto">
        <a:xfrm>
          <a:off x="4305300" y="2745994"/>
          <a:ext cx="698500" cy="73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77483</xdr:rowOff>
    </xdr:from>
    <xdr:ext cx="736600" cy="259045"/>
    <xdr:sp macro="" textlink="">
      <xdr:nvSpPr>
        <xdr:cNvPr id="57" name="テキスト ボックス 56"/>
        <xdr:cNvSpPr txBox="1"/>
      </xdr:nvSpPr>
      <xdr:spPr>
        <a:xfrm>
          <a:off x="4622800" y="2868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74368</xdr:rowOff>
    </xdr:from>
    <xdr:to>
      <xdr:col>3</xdr:col>
      <xdr:colOff>904875</xdr:colOff>
      <xdr:row>15</xdr:row>
      <xdr:rowOff>126619</xdr:rowOff>
    </xdr:to>
    <xdr:cxnSp macro="">
      <xdr:nvCxnSpPr>
        <xdr:cNvPr id="58" name="直線コネクタ 57"/>
        <xdr:cNvCxnSpPr/>
      </xdr:nvCxnSpPr>
      <xdr:spPr bwMode="auto">
        <a:xfrm>
          <a:off x="3606800" y="2693743"/>
          <a:ext cx="698500" cy="52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8283</xdr:rowOff>
    </xdr:from>
    <xdr:ext cx="762000" cy="259045"/>
    <xdr:sp macro="" textlink="">
      <xdr:nvSpPr>
        <xdr:cNvPr id="60" name="テキスト ボックス 59"/>
        <xdr:cNvSpPr txBox="1"/>
      </xdr:nvSpPr>
      <xdr:spPr>
        <a:xfrm>
          <a:off x="3924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63852</xdr:rowOff>
    </xdr:from>
    <xdr:to>
      <xdr:col>3</xdr:col>
      <xdr:colOff>206375</xdr:colOff>
      <xdr:row>15</xdr:row>
      <xdr:rowOff>74368</xdr:rowOff>
    </xdr:to>
    <xdr:cxnSp macro="">
      <xdr:nvCxnSpPr>
        <xdr:cNvPr id="61" name="直線コネクタ 60"/>
        <xdr:cNvCxnSpPr/>
      </xdr:nvCxnSpPr>
      <xdr:spPr bwMode="auto">
        <a:xfrm>
          <a:off x="2908300" y="2683227"/>
          <a:ext cx="6985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125058</xdr:rowOff>
    </xdr:from>
    <xdr:ext cx="762000" cy="259045"/>
    <xdr:sp macro="" textlink="">
      <xdr:nvSpPr>
        <xdr:cNvPr id="63" name="テキスト ボックス 62"/>
        <xdr:cNvSpPr txBox="1"/>
      </xdr:nvSpPr>
      <xdr:spPr>
        <a:xfrm>
          <a:off x="32258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123596</xdr:rowOff>
    </xdr:from>
    <xdr:to>
      <xdr:col>2</xdr:col>
      <xdr:colOff>692150</xdr:colOff>
      <xdr:row>16</xdr:row>
      <xdr:rowOff>53746</xdr:rowOff>
    </xdr:to>
    <xdr:sp macro="" textlink="">
      <xdr:nvSpPr>
        <xdr:cNvPr id="64" name="フローチャート : 判断 63"/>
        <xdr:cNvSpPr/>
      </xdr:nvSpPr>
      <xdr:spPr bwMode="auto">
        <a:xfrm>
          <a:off x="2857500" y="27429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38523</xdr:rowOff>
    </xdr:from>
    <xdr:ext cx="762000" cy="259045"/>
    <xdr:sp macro="" textlink="">
      <xdr:nvSpPr>
        <xdr:cNvPr id="65" name="テキスト ボックス 64"/>
        <xdr:cNvSpPr txBox="1"/>
      </xdr:nvSpPr>
      <xdr:spPr>
        <a:xfrm>
          <a:off x="2527300" y="282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15632</xdr:rowOff>
    </xdr:from>
    <xdr:to>
      <xdr:col>5</xdr:col>
      <xdr:colOff>34925</xdr:colOff>
      <xdr:row>15</xdr:row>
      <xdr:rowOff>117232</xdr:rowOff>
    </xdr:to>
    <xdr:sp macro="" textlink="">
      <xdr:nvSpPr>
        <xdr:cNvPr id="71" name="円/楕円 70"/>
        <xdr:cNvSpPr/>
      </xdr:nvSpPr>
      <xdr:spPr bwMode="auto">
        <a:xfrm>
          <a:off x="5600700" y="2635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32159</xdr:rowOff>
    </xdr:from>
    <xdr:ext cx="762000" cy="259045"/>
    <xdr:sp macro="" textlink="">
      <xdr:nvSpPr>
        <xdr:cNvPr id="72" name="人口1人当たり決算額の推移該当値テキスト130"/>
        <xdr:cNvSpPr txBox="1"/>
      </xdr:nvSpPr>
      <xdr:spPr>
        <a:xfrm>
          <a:off x="5740400" y="248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68,313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149069</xdr:rowOff>
    </xdr:from>
    <xdr:to>
      <xdr:col>4</xdr:col>
      <xdr:colOff>520700</xdr:colOff>
      <xdr:row>16</xdr:row>
      <xdr:rowOff>79219</xdr:rowOff>
    </xdr:to>
    <xdr:sp macro="" textlink="">
      <xdr:nvSpPr>
        <xdr:cNvPr id="73" name="円/楕円 72"/>
        <xdr:cNvSpPr/>
      </xdr:nvSpPr>
      <xdr:spPr bwMode="auto">
        <a:xfrm>
          <a:off x="4953000" y="2768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89396</xdr:rowOff>
    </xdr:from>
    <xdr:ext cx="736600" cy="259045"/>
    <xdr:sp macro="" textlink="">
      <xdr:nvSpPr>
        <xdr:cNvPr id="74" name="テキスト ボックス 73"/>
        <xdr:cNvSpPr txBox="1"/>
      </xdr:nvSpPr>
      <xdr:spPr>
        <a:xfrm>
          <a:off x="4622800" y="2537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64,227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75819</xdr:rowOff>
    </xdr:from>
    <xdr:to>
      <xdr:col>3</xdr:col>
      <xdr:colOff>955675</xdr:colOff>
      <xdr:row>16</xdr:row>
      <xdr:rowOff>5969</xdr:rowOff>
    </xdr:to>
    <xdr:sp macro="" textlink="">
      <xdr:nvSpPr>
        <xdr:cNvPr id="75" name="円/楕円 74"/>
        <xdr:cNvSpPr/>
      </xdr:nvSpPr>
      <xdr:spPr bwMode="auto">
        <a:xfrm>
          <a:off x="4254500" y="2695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16146</xdr:rowOff>
    </xdr:from>
    <xdr:ext cx="762000" cy="259045"/>
    <xdr:sp macro="" textlink="">
      <xdr:nvSpPr>
        <xdr:cNvPr id="76" name="テキスト ボックス 75"/>
        <xdr:cNvSpPr txBox="1"/>
      </xdr:nvSpPr>
      <xdr:spPr>
        <a:xfrm>
          <a:off x="3924300" y="246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66,470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23568</xdr:rowOff>
    </xdr:from>
    <xdr:to>
      <xdr:col>3</xdr:col>
      <xdr:colOff>257175</xdr:colOff>
      <xdr:row>15</xdr:row>
      <xdr:rowOff>125168</xdr:rowOff>
    </xdr:to>
    <xdr:sp macro="" textlink="">
      <xdr:nvSpPr>
        <xdr:cNvPr id="77" name="円/楕円 76"/>
        <xdr:cNvSpPr/>
      </xdr:nvSpPr>
      <xdr:spPr bwMode="auto">
        <a:xfrm>
          <a:off x="3556000" y="2642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109945</xdr:rowOff>
    </xdr:from>
    <xdr:ext cx="762000" cy="259045"/>
    <xdr:sp macro="" textlink="">
      <xdr:nvSpPr>
        <xdr:cNvPr id="78" name="テキスト ボックス 77"/>
        <xdr:cNvSpPr txBox="1"/>
      </xdr:nvSpPr>
      <xdr:spPr>
        <a:xfrm>
          <a:off x="3225800" y="272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68,070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13052</xdr:rowOff>
    </xdr:from>
    <xdr:to>
      <xdr:col>2</xdr:col>
      <xdr:colOff>692150</xdr:colOff>
      <xdr:row>15</xdr:row>
      <xdr:rowOff>114652</xdr:rowOff>
    </xdr:to>
    <xdr:sp macro="" textlink="">
      <xdr:nvSpPr>
        <xdr:cNvPr id="79" name="円/楕円 78"/>
        <xdr:cNvSpPr/>
      </xdr:nvSpPr>
      <xdr:spPr bwMode="auto">
        <a:xfrm>
          <a:off x="2857500" y="2632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124829</xdr:rowOff>
    </xdr:from>
    <xdr:ext cx="762000" cy="259045"/>
    <xdr:sp macro="" textlink="">
      <xdr:nvSpPr>
        <xdr:cNvPr id="80" name="テキスト ボックス 79"/>
        <xdr:cNvSpPr txBox="1"/>
      </xdr:nvSpPr>
      <xdr:spPr>
        <a:xfrm>
          <a:off x="2527300" y="240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172948</xdr:rowOff>
    </xdr:from>
    <xdr:to>
      <xdr:col>4</xdr:col>
      <xdr:colOff>1117600</xdr:colOff>
      <xdr:row>35</xdr:row>
      <xdr:rowOff>245807</xdr:rowOff>
    </xdr:to>
    <xdr:cxnSp macro="">
      <xdr:nvCxnSpPr>
        <xdr:cNvPr id="115" name="直線コネクタ 114"/>
        <xdr:cNvCxnSpPr/>
      </xdr:nvCxnSpPr>
      <xdr:spPr bwMode="auto">
        <a:xfrm>
          <a:off x="5003800" y="6783298"/>
          <a:ext cx="647700" cy="72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230584</xdr:rowOff>
    </xdr:from>
    <xdr:ext cx="762000" cy="259045"/>
    <xdr:sp macro="" textlink="">
      <xdr:nvSpPr>
        <xdr:cNvPr id="116" name="人口1人当たり決算額の推移平均値テキスト445"/>
        <xdr:cNvSpPr txBox="1"/>
      </xdr:nvSpPr>
      <xdr:spPr>
        <a:xfrm>
          <a:off x="5740400" y="6840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95910</xdr:rowOff>
    </xdr:from>
    <xdr:to>
      <xdr:col>4</xdr:col>
      <xdr:colOff>469900</xdr:colOff>
      <xdr:row>35</xdr:row>
      <xdr:rowOff>172948</xdr:rowOff>
    </xdr:to>
    <xdr:cxnSp macro="">
      <xdr:nvCxnSpPr>
        <xdr:cNvPr id="118" name="直線コネクタ 117"/>
        <xdr:cNvCxnSpPr/>
      </xdr:nvCxnSpPr>
      <xdr:spPr bwMode="auto">
        <a:xfrm>
          <a:off x="4305300" y="6706260"/>
          <a:ext cx="698500" cy="77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264859</xdr:rowOff>
    </xdr:from>
    <xdr:ext cx="736600" cy="259045"/>
    <xdr:sp macro="" textlink="">
      <xdr:nvSpPr>
        <xdr:cNvPr id="120" name="テキスト ボックス 119"/>
        <xdr:cNvSpPr txBox="1"/>
      </xdr:nvSpPr>
      <xdr:spPr>
        <a:xfrm>
          <a:off x="4622800" y="687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20276</xdr:rowOff>
    </xdr:from>
    <xdr:to>
      <xdr:col>3</xdr:col>
      <xdr:colOff>904875</xdr:colOff>
      <xdr:row>35</xdr:row>
      <xdr:rowOff>95910</xdr:rowOff>
    </xdr:to>
    <xdr:cxnSp macro="">
      <xdr:nvCxnSpPr>
        <xdr:cNvPr id="121" name="直線コネクタ 120"/>
        <xdr:cNvCxnSpPr/>
      </xdr:nvCxnSpPr>
      <xdr:spPr bwMode="auto">
        <a:xfrm>
          <a:off x="3606800" y="6630626"/>
          <a:ext cx="698500" cy="75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234978</xdr:rowOff>
    </xdr:from>
    <xdr:ext cx="762000" cy="259045"/>
    <xdr:sp macro="" textlink="">
      <xdr:nvSpPr>
        <xdr:cNvPr id="123" name="テキスト ボックス 122"/>
        <xdr:cNvSpPr txBox="1"/>
      </xdr:nvSpPr>
      <xdr:spPr>
        <a:xfrm>
          <a:off x="3924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233952</xdr:rowOff>
    </xdr:from>
    <xdr:to>
      <xdr:col>3</xdr:col>
      <xdr:colOff>206375</xdr:colOff>
      <xdr:row>35</xdr:row>
      <xdr:rowOff>20276</xdr:rowOff>
    </xdr:to>
    <xdr:cxnSp macro="">
      <xdr:nvCxnSpPr>
        <xdr:cNvPr id="124" name="直線コネクタ 123"/>
        <xdr:cNvCxnSpPr/>
      </xdr:nvCxnSpPr>
      <xdr:spPr bwMode="auto">
        <a:xfrm>
          <a:off x="2908300" y="6501402"/>
          <a:ext cx="698500" cy="129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189617</xdr:rowOff>
    </xdr:from>
    <xdr:ext cx="762000" cy="259045"/>
    <xdr:sp macro="" textlink="">
      <xdr:nvSpPr>
        <xdr:cNvPr id="126" name="テキスト ボックス 125"/>
        <xdr:cNvSpPr txBox="1"/>
      </xdr:nvSpPr>
      <xdr:spPr>
        <a:xfrm>
          <a:off x="32258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153108</xdr:rowOff>
    </xdr:from>
    <xdr:to>
      <xdr:col>2</xdr:col>
      <xdr:colOff>692150</xdr:colOff>
      <xdr:row>35</xdr:row>
      <xdr:rowOff>254708</xdr:rowOff>
    </xdr:to>
    <xdr:sp macro="" textlink="">
      <xdr:nvSpPr>
        <xdr:cNvPr id="127" name="フローチャート : 判断 126"/>
        <xdr:cNvSpPr/>
      </xdr:nvSpPr>
      <xdr:spPr bwMode="auto">
        <a:xfrm>
          <a:off x="2857500" y="6763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239485</xdr:rowOff>
    </xdr:from>
    <xdr:ext cx="762000" cy="259045"/>
    <xdr:sp macro="" textlink="">
      <xdr:nvSpPr>
        <xdr:cNvPr id="128" name="テキスト ボックス 127"/>
        <xdr:cNvSpPr txBox="1"/>
      </xdr:nvSpPr>
      <xdr:spPr>
        <a:xfrm>
          <a:off x="2527300" y="684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195007</xdr:rowOff>
    </xdr:from>
    <xdr:to>
      <xdr:col>5</xdr:col>
      <xdr:colOff>34925</xdr:colOff>
      <xdr:row>35</xdr:row>
      <xdr:rowOff>296607</xdr:rowOff>
    </xdr:to>
    <xdr:sp macro="" textlink="">
      <xdr:nvSpPr>
        <xdr:cNvPr id="134" name="円/楕円 133"/>
        <xdr:cNvSpPr/>
      </xdr:nvSpPr>
      <xdr:spPr bwMode="auto">
        <a:xfrm>
          <a:off x="5600700" y="6805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40084</xdr:rowOff>
    </xdr:from>
    <xdr:ext cx="762000" cy="259045"/>
    <xdr:sp macro="" textlink="">
      <xdr:nvSpPr>
        <xdr:cNvPr id="135" name="人口1人当たり決算額の推移該当値テキスト445"/>
        <xdr:cNvSpPr txBox="1"/>
      </xdr:nvSpPr>
      <xdr:spPr>
        <a:xfrm>
          <a:off x="5740400" y="665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13,112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122148</xdr:rowOff>
    </xdr:from>
    <xdr:to>
      <xdr:col>4</xdr:col>
      <xdr:colOff>520700</xdr:colOff>
      <xdr:row>35</xdr:row>
      <xdr:rowOff>223748</xdr:rowOff>
    </xdr:to>
    <xdr:sp macro="" textlink="">
      <xdr:nvSpPr>
        <xdr:cNvPr id="136" name="円/楕円 135"/>
        <xdr:cNvSpPr/>
      </xdr:nvSpPr>
      <xdr:spPr bwMode="auto">
        <a:xfrm>
          <a:off x="4953000" y="6732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233925</xdr:rowOff>
    </xdr:from>
    <xdr:ext cx="736600" cy="259045"/>
    <xdr:sp macro="" textlink="">
      <xdr:nvSpPr>
        <xdr:cNvPr id="137" name="テキスト ボックス 136"/>
        <xdr:cNvSpPr txBox="1"/>
      </xdr:nvSpPr>
      <xdr:spPr>
        <a:xfrm>
          <a:off x="4622800" y="6501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45110</xdr:rowOff>
    </xdr:from>
    <xdr:to>
      <xdr:col>3</xdr:col>
      <xdr:colOff>955675</xdr:colOff>
      <xdr:row>35</xdr:row>
      <xdr:rowOff>146710</xdr:rowOff>
    </xdr:to>
    <xdr:sp macro="" textlink="">
      <xdr:nvSpPr>
        <xdr:cNvPr id="138" name="円/楕円 137"/>
        <xdr:cNvSpPr/>
      </xdr:nvSpPr>
      <xdr:spPr bwMode="auto">
        <a:xfrm>
          <a:off x="4254500" y="6655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156887</xdr:rowOff>
    </xdr:from>
    <xdr:ext cx="762000" cy="259045"/>
    <xdr:sp macro="" textlink="">
      <xdr:nvSpPr>
        <xdr:cNvPr id="139" name="テキスト ボックス 138"/>
        <xdr:cNvSpPr txBox="1"/>
      </xdr:nvSpPr>
      <xdr:spPr>
        <a:xfrm>
          <a:off x="3924300" y="64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312376</xdr:rowOff>
    </xdr:from>
    <xdr:to>
      <xdr:col>3</xdr:col>
      <xdr:colOff>257175</xdr:colOff>
      <xdr:row>35</xdr:row>
      <xdr:rowOff>71076</xdr:rowOff>
    </xdr:to>
    <xdr:sp macro="" textlink="">
      <xdr:nvSpPr>
        <xdr:cNvPr id="140" name="円/楕円 139"/>
        <xdr:cNvSpPr/>
      </xdr:nvSpPr>
      <xdr:spPr bwMode="auto">
        <a:xfrm>
          <a:off x="3556000" y="6579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81253</xdr:rowOff>
    </xdr:from>
    <xdr:ext cx="762000" cy="259045"/>
    <xdr:sp macro="" textlink="">
      <xdr:nvSpPr>
        <xdr:cNvPr id="141" name="テキスト ボックス 140"/>
        <xdr:cNvSpPr txBox="1"/>
      </xdr:nvSpPr>
      <xdr:spPr>
        <a:xfrm>
          <a:off x="3225800" y="634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20,018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183152</xdr:rowOff>
    </xdr:from>
    <xdr:to>
      <xdr:col>2</xdr:col>
      <xdr:colOff>692150</xdr:colOff>
      <xdr:row>34</xdr:row>
      <xdr:rowOff>284752</xdr:rowOff>
    </xdr:to>
    <xdr:sp macro="" textlink="">
      <xdr:nvSpPr>
        <xdr:cNvPr id="142" name="円/楕円 141"/>
        <xdr:cNvSpPr/>
      </xdr:nvSpPr>
      <xdr:spPr bwMode="auto">
        <a:xfrm>
          <a:off x="2857500" y="6450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294929</xdr:rowOff>
    </xdr:from>
    <xdr:ext cx="762000" cy="259045"/>
    <xdr:sp macro="" textlink="">
      <xdr:nvSpPr>
        <xdr:cNvPr id="143" name="テキスト ボックス 142"/>
        <xdr:cNvSpPr txBox="1"/>
      </xdr:nvSpPr>
      <xdr:spPr>
        <a:xfrm>
          <a:off x="2527300" y="62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実質単年度収支については、</a:t>
          </a:r>
          <a:r>
            <a:rPr lang="ja-JP" altLang="en-US" sz="1100" b="0" i="0" baseline="0">
              <a:solidFill>
                <a:sysClr val="windowText" lastClr="000000"/>
              </a:solidFill>
              <a:effectLst/>
              <a:latin typeface="+mn-lt"/>
              <a:ea typeface="+mn-ea"/>
              <a:cs typeface="+mn-cs"/>
            </a:rPr>
            <a:t>新増築家屋の増加、大型小売店のオープンに伴う固定資産税の増収により増額となったほか、地方消費税交付金が大きく増加となったこと、また、滋賀県住宅供給公社の解散に伴う残余財産の受入や保留地や市有地の売却が進んだことに伴い財産収入が増加したことから</a:t>
          </a:r>
          <a:r>
            <a:rPr lang="ja-JP" altLang="ja-JP" sz="1100" b="0" i="0" baseline="0">
              <a:solidFill>
                <a:sysClr val="windowText" lastClr="000000"/>
              </a:solidFill>
              <a:effectLst/>
              <a:latin typeface="+mn-lt"/>
              <a:ea typeface="+mn-ea"/>
              <a:cs typeface="+mn-cs"/>
            </a:rPr>
            <a:t>、前年度に引き続き黒字を維持した</a:t>
          </a:r>
          <a:r>
            <a:rPr lang="ja-JP" altLang="en-US" sz="1100" b="0" i="0" baseline="0">
              <a:solidFill>
                <a:sysClr val="windowText" lastClr="000000"/>
              </a:solidFill>
              <a:effectLst/>
              <a:latin typeface="+mn-lt"/>
              <a:ea typeface="+mn-ea"/>
              <a:cs typeface="+mn-cs"/>
            </a:rPr>
            <a:t>が、学校給食センターの建設や各中学校における給食配膳室の整備、中学校空調の整備等の投資的経費が大きく増加したことから、昨年度に比べ、悪化している。</a:t>
          </a:r>
          <a:endParaRPr lang="ja-JP" altLang="ja-JP" sz="1400">
            <a:solidFill>
              <a:sysClr val="windowText" lastClr="000000"/>
            </a:solidFill>
            <a:effectLst/>
          </a:endParaRPr>
        </a:p>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なお、財政調整基金については、平成２</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年度においても約</a:t>
          </a:r>
          <a:r>
            <a:rPr lang="ja-JP" altLang="en-US" sz="1100" b="0" i="0" baseline="0">
              <a:solidFill>
                <a:sysClr val="windowText" lastClr="000000"/>
              </a:solidFill>
              <a:effectLst/>
              <a:latin typeface="+mn-lt"/>
              <a:ea typeface="+mn-ea"/>
              <a:cs typeface="+mn-cs"/>
            </a:rPr>
            <a:t>１０．５</a:t>
          </a:r>
          <a:r>
            <a:rPr lang="ja-JP" altLang="ja-JP" sz="1100" b="0" i="0" baseline="0">
              <a:solidFill>
                <a:sysClr val="windowText" lastClr="000000"/>
              </a:solidFill>
              <a:effectLst/>
              <a:latin typeface="+mn-lt"/>
              <a:ea typeface="+mn-ea"/>
              <a:cs typeface="+mn-cs"/>
            </a:rPr>
            <a:t>億円の積み増しを行ったものの、その他の基金においては、これまでの市税の減少や市債の新規借入の抑制など、歳入の不足を補う形で平成１９年度以降取り崩してきたため、残高がピーク時を依然として下回っ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平成２</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年度に引き続き、全会計において赤字は発生しておらず、良好な状態である。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平成１９年度</a:t>
          </a:r>
          <a:r>
            <a:rPr lang="ja-JP" altLang="en-US" sz="1100" b="0" i="0" baseline="0">
              <a:solidFill>
                <a:sysClr val="windowText" lastClr="000000"/>
              </a:solidFill>
              <a:effectLst/>
              <a:latin typeface="+mn-lt"/>
              <a:ea typeface="+mn-ea"/>
              <a:cs typeface="+mn-cs"/>
            </a:rPr>
            <a:t>から</a:t>
          </a:r>
          <a:r>
            <a:rPr lang="ja-JP" altLang="ja-JP" sz="1100" b="0" i="0" baseline="0">
              <a:solidFill>
                <a:sysClr val="windowText" lastClr="000000"/>
              </a:solidFill>
              <a:effectLst/>
              <a:latin typeface="+mn-lt"/>
              <a:ea typeface="+mn-ea"/>
              <a:cs typeface="+mn-cs"/>
            </a:rPr>
            <a:t>公債費負担適正化計画に基づき、繰上償還により元利償還金を減少させるなどの改善を図ってきた結果、平成２２年度以降３ヵ年平均で１８％を下回っており、数値が改善されている。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しかしながら、平成２</a:t>
          </a:r>
          <a:r>
            <a:rPr lang="ja-JP" altLang="en-US" sz="1100" b="0" i="0" baseline="0">
              <a:solidFill>
                <a:sysClr val="windowText" lastClr="000000"/>
              </a:solidFill>
              <a:effectLst/>
              <a:latin typeface="+mn-lt"/>
              <a:ea typeface="+mn-ea"/>
              <a:cs typeface="+mn-cs"/>
            </a:rPr>
            <a:t>７</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以降</a:t>
          </a:r>
          <a:r>
            <a:rPr lang="ja-JP" altLang="ja-JP" sz="1100" b="0" i="0" baseline="0">
              <a:solidFill>
                <a:sysClr val="windowText" lastClr="000000"/>
              </a:solidFill>
              <a:effectLst/>
              <a:latin typeface="+mn-lt"/>
              <a:ea typeface="+mn-ea"/>
              <a:cs typeface="+mn-cs"/>
            </a:rPr>
            <a:t>大型の起債発行</a:t>
          </a:r>
          <a:r>
            <a:rPr lang="ja-JP" altLang="en-US" sz="1100" b="0" i="0" baseline="0">
              <a:solidFill>
                <a:sysClr val="windowText" lastClr="000000"/>
              </a:solidFill>
              <a:effectLst/>
              <a:latin typeface="+mn-lt"/>
              <a:ea typeface="+mn-ea"/>
              <a:cs typeface="+mn-cs"/>
            </a:rPr>
            <a:t>を</a:t>
          </a:r>
          <a:r>
            <a:rPr lang="ja-JP" altLang="ja-JP" sz="1100" b="0" i="0" baseline="0">
              <a:solidFill>
                <a:sysClr val="windowText" lastClr="000000"/>
              </a:solidFill>
              <a:effectLst/>
              <a:latin typeface="+mn-lt"/>
              <a:ea typeface="+mn-ea"/>
              <a:cs typeface="+mn-cs"/>
            </a:rPr>
            <a:t>予定</a:t>
          </a:r>
          <a:r>
            <a:rPr lang="ja-JP" altLang="en-US" sz="1100" b="0" i="0" baseline="0">
              <a:solidFill>
                <a:sysClr val="windowText" lastClr="000000"/>
              </a:solidFill>
              <a:effectLst/>
              <a:latin typeface="+mn-lt"/>
              <a:ea typeface="+mn-ea"/>
              <a:cs typeface="+mn-cs"/>
            </a:rPr>
            <a:t>し</a:t>
          </a:r>
          <a:r>
            <a:rPr lang="ja-JP" altLang="ja-JP" sz="1100" b="0" i="0" baseline="0">
              <a:solidFill>
                <a:sysClr val="windowText" lastClr="000000"/>
              </a:solidFill>
              <a:effectLst/>
              <a:latin typeface="+mn-lt"/>
              <a:ea typeface="+mn-ea"/>
              <a:cs typeface="+mn-cs"/>
            </a:rPr>
            <a:t>ているため、今後の数値の推移に注視していく必要がある。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早期健全化基準の数値を大きく下回っており、近年は減少傾向でもあり、良好な状態である。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都市計画事業費の減により公債費に充当できる都市計画税が増え、公債費充当一般財源が減少している。</a:t>
          </a:r>
          <a:endParaRPr lang="ja-JP" altLang="ja-JP" sz="1400">
            <a:solidFill>
              <a:sysClr val="windowText" lastClr="000000"/>
            </a:solidFill>
            <a:effectLst/>
          </a:endParaRPr>
        </a:p>
        <a:p>
          <a:pPr rtl="0"/>
          <a:r>
            <a:rPr lang="ja-JP" altLang="ja-JP" sz="1100">
              <a:solidFill>
                <a:srgbClr val="FF0000"/>
              </a:solidFill>
              <a:effectLst/>
              <a:latin typeface="+mn-lt"/>
              <a:ea typeface="+mn-ea"/>
              <a:cs typeface="+mn-cs"/>
            </a:rPr>
            <a:t>　</a:t>
          </a:r>
          <a:r>
            <a:rPr lang="ja-JP" altLang="en-US" sz="1100">
              <a:solidFill>
                <a:sysClr val="windowText" lastClr="000000"/>
              </a:solidFill>
              <a:effectLst/>
              <a:latin typeface="+mn-lt"/>
              <a:ea typeface="+mn-ea"/>
              <a:cs typeface="+mn-cs"/>
            </a:rPr>
            <a:t>財政調整基金を約１０．５億円を積み立てたこと、新たに基金を創設し、１．４億円積み立てたため、充当可能基金が増加したほか、</a:t>
          </a:r>
          <a:r>
            <a:rPr lang="ja-JP" altLang="ja-JP" sz="1100">
              <a:solidFill>
                <a:sysClr val="windowText" lastClr="000000"/>
              </a:solidFill>
              <a:effectLst/>
              <a:latin typeface="+mn-lt"/>
              <a:ea typeface="+mn-ea"/>
              <a:cs typeface="+mn-cs"/>
            </a:rPr>
            <a:t>ここ数年退職者数が高い水準で推移したことから、</a:t>
          </a:r>
          <a:r>
            <a:rPr lang="ja-JP" altLang="en-US" sz="1100">
              <a:solidFill>
                <a:sysClr val="windowText" lastClr="000000"/>
              </a:solidFill>
              <a:effectLst/>
              <a:latin typeface="+mn-lt"/>
              <a:ea typeface="+mn-ea"/>
              <a:cs typeface="+mn-cs"/>
            </a:rPr>
            <a:t>その補充のための新規採用職員の採用数も増加したため、</a:t>
          </a:r>
          <a:r>
            <a:rPr lang="ja-JP" altLang="ja-JP" sz="1100">
              <a:solidFill>
                <a:sysClr val="windowText" lastClr="000000"/>
              </a:solidFill>
              <a:effectLst/>
              <a:latin typeface="+mn-lt"/>
              <a:ea typeface="+mn-ea"/>
              <a:cs typeface="+mn-cs"/>
            </a:rPr>
            <a:t>退職手当負担見込額が減少し</a:t>
          </a:r>
          <a:r>
            <a:rPr lang="ja-JP" altLang="en-US" sz="1100">
              <a:solidFill>
                <a:sysClr val="windowText" lastClr="000000"/>
              </a:solidFill>
              <a:effectLst/>
              <a:latin typeface="+mn-lt"/>
              <a:ea typeface="+mn-ea"/>
              <a:cs typeface="+mn-cs"/>
            </a:rPr>
            <a:t>ている。</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このように、</a:t>
          </a:r>
          <a:r>
            <a:rPr lang="ja-JP" altLang="ja-JP" sz="1100">
              <a:solidFill>
                <a:sysClr val="windowText" lastClr="000000"/>
              </a:solidFill>
              <a:effectLst/>
              <a:latin typeface="+mn-lt"/>
              <a:ea typeface="+mn-ea"/>
              <a:cs typeface="+mn-cs"/>
            </a:rPr>
            <a:t>数値の良化はしているものの、</a:t>
          </a:r>
          <a:r>
            <a:rPr lang="ja-JP" altLang="en-US" sz="1100">
              <a:solidFill>
                <a:sysClr val="windowText" lastClr="000000"/>
              </a:solidFill>
              <a:effectLst/>
              <a:latin typeface="+mn-lt"/>
              <a:ea typeface="+mn-ea"/>
              <a:cs typeface="+mn-cs"/>
            </a:rPr>
            <a:t>今後、大型の起債発行等を予定していることから、事業の緊急性、投資効果および後年度負担を検証し、総合的に判断していく必要がある。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43836754</v>
      </c>
      <c r="BO4" s="379"/>
      <c r="BP4" s="379"/>
      <c r="BQ4" s="379"/>
      <c r="BR4" s="379"/>
      <c r="BS4" s="379"/>
      <c r="BT4" s="379"/>
      <c r="BU4" s="380"/>
      <c r="BV4" s="378">
        <v>43699643</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6.5</v>
      </c>
      <c r="CU4" s="556"/>
      <c r="CV4" s="556"/>
      <c r="CW4" s="556"/>
      <c r="CX4" s="556"/>
      <c r="CY4" s="556"/>
      <c r="CZ4" s="556"/>
      <c r="DA4" s="557"/>
      <c r="DB4" s="555">
        <v>8.8000000000000007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41764712</v>
      </c>
      <c r="BO5" s="384"/>
      <c r="BP5" s="384"/>
      <c r="BQ5" s="384"/>
      <c r="BR5" s="384"/>
      <c r="BS5" s="384"/>
      <c r="BT5" s="384"/>
      <c r="BU5" s="385"/>
      <c r="BV5" s="383">
        <v>41153966</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89.8</v>
      </c>
      <c r="CU5" s="354"/>
      <c r="CV5" s="354"/>
      <c r="CW5" s="354"/>
      <c r="CX5" s="354"/>
      <c r="CY5" s="354"/>
      <c r="CZ5" s="354"/>
      <c r="DA5" s="355"/>
      <c r="DB5" s="353">
        <v>86.2</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2072042</v>
      </c>
      <c r="BO6" s="384"/>
      <c r="BP6" s="384"/>
      <c r="BQ6" s="384"/>
      <c r="BR6" s="384"/>
      <c r="BS6" s="384"/>
      <c r="BT6" s="384"/>
      <c r="BU6" s="385"/>
      <c r="BV6" s="383">
        <v>2545677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98</v>
      </c>
      <c r="CU6" s="530"/>
      <c r="CV6" s="530"/>
      <c r="CW6" s="530"/>
      <c r="CX6" s="530"/>
      <c r="CY6" s="530"/>
      <c r="CZ6" s="530"/>
      <c r="DA6" s="531"/>
      <c r="DB6" s="529">
        <v>95.1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529279</v>
      </c>
      <c r="BO7" s="384"/>
      <c r="BP7" s="384"/>
      <c r="BQ7" s="384"/>
      <c r="BR7" s="384"/>
      <c r="BS7" s="384"/>
      <c r="BT7" s="384"/>
      <c r="BU7" s="385"/>
      <c r="BV7" s="383">
        <v>469182</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23835070</v>
      </c>
      <c r="CU7" s="384"/>
      <c r="CV7" s="384"/>
      <c r="CW7" s="384"/>
      <c r="CX7" s="384"/>
      <c r="CY7" s="384"/>
      <c r="CZ7" s="384"/>
      <c r="DA7" s="385"/>
      <c r="DB7" s="383">
        <v>23679032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1542763</v>
      </c>
      <c r="BO8" s="384"/>
      <c r="BP8" s="384"/>
      <c r="BQ8" s="384"/>
      <c r="BR8" s="384"/>
      <c r="BS8" s="384"/>
      <c r="BT8" s="384"/>
      <c r="BU8" s="385"/>
      <c r="BV8" s="383">
        <v>2076495</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0.76</v>
      </c>
      <c r="CU8" s="493"/>
      <c r="CV8" s="493"/>
      <c r="CW8" s="493"/>
      <c r="CX8" s="493"/>
      <c r="CY8" s="493"/>
      <c r="CZ8" s="493"/>
      <c r="DA8" s="494"/>
      <c r="DB8" s="492">
        <v>0.74</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112156</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-533732</v>
      </c>
      <c r="BO9" s="384"/>
      <c r="BP9" s="384"/>
      <c r="BQ9" s="384"/>
      <c r="BR9" s="384"/>
      <c r="BS9" s="384"/>
      <c r="BT9" s="384"/>
      <c r="BU9" s="385"/>
      <c r="BV9" s="383">
        <v>299247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11.6</v>
      </c>
      <c r="CU9" s="354"/>
      <c r="CV9" s="354"/>
      <c r="CW9" s="354"/>
      <c r="CX9" s="354"/>
      <c r="CY9" s="354"/>
      <c r="CZ9" s="354"/>
      <c r="DA9" s="355"/>
      <c r="DB9" s="353">
        <v>11.6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109779</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1051918</v>
      </c>
      <c r="BO10" s="384"/>
      <c r="BP10" s="384"/>
      <c r="BQ10" s="384"/>
      <c r="BR10" s="384"/>
      <c r="BS10" s="384"/>
      <c r="BT10" s="384"/>
      <c r="BU10" s="385"/>
      <c r="BV10" s="383">
        <v>1140712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77</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112750</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110783</v>
      </c>
      <c r="S13" s="485"/>
      <c r="T13" s="485"/>
      <c r="U13" s="485"/>
      <c r="V13" s="486"/>
      <c r="W13" s="472" t="s">
        <v>123</v>
      </c>
      <c r="X13" s="396"/>
      <c r="Y13" s="396"/>
      <c r="Z13" s="396"/>
      <c r="AA13" s="396"/>
      <c r="AB13" s="397"/>
      <c r="AC13" s="359">
        <v>1018</v>
      </c>
      <c r="AD13" s="360"/>
      <c r="AE13" s="360"/>
      <c r="AF13" s="360"/>
      <c r="AG13" s="361"/>
      <c r="AH13" s="359">
        <v>1569</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518186</v>
      </c>
      <c r="BO13" s="384"/>
      <c r="BP13" s="384"/>
      <c r="BQ13" s="384"/>
      <c r="BR13" s="384"/>
      <c r="BS13" s="384"/>
      <c r="BT13" s="384"/>
      <c r="BU13" s="385"/>
      <c r="BV13" s="383">
        <v>1439959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8.6999999999999993</v>
      </c>
      <c r="CU13" s="354"/>
      <c r="CV13" s="354"/>
      <c r="CW13" s="354"/>
      <c r="CX13" s="354"/>
      <c r="CY13" s="354"/>
      <c r="CZ13" s="354"/>
      <c r="DA13" s="355"/>
      <c r="DB13" s="353">
        <v>10</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112734</v>
      </c>
      <c r="S14" s="485"/>
      <c r="T14" s="485"/>
      <c r="U14" s="485"/>
      <c r="V14" s="486"/>
      <c r="W14" s="487"/>
      <c r="X14" s="399"/>
      <c r="Y14" s="399"/>
      <c r="Z14" s="399"/>
      <c r="AA14" s="399"/>
      <c r="AB14" s="400"/>
      <c r="AC14" s="477">
        <v>2</v>
      </c>
      <c r="AD14" s="478"/>
      <c r="AE14" s="478"/>
      <c r="AF14" s="478"/>
      <c r="AG14" s="479"/>
      <c r="AH14" s="477">
        <v>2.9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50.6</v>
      </c>
      <c r="CU14" s="456"/>
      <c r="CV14" s="456"/>
      <c r="CW14" s="456"/>
      <c r="CX14" s="456"/>
      <c r="CY14" s="456"/>
      <c r="CZ14" s="456"/>
      <c r="DA14" s="457"/>
      <c r="DB14" s="488">
        <v>54.6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110741</v>
      </c>
      <c r="S15" s="485"/>
      <c r="T15" s="485"/>
      <c r="U15" s="485"/>
      <c r="V15" s="486"/>
      <c r="W15" s="472" t="s">
        <v>130</v>
      </c>
      <c r="X15" s="396"/>
      <c r="Y15" s="396"/>
      <c r="Z15" s="396"/>
      <c r="AA15" s="396"/>
      <c r="AB15" s="397"/>
      <c r="AC15" s="359">
        <v>18050</v>
      </c>
      <c r="AD15" s="360"/>
      <c r="AE15" s="360"/>
      <c r="AF15" s="360"/>
      <c r="AG15" s="361"/>
      <c r="AH15" s="359">
        <v>18612</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13646713</v>
      </c>
      <c r="BO15" s="379"/>
      <c r="BP15" s="379"/>
      <c r="BQ15" s="379"/>
      <c r="BR15" s="379"/>
      <c r="BS15" s="379"/>
      <c r="BT15" s="379"/>
      <c r="BU15" s="380"/>
      <c r="BV15" s="378">
        <v>13263680</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35.799999999999997</v>
      </c>
      <c r="AD16" s="478"/>
      <c r="AE16" s="478"/>
      <c r="AF16" s="478"/>
      <c r="AG16" s="479"/>
      <c r="AH16" s="477">
        <v>34.299999999999997</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17771177</v>
      </c>
      <c r="BO16" s="384"/>
      <c r="BP16" s="384"/>
      <c r="BQ16" s="384"/>
      <c r="BR16" s="384"/>
      <c r="BS16" s="384"/>
      <c r="BT16" s="384"/>
      <c r="BU16" s="385"/>
      <c r="BV16" s="383">
        <v>17404832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31350</v>
      </c>
      <c r="AD17" s="360"/>
      <c r="AE17" s="360"/>
      <c r="AF17" s="360"/>
      <c r="AG17" s="361"/>
      <c r="AH17" s="359">
        <v>33168</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17636657</v>
      </c>
      <c r="BO17" s="384"/>
      <c r="BP17" s="384"/>
      <c r="BQ17" s="384"/>
      <c r="BR17" s="384"/>
      <c r="BS17" s="384"/>
      <c r="BT17" s="384"/>
      <c r="BU17" s="385"/>
      <c r="BV17" s="383">
        <v>17246455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196.87</v>
      </c>
      <c r="M18" s="448"/>
      <c r="N18" s="448"/>
      <c r="O18" s="448"/>
      <c r="P18" s="448"/>
      <c r="Q18" s="448"/>
      <c r="R18" s="449"/>
      <c r="S18" s="449"/>
      <c r="T18" s="449"/>
      <c r="U18" s="449"/>
      <c r="V18" s="450"/>
      <c r="W18" s="464"/>
      <c r="X18" s="465"/>
      <c r="Y18" s="465"/>
      <c r="Z18" s="465"/>
      <c r="AA18" s="465"/>
      <c r="AB18" s="473"/>
      <c r="AC18" s="347">
        <v>62.2</v>
      </c>
      <c r="AD18" s="348"/>
      <c r="AE18" s="348"/>
      <c r="AF18" s="348"/>
      <c r="AG18" s="451"/>
      <c r="AH18" s="347">
        <v>61.1</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21718575</v>
      </c>
      <c r="BO18" s="384"/>
      <c r="BP18" s="384"/>
      <c r="BQ18" s="384"/>
      <c r="BR18" s="384"/>
      <c r="BS18" s="384"/>
      <c r="BT18" s="384"/>
      <c r="BU18" s="385"/>
      <c r="BV18" s="383">
        <v>20818074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570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29194870</v>
      </c>
      <c r="BO19" s="384"/>
      <c r="BP19" s="384"/>
      <c r="BQ19" s="384"/>
      <c r="BR19" s="384"/>
      <c r="BS19" s="384"/>
      <c r="BT19" s="384"/>
      <c r="BU19" s="385"/>
      <c r="BV19" s="383">
        <v>28647110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43896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37083490</v>
      </c>
      <c r="BO23" s="384"/>
      <c r="BP23" s="384"/>
      <c r="BQ23" s="384"/>
      <c r="BR23" s="384"/>
      <c r="BS23" s="384"/>
      <c r="BT23" s="384"/>
      <c r="BU23" s="385"/>
      <c r="BV23" s="383">
        <v>35458589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8603</v>
      </c>
      <c r="R24" s="360"/>
      <c r="S24" s="360"/>
      <c r="T24" s="360"/>
      <c r="U24" s="360"/>
      <c r="V24" s="361"/>
      <c r="W24" s="425"/>
      <c r="X24" s="416"/>
      <c r="Y24" s="417"/>
      <c r="Z24" s="356" t="s">
        <v>153</v>
      </c>
      <c r="AA24" s="357"/>
      <c r="AB24" s="357"/>
      <c r="AC24" s="357"/>
      <c r="AD24" s="357"/>
      <c r="AE24" s="357"/>
      <c r="AF24" s="357"/>
      <c r="AG24" s="358"/>
      <c r="AH24" s="359">
        <v>753</v>
      </c>
      <c r="AI24" s="360"/>
      <c r="AJ24" s="360"/>
      <c r="AK24" s="360"/>
      <c r="AL24" s="361"/>
      <c r="AM24" s="359">
        <v>2253729</v>
      </c>
      <c r="AN24" s="360"/>
      <c r="AO24" s="360"/>
      <c r="AP24" s="360"/>
      <c r="AQ24" s="360"/>
      <c r="AR24" s="361"/>
      <c r="AS24" s="359">
        <v>2993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28769813</v>
      </c>
      <c r="BO24" s="384"/>
      <c r="BP24" s="384"/>
      <c r="BQ24" s="384"/>
      <c r="BR24" s="384"/>
      <c r="BS24" s="384"/>
      <c r="BT24" s="384"/>
      <c r="BU24" s="385"/>
      <c r="BV24" s="383">
        <v>28706778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7315</v>
      </c>
      <c r="R25" s="360"/>
      <c r="S25" s="360"/>
      <c r="T25" s="360"/>
      <c r="U25" s="360"/>
      <c r="V25" s="361"/>
      <c r="W25" s="425"/>
      <c r="X25" s="416"/>
      <c r="Y25" s="417"/>
      <c r="Z25" s="356" t="s">
        <v>156</v>
      </c>
      <c r="AA25" s="357"/>
      <c r="AB25" s="357"/>
      <c r="AC25" s="357"/>
      <c r="AD25" s="357"/>
      <c r="AE25" s="357"/>
      <c r="AF25" s="357"/>
      <c r="AG25" s="358"/>
      <c r="AH25" s="359">
        <v>143</v>
      </c>
      <c r="AI25" s="360"/>
      <c r="AJ25" s="360"/>
      <c r="AK25" s="360"/>
      <c r="AL25" s="361"/>
      <c r="AM25" s="359">
        <v>419562</v>
      </c>
      <c r="AN25" s="360"/>
      <c r="AO25" s="360"/>
      <c r="AP25" s="360"/>
      <c r="AQ25" s="360"/>
      <c r="AR25" s="361"/>
      <c r="AS25" s="359">
        <v>2934</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4351219</v>
      </c>
      <c r="BO25" s="379"/>
      <c r="BP25" s="379"/>
      <c r="BQ25" s="379"/>
      <c r="BR25" s="379"/>
      <c r="BS25" s="379"/>
      <c r="BT25" s="379"/>
      <c r="BU25" s="380"/>
      <c r="BV25" s="378">
        <v>5281452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6839</v>
      </c>
      <c r="R26" s="360"/>
      <c r="S26" s="360"/>
      <c r="T26" s="360"/>
      <c r="U26" s="360"/>
      <c r="V26" s="361"/>
      <c r="W26" s="425"/>
      <c r="X26" s="416"/>
      <c r="Y26" s="417"/>
      <c r="Z26" s="356" t="s">
        <v>159</v>
      </c>
      <c r="AA26" s="438"/>
      <c r="AB26" s="438"/>
      <c r="AC26" s="438"/>
      <c r="AD26" s="438"/>
      <c r="AE26" s="438"/>
      <c r="AF26" s="438"/>
      <c r="AG26" s="439"/>
      <c r="AH26" s="359">
        <v>46</v>
      </c>
      <c r="AI26" s="360"/>
      <c r="AJ26" s="360"/>
      <c r="AK26" s="360"/>
      <c r="AL26" s="361"/>
      <c r="AM26" s="359">
        <v>147660</v>
      </c>
      <c r="AN26" s="360"/>
      <c r="AO26" s="360"/>
      <c r="AP26" s="360"/>
      <c r="AQ26" s="360"/>
      <c r="AR26" s="361"/>
      <c r="AS26" s="359">
        <v>3210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5340</v>
      </c>
      <c r="R27" s="360"/>
      <c r="S27" s="360"/>
      <c r="T27" s="360"/>
      <c r="U27" s="360"/>
      <c r="V27" s="361"/>
      <c r="W27" s="425"/>
      <c r="X27" s="416"/>
      <c r="Y27" s="417"/>
      <c r="Z27" s="356" t="s">
        <v>162</v>
      </c>
      <c r="AA27" s="357"/>
      <c r="AB27" s="357"/>
      <c r="AC27" s="357"/>
      <c r="AD27" s="357"/>
      <c r="AE27" s="357"/>
      <c r="AF27" s="357"/>
      <c r="AG27" s="358"/>
      <c r="AH27" s="359">
        <v>89</v>
      </c>
      <c r="AI27" s="360"/>
      <c r="AJ27" s="360"/>
      <c r="AK27" s="360"/>
      <c r="AL27" s="361"/>
      <c r="AM27" s="359">
        <v>297342</v>
      </c>
      <c r="AN27" s="360"/>
      <c r="AO27" s="360"/>
      <c r="AP27" s="360"/>
      <c r="AQ27" s="360"/>
      <c r="AR27" s="361"/>
      <c r="AS27" s="359">
        <v>3341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1163943</v>
      </c>
      <c r="BO27" s="387"/>
      <c r="BP27" s="387"/>
      <c r="BQ27" s="387"/>
      <c r="BR27" s="387"/>
      <c r="BS27" s="387"/>
      <c r="BT27" s="387"/>
      <c r="BU27" s="388"/>
      <c r="BV27" s="386">
        <v>1163943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4540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4984296</v>
      </c>
      <c r="BO28" s="379"/>
      <c r="BP28" s="379"/>
      <c r="BQ28" s="379"/>
      <c r="BR28" s="379"/>
      <c r="BS28" s="379"/>
      <c r="BT28" s="379"/>
      <c r="BU28" s="380"/>
      <c r="BV28" s="378">
        <v>3932378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22</v>
      </c>
      <c r="M29" s="360"/>
      <c r="N29" s="360"/>
      <c r="O29" s="360"/>
      <c r="P29" s="361"/>
      <c r="Q29" s="359">
        <v>4050</v>
      </c>
      <c r="R29" s="360"/>
      <c r="S29" s="360"/>
      <c r="T29" s="360"/>
      <c r="U29" s="360"/>
      <c r="V29" s="361"/>
      <c r="W29" s="426"/>
      <c r="X29" s="427"/>
      <c r="Y29" s="428"/>
      <c r="Z29" s="356" t="s">
        <v>169</v>
      </c>
      <c r="AA29" s="357"/>
      <c r="AB29" s="357"/>
      <c r="AC29" s="357"/>
      <c r="AD29" s="357"/>
      <c r="AE29" s="357"/>
      <c r="AF29" s="357"/>
      <c r="AG29" s="358"/>
      <c r="AH29" s="359">
        <v>842</v>
      </c>
      <c r="AI29" s="360"/>
      <c r="AJ29" s="360"/>
      <c r="AK29" s="360"/>
      <c r="AL29" s="361"/>
      <c r="AM29" s="359">
        <v>2551071</v>
      </c>
      <c r="AN29" s="360"/>
      <c r="AO29" s="360"/>
      <c r="AP29" s="360"/>
      <c r="AQ29" s="360"/>
      <c r="AR29" s="361"/>
      <c r="AS29" s="359">
        <v>3030</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154652</v>
      </c>
      <c r="BO29" s="384"/>
      <c r="BP29" s="384"/>
      <c r="BQ29" s="384"/>
      <c r="BR29" s="384"/>
      <c r="BS29" s="384"/>
      <c r="BT29" s="384"/>
      <c r="BU29" s="385"/>
      <c r="BV29" s="383">
        <v>154607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98.5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4033413</v>
      </c>
      <c r="BO30" s="387"/>
      <c r="BP30" s="387"/>
      <c r="BQ30" s="387"/>
      <c r="BR30" s="387"/>
      <c r="BS30" s="387"/>
      <c r="BT30" s="387"/>
      <c r="BU30" s="388"/>
      <c r="BV30" s="386">
        <v>4106706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病院事業会計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彦根愛知犬上広域行政組合（一般会計）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夢京橋</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休日急病診療所事業特別会計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水道事業会計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彦根市犬上郡営林組合（一般会計）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彦根総合地方卸売市場</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彦根市米原市山林組合（一般会計）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四番町スクエア</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滋賀県市町村交通災害共済組合（一般会計）</v>
      </c>
      <c r="BZ37" s="342"/>
      <c r="CA37" s="342"/>
      <c r="CB37" s="342"/>
      <c r="CC37" s="342"/>
      <c r="CD37" s="342"/>
      <c r="CE37" s="342"/>
      <c r="CF37" s="342"/>
      <c r="CG37" s="342"/>
      <c r="CH37" s="342"/>
      <c r="CI37" s="342"/>
      <c r="CJ37" s="342"/>
      <c r="CK37" s="342"/>
      <c r="CL37" s="342"/>
      <c r="CM37" s="342"/>
      <c r="CN37" s="165"/>
      <c r="CO37" s="343">
        <f t="shared" si="3"/>
        <v>23</v>
      </c>
      <c r="CP37" s="343"/>
      <c r="CQ37" s="342" t="str">
        <f>IF('各会計、関係団体の財政状況及び健全化判断比率'!BS10="","",'各会計、関係団体の財政状況及び健全化判断比率'!BS10)</f>
        <v>彦根市事業公社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滋賀県市町村職員研修センター（一般会計）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滋賀県後期高齢者医療広域連合（一般会計）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滋賀県後期高齢者医療広域連合（後期高齢者医療特別会計）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大滝山林組合（一般会計）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大滝山林組合（林産物栽培特別会計）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大滝山林組合（高取山森林空間利活用特別会計）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17347744</v>
      </c>
      <c r="S5" s="639"/>
      <c r="T5" s="639"/>
      <c r="U5" s="639"/>
      <c r="V5" s="639"/>
      <c r="W5" s="639"/>
      <c r="X5" s="639"/>
      <c r="Y5" s="686"/>
      <c r="Z5" s="699">
        <v>39.6</v>
      </c>
      <c r="AA5" s="699"/>
      <c r="AB5" s="699"/>
      <c r="AC5" s="699"/>
      <c r="AD5" s="700">
        <v>16106496</v>
      </c>
      <c r="AE5" s="700"/>
      <c r="AF5" s="700"/>
      <c r="AG5" s="700"/>
      <c r="AH5" s="700"/>
      <c r="AI5" s="700"/>
      <c r="AJ5" s="700"/>
      <c r="AK5" s="700"/>
      <c r="AL5" s="687">
        <v>72.7</v>
      </c>
      <c r="AM5" s="656"/>
      <c r="AN5" s="656"/>
      <c r="AO5" s="688"/>
      <c r="AP5" s="675" t="s">
        <v>207</v>
      </c>
      <c r="AQ5" s="676"/>
      <c r="AR5" s="676"/>
      <c r="AS5" s="676"/>
      <c r="AT5" s="676"/>
      <c r="AU5" s="676"/>
      <c r="AV5" s="676"/>
      <c r="AW5" s="676"/>
      <c r="AX5" s="676"/>
      <c r="AY5" s="676"/>
      <c r="AZ5" s="676"/>
      <c r="BA5" s="676"/>
      <c r="BB5" s="676"/>
      <c r="BC5" s="676"/>
      <c r="BD5" s="676"/>
      <c r="BE5" s="676"/>
      <c r="BF5" s="677"/>
      <c r="BG5" s="588">
        <v>16101766</v>
      </c>
      <c r="BH5" s="589"/>
      <c r="BI5" s="589"/>
      <c r="BJ5" s="589"/>
      <c r="BK5" s="589"/>
      <c r="BL5" s="589"/>
      <c r="BM5" s="589"/>
      <c r="BN5" s="590"/>
      <c r="BO5" s="641">
        <v>92.8</v>
      </c>
      <c r="BP5" s="641"/>
      <c r="BQ5" s="641"/>
      <c r="BR5" s="641"/>
      <c r="BS5" s="642">
        <v>237107</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263002</v>
      </c>
      <c r="S6" s="589"/>
      <c r="T6" s="589"/>
      <c r="U6" s="589"/>
      <c r="V6" s="589"/>
      <c r="W6" s="589"/>
      <c r="X6" s="589"/>
      <c r="Y6" s="590"/>
      <c r="Z6" s="641">
        <v>0.6</v>
      </c>
      <c r="AA6" s="641"/>
      <c r="AB6" s="641"/>
      <c r="AC6" s="641"/>
      <c r="AD6" s="642">
        <v>263002</v>
      </c>
      <c r="AE6" s="642"/>
      <c r="AF6" s="642"/>
      <c r="AG6" s="642"/>
      <c r="AH6" s="642"/>
      <c r="AI6" s="642"/>
      <c r="AJ6" s="642"/>
      <c r="AK6" s="642"/>
      <c r="AL6" s="611">
        <v>1.2</v>
      </c>
      <c r="AM6" s="643"/>
      <c r="AN6" s="643"/>
      <c r="AO6" s="644"/>
      <c r="AP6" s="585" t="s">
        <v>212</v>
      </c>
      <c r="AQ6" s="586"/>
      <c r="AR6" s="586"/>
      <c r="AS6" s="586"/>
      <c r="AT6" s="586"/>
      <c r="AU6" s="586"/>
      <c r="AV6" s="586"/>
      <c r="AW6" s="586"/>
      <c r="AX6" s="586"/>
      <c r="AY6" s="586"/>
      <c r="AZ6" s="586"/>
      <c r="BA6" s="586"/>
      <c r="BB6" s="586"/>
      <c r="BC6" s="586"/>
      <c r="BD6" s="586"/>
      <c r="BE6" s="586"/>
      <c r="BF6" s="587"/>
      <c r="BG6" s="588">
        <v>16101766</v>
      </c>
      <c r="BH6" s="589"/>
      <c r="BI6" s="589"/>
      <c r="BJ6" s="589"/>
      <c r="BK6" s="589"/>
      <c r="BL6" s="589"/>
      <c r="BM6" s="589"/>
      <c r="BN6" s="590"/>
      <c r="BO6" s="641">
        <v>92.8</v>
      </c>
      <c r="BP6" s="641"/>
      <c r="BQ6" s="641"/>
      <c r="BR6" s="641"/>
      <c r="BS6" s="642">
        <v>237107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296198</v>
      </c>
      <c r="CS6" s="589"/>
      <c r="CT6" s="589"/>
      <c r="CU6" s="589"/>
      <c r="CV6" s="589"/>
      <c r="CW6" s="589"/>
      <c r="CX6" s="589"/>
      <c r="CY6" s="590"/>
      <c r="CZ6" s="641">
        <v>0.7</v>
      </c>
      <c r="DA6" s="641"/>
      <c r="DB6" s="641"/>
      <c r="DC6" s="641"/>
      <c r="DD6" s="594" t="s">
        <v>214</v>
      </c>
      <c r="DE6" s="589"/>
      <c r="DF6" s="589"/>
      <c r="DG6" s="589"/>
      <c r="DH6" s="589"/>
      <c r="DI6" s="589"/>
      <c r="DJ6" s="589"/>
      <c r="DK6" s="589"/>
      <c r="DL6" s="589"/>
      <c r="DM6" s="589"/>
      <c r="DN6" s="589"/>
      <c r="DO6" s="589"/>
      <c r="DP6" s="590"/>
      <c r="DQ6" s="594">
        <v>296113</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30819</v>
      </c>
      <c r="S7" s="589"/>
      <c r="T7" s="589"/>
      <c r="U7" s="589"/>
      <c r="V7" s="589"/>
      <c r="W7" s="589"/>
      <c r="X7" s="589"/>
      <c r="Y7" s="590"/>
      <c r="Z7" s="641">
        <v>0.1</v>
      </c>
      <c r="AA7" s="641"/>
      <c r="AB7" s="641"/>
      <c r="AC7" s="641"/>
      <c r="AD7" s="642">
        <v>30819</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7631077</v>
      </c>
      <c r="BH7" s="589"/>
      <c r="BI7" s="589"/>
      <c r="BJ7" s="589"/>
      <c r="BK7" s="589"/>
      <c r="BL7" s="589"/>
      <c r="BM7" s="589"/>
      <c r="BN7" s="590"/>
      <c r="BO7" s="641">
        <v>44</v>
      </c>
      <c r="BP7" s="641"/>
      <c r="BQ7" s="641"/>
      <c r="BR7" s="641"/>
      <c r="BS7" s="642">
        <v>237107</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4847639</v>
      </c>
      <c r="CS7" s="589"/>
      <c r="CT7" s="589"/>
      <c r="CU7" s="589"/>
      <c r="CV7" s="589"/>
      <c r="CW7" s="589"/>
      <c r="CX7" s="589"/>
      <c r="CY7" s="590"/>
      <c r="CZ7" s="641">
        <v>11.6</v>
      </c>
      <c r="DA7" s="641"/>
      <c r="DB7" s="641"/>
      <c r="DC7" s="641"/>
      <c r="DD7" s="594">
        <v>364041</v>
      </c>
      <c r="DE7" s="589"/>
      <c r="DF7" s="589"/>
      <c r="DG7" s="589"/>
      <c r="DH7" s="589"/>
      <c r="DI7" s="589"/>
      <c r="DJ7" s="589"/>
      <c r="DK7" s="589"/>
      <c r="DL7" s="589"/>
      <c r="DM7" s="589"/>
      <c r="DN7" s="589"/>
      <c r="DO7" s="589"/>
      <c r="DP7" s="590"/>
      <c r="DQ7" s="594">
        <v>3993441</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103988</v>
      </c>
      <c r="S8" s="589"/>
      <c r="T8" s="589"/>
      <c r="U8" s="589"/>
      <c r="V8" s="589"/>
      <c r="W8" s="589"/>
      <c r="X8" s="589"/>
      <c r="Y8" s="590"/>
      <c r="Z8" s="641">
        <v>0.2</v>
      </c>
      <c r="AA8" s="641"/>
      <c r="AB8" s="641"/>
      <c r="AC8" s="641"/>
      <c r="AD8" s="642">
        <v>103988</v>
      </c>
      <c r="AE8" s="642"/>
      <c r="AF8" s="642"/>
      <c r="AG8" s="642"/>
      <c r="AH8" s="642"/>
      <c r="AI8" s="642"/>
      <c r="AJ8" s="642"/>
      <c r="AK8" s="642"/>
      <c r="AL8" s="611">
        <v>0.5</v>
      </c>
      <c r="AM8" s="643"/>
      <c r="AN8" s="643"/>
      <c r="AO8" s="644"/>
      <c r="AP8" s="585" t="s">
        <v>219</v>
      </c>
      <c r="AQ8" s="586"/>
      <c r="AR8" s="586"/>
      <c r="AS8" s="586"/>
      <c r="AT8" s="586"/>
      <c r="AU8" s="586"/>
      <c r="AV8" s="586"/>
      <c r="AW8" s="586"/>
      <c r="AX8" s="586"/>
      <c r="AY8" s="586"/>
      <c r="AZ8" s="586"/>
      <c r="BA8" s="586"/>
      <c r="BB8" s="586"/>
      <c r="BC8" s="586"/>
      <c r="BD8" s="586"/>
      <c r="BE8" s="586"/>
      <c r="BF8" s="587"/>
      <c r="BG8" s="588">
        <v>174347</v>
      </c>
      <c r="BH8" s="589"/>
      <c r="BI8" s="589"/>
      <c r="BJ8" s="589"/>
      <c r="BK8" s="589"/>
      <c r="BL8" s="589"/>
      <c r="BM8" s="589"/>
      <c r="BN8" s="590"/>
      <c r="BO8" s="641">
        <v>1</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14473379</v>
      </c>
      <c r="CS8" s="589"/>
      <c r="CT8" s="589"/>
      <c r="CU8" s="589"/>
      <c r="CV8" s="589"/>
      <c r="CW8" s="589"/>
      <c r="CX8" s="589"/>
      <c r="CY8" s="590"/>
      <c r="CZ8" s="641">
        <v>34.700000000000003</v>
      </c>
      <c r="DA8" s="641"/>
      <c r="DB8" s="641"/>
      <c r="DC8" s="641"/>
      <c r="DD8" s="594">
        <v>334646</v>
      </c>
      <c r="DE8" s="589"/>
      <c r="DF8" s="589"/>
      <c r="DG8" s="589"/>
      <c r="DH8" s="589"/>
      <c r="DI8" s="589"/>
      <c r="DJ8" s="589"/>
      <c r="DK8" s="589"/>
      <c r="DL8" s="589"/>
      <c r="DM8" s="589"/>
      <c r="DN8" s="589"/>
      <c r="DO8" s="589"/>
      <c r="DP8" s="590"/>
      <c r="DQ8" s="594">
        <v>6375552</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66383</v>
      </c>
      <c r="S9" s="589"/>
      <c r="T9" s="589"/>
      <c r="U9" s="589"/>
      <c r="V9" s="589"/>
      <c r="W9" s="589"/>
      <c r="X9" s="589"/>
      <c r="Y9" s="590"/>
      <c r="Z9" s="641">
        <v>0.2</v>
      </c>
      <c r="AA9" s="641"/>
      <c r="AB9" s="641"/>
      <c r="AC9" s="641"/>
      <c r="AD9" s="642">
        <v>66383</v>
      </c>
      <c r="AE9" s="642"/>
      <c r="AF9" s="642"/>
      <c r="AG9" s="642"/>
      <c r="AH9" s="642"/>
      <c r="AI9" s="642"/>
      <c r="AJ9" s="642"/>
      <c r="AK9" s="642"/>
      <c r="AL9" s="611">
        <v>0.3</v>
      </c>
      <c r="AM9" s="643"/>
      <c r="AN9" s="643"/>
      <c r="AO9" s="644"/>
      <c r="AP9" s="585" t="s">
        <v>223</v>
      </c>
      <c r="AQ9" s="586"/>
      <c r="AR9" s="586"/>
      <c r="AS9" s="586"/>
      <c r="AT9" s="586"/>
      <c r="AU9" s="586"/>
      <c r="AV9" s="586"/>
      <c r="AW9" s="586"/>
      <c r="AX9" s="586"/>
      <c r="AY9" s="586"/>
      <c r="AZ9" s="586"/>
      <c r="BA9" s="586"/>
      <c r="BB9" s="586"/>
      <c r="BC9" s="586"/>
      <c r="BD9" s="586"/>
      <c r="BE9" s="586"/>
      <c r="BF9" s="587"/>
      <c r="BG9" s="588">
        <v>5586832</v>
      </c>
      <c r="BH9" s="589"/>
      <c r="BI9" s="589"/>
      <c r="BJ9" s="589"/>
      <c r="BK9" s="589"/>
      <c r="BL9" s="589"/>
      <c r="BM9" s="589"/>
      <c r="BN9" s="590"/>
      <c r="BO9" s="641">
        <v>32.200000000000003</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4058368</v>
      </c>
      <c r="CS9" s="589"/>
      <c r="CT9" s="589"/>
      <c r="CU9" s="589"/>
      <c r="CV9" s="589"/>
      <c r="CW9" s="589"/>
      <c r="CX9" s="589"/>
      <c r="CY9" s="590"/>
      <c r="CZ9" s="641">
        <v>9.6999999999999993</v>
      </c>
      <c r="DA9" s="641"/>
      <c r="DB9" s="641"/>
      <c r="DC9" s="641"/>
      <c r="DD9" s="594">
        <v>685409</v>
      </c>
      <c r="DE9" s="589"/>
      <c r="DF9" s="589"/>
      <c r="DG9" s="589"/>
      <c r="DH9" s="589"/>
      <c r="DI9" s="589"/>
      <c r="DJ9" s="589"/>
      <c r="DK9" s="589"/>
      <c r="DL9" s="589"/>
      <c r="DM9" s="589"/>
      <c r="DN9" s="589"/>
      <c r="DO9" s="589"/>
      <c r="DP9" s="590"/>
      <c r="DQ9" s="594">
        <v>3276010</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1154723</v>
      </c>
      <c r="S10" s="589"/>
      <c r="T10" s="589"/>
      <c r="U10" s="589"/>
      <c r="V10" s="589"/>
      <c r="W10" s="589"/>
      <c r="X10" s="589"/>
      <c r="Y10" s="590"/>
      <c r="Z10" s="641">
        <v>2.6</v>
      </c>
      <c r="AA10" s="641"/>
      <c r="AB10" s="641"/>
      <c r="AC10" s="641"/>
      <c r="AD10" s="642">
        <v>1154723</v>
      </c>
      <c r="AE10" s="642"/>
      <c r="AF10" s="642"/>
      <c r="AG10" s="642"/>
      <c r="AH10" s="642"/>
      <c r="AI10" s="642"/>
      <c r="AJ10" s="642"/>
      <c r="AK10" s="642"/>
      <c r="AL10" s="611">
        <v>5.2</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330459</v>
      </c>
      <c r="BH10" s="589"/>
      <c r="BI10" s="589"/>
      <c r="BJ10" s="589"/>
      <c r="BK10" s="589"/>
      <c r="BL10" s="589"/>
      <c r="BM10" s="589"/>
      <c r="BN10" s="590"/>
      <c r="BO10" s="641">
        <v>1.9</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76771</v>
      </c>
      <c r="CS10" s="589"/>
      <c r="CT10" s="589"/>
      <c r="CU10" s="589"/>
      <c r="CV10" s="589"/>
      <c r="CW10" s="589"/>
      <c r="CX10" s="589"/>
      <c r="CY10" s="590"/>
      <c r="CZ10" s="641">
        <v>0.2</v>
      </c>
      <c r="DA10" s="641"/>
      <c r="DB10" s="641"/>
      <c r="DC10" s="641"/>
      <c r="DD10" s="594">
        <v>6343</v>
      </c>
      <c r="DE10" s="589"/>
      <c r="DF10" s="589"/>
      <c r="DG10" s="589"/>
      <c r="DH10" s="589"/>
      <c r="DI10" s="589"/>
      <c r="DJ10" s="589"/>
      <c r="DK10" s="589"/>
      <c r="DL10" s="589"/>
      <c r="DM10" s="589"/>
      <c r="DN10" s="589"/>
      <c r="DO10" s="589"/>
      <c r="DP10" s="590"/>
      <c r="DQ10" s="594">
        <v>67855</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14017</v>
      </c>
      <c r="S11" s="589"/>
      <c r="T11" s="589"/>
      <c r="U11" s="589"/>
      <c r="V11" s="589"/>
      <c r="W11" s="589"/>
      <c r="X11" s="589"/>
      <c r="Y11" s="590"/>
      <c r="Z11" s="641">
        <v>0</v>
      </c>
      <c r="AA11" s="641"/>
      <c r="AB11" s="641"/>
      <c r="AC11" s="641"/>
      <c r="AD11" s="642">
        <v>14017</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1539439</v>
      </c>
      <c r="BH11" s="589"/>
      <c r="BI11" s="589"/>
      <c r="BJ11" s="589"/>
      <c r="BK11" s="589"/>
      <c r="BL11" s="589"/>
      <c r="BM11" s="589"/>
      <c r="BN11" s="590"/>
      <c r="BO11" s="641">
        <v>8.9</v>
      </c>
      <c r="BP11" s="641"/>
      <c r="BQ11" s="641"/>
      <c r="BR11" s="641"/>
      <c r="BS11" s="594">
        <v>237107</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616531</v>
      </c>
      <c r="CS11" s="589"/>
      <c r="CT11" s="589"/>
      <c r="CU11" s="589"/>
      <c r="CV11" s="589"/>
      <c r="CW11" s="589"/>
      <c r="CX11" s="589"/>
      <c r="CY11" s="590"/>
      <c r="CZ11" s="641">
        <v>1.5</v>
      </c>
      <c r="DA11" s="641"/>
      <c r="DB11" s="641"/>
      <c r="DC11" s="641"/>
      <c r="DD11" s="594">
        <v>92915</v>
      </c>
      <c r="DE11" s="589"/>
      <c r="DF11" s="589"/>
      <c r="DG11" s="589"/>
      <c r="DH11" s="589"/>
      <c r="DI11" s="589"/>
      <c r="DJ11" s="589"/>
      <c r="DK11" s="589"/>
      <c r="DL11" s="589"/>
      <c r="DM11" s="589"/>
      <c r="DN11" s="589"/>
      <c r="DO11" s="589"/>
      <c r="DP11" s="590"/>
      <c r="DQ11" s="594">
        <v>491847</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7413749</v>
      </c>
      <c r="BH12" s="589"/>
      <c r="BI12" s="589"/>
      <c r="BJ12" s="589"/>
      <c r="BK12" s="589"/>
      <c r="BL12" s="589"/>
      <c r="BM12" s="589"/>
      <c r="BN12" s="590"/>
      <c r="BO12" s="641">
        <v>42.7</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498034</v>
      </c>
      <c r="CS12" s="589"/>
      <c r="CT12" s="589"/>
      <c r="CU12" s="589"/>
      <c r="CV12" s="589"/>
      <c r="CW12" s="589"/>
      <c r="CX12" s="589"/>
      <c r="CY12" s="590"/>
      <c r="CZ12" s="641">
        <v>1.2</v>
      </c>
      <c r="DA12" s="641"/>
      <c r="DB12" s="641"/>
      <c r="DC12" s="641"/>
      <c r="DD12" s="594">
        <v>87075</v>
      </c>
      <c r="DE12" s="589"/>
      <c r="DF12" s="589"/>
      <c r="DG12" s="589"/>
      <c r="DH12" s="589"/>
      <c r="DI12" s="589"/>
      <c r="DJ12" s="589"/>
      <c r="DK12" s="589"/>
      <c r="DL12" s="589"/>
      <c r="DM12" s="589"/>
      <c r="DN12" s="589"/>
      <c r="DO12" s="589"/>
      <c r="DP12" s="590"/>
      <c r="DQ12" s="594">
        <v>437775</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40382</v>
      </c>
      <c r="S13" s="589"/>
      <c r="T13" s="589"/>
      <c r="U13" s="589"/>
      <c r="V13" s="589"/>
      <c r="W13" s="589"/>
      <c r="X13" s="589"/>
      <c r="Y13" s="590"/>
      <c r="Z13" s="641">
        <v>0.1</v>
      </c>
      <c r="AA13" s="641"/>
      <c r="AB13" s="641"/>
      <c r="AC13" s="641"/>
      <c r="AD13" s="642">
        <v>40382</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7390267</v>
      </c>
      <c r="BH13" s="589"/>
      <c r="BI13" s="589"/>
      <c r="BJ13" s="589"/>
      <c r="BK13" s="589"/>
      <c r="BL13" s="589"/>
      <c r="BM13" s="589"/>
      <c r="BN13" s="590"/>
      <c r="BO13" s="641">
        <v>42.6</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5119215</v>
      </c>
      <c r="CS13" s="589"/>
      <c r="CT13" s="589"/>
      <c r="CU13" s="589"/>
      <c r="CV13" s="589"/>
      <c r="CW13" s="589"/>
      <c r="CX13" s="589"/>
      <c r="CY13" s="590"/>
      <c r="CZ13" s="641">
        <v>12.3</v>
      </c>
      <c r="DA13" s="641"/>
      <c r="DB13" s="641"/>
      <c r="DC13" s="641"/>
      <c r="DD13" s="594">
        <v>1760150</v>
      </c>
      <c r="DE13" s="589"/>
      <c r="DF13" s="589"/>
      <c r="DG13" s="589"/>
      <c r="DH13" s="589"/>
      <c r="DI13" s="589"/>
      <c r="DJ13" s="589"/>
      <c r="DK13" s="589"/>
      <c r="DL13" s="589"/>
      <c r="DM13" s="589"/>
      <c r="DN13" s="589"/>
      <c r="DO13" s="589"/>
      <c r="DP13" s="590"/>
      <c r="DQ13" s="594">
        <v>3975623</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236593</v>
      </c>
      <c r="BH14" s="589"/>
      <c r="BI14" s="589"/>
      <c r="BJ14" s="589"/>
      <c r="BK14" s="589"/>
      <c r="BL14" s="589"/>
      <c r="BM14" s="589"/>
      <c r="BN14" s="590"/>
      <c r="BO14" s="641">
        <v>1.4</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1524530</v>
      </c>
      <c r="CS14" s="589"/>
      <c r="CT14" s="589"/>
      <c r="CU14" s="589"/>
      <c r="CV14" s="589"/>
      <c r="CW14" s="589"/>
      <c r="CX14" s="589"/>
      <c r="CY14" s="590"/>
      <c r="CZ14" s="641">
        <v>3.7</v>
      </c>
      <c r="DA14" s="641"/>
      <c r="DB14" s="641"/>
      <c r="DC14" s="641"/>
      <c r="DD14" s="594">
        <v>200213</v>
      </c>
      <c r="DE14" s="589"/>
      <c r="DF14" s="589"/>
      <c r="DG14" s="589"/>
      <c r="DH14" s="589"/>
      <c r="DI14" s="589"/>
      <c r="DJ14" s="589"/>
      <c r="DK14" s="589"/>
      <c r="DL14" s="589"/>
      <c r="DM14" s="589"/>
      <c r="DN14" s="589"/>
      <c r="DO14" s="589"/>
      <c r="DP14" s="590"/>
      <c r="DQ14" s="594">
        <v>1110433</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87902</v>
      </c>
      <c r="S15" s="589"/>
      <c r="T15" s="589"/>
      <c r="U15" s="589"/>
      <c r="V15" s="589"/>
      <c r="W15" s="589"/>
      <c r="X15" s="589"/>
      <c r="Y15" s="590"/>
      <c r="Z15" s="641">
        <v>0.2</v>
      </c>
      <c r="AA15" s="641"/>
      <c r="AB15" s="641"/>
      <c r="AC15" s="641"/>
      <c r="AD15" s="642">
        <v>87902</v>
      </c>
      <c r="AE15" s="642"/>
      <c r="AF15" s="642"/>
      <c r="AG15" s="642"/>
      <c r="AH15" s="642"/>
      <c r="AI15" s="642"/>
      <c r="AJ15" s="642"/>
      <c r="AK15" s="642"/>
      <c r="AL15" s="611">
        <v>0.4</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820347</v>
      </c>
      <c r="BH15" s="589"/>
      <c r="BI15" s="589"/>
      <c r="BJ15" s="589"/>
      <c r="BK15" s="589"/>
      <c r="BL15" s="589"/>
      <c r="BM15" s="589"/>
      <c r="BN15" s="590"/>
      <c r="BO15" s="641">
        <v>4.7</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6826531</v>
      </c>
      <c r="CS15" s="589"/>
      <c r="CT15" s="589"/>
      <c r="CU15" s="589"/>
      <c r="CV15" s="589"/>
      <c r="CW15" s="589"/>
      <c r="CX15" s="589"/>
      <c r="CY15" s="590"/>
      <c r="CZ15" s="641">
        <v>16.3</v>
      </c>
      <c r="DA15" s="641"/>
      <c r="DB15" s="641"/>
      <c r="DC15" s="641"/>
      <c r="DD15" s="594">
        <v>3169389</v>
      </c>
      <c r="DE15" s="589"/>
      <c r="DF15" s="589"/>
      <c r="DG15" s="589"/>
      <c r="DH15" s="589"/>
      <c r="DI15" s="589"/>
      <c r="DJ15" s="589"/>
      <c r="DK15" s="589"/>
      <c r="DL15" s="589"/>
      <c r="DM15" s="589"/>
      <c r="DN15" s="589"/>
      <c r="DO15" s="589"/>
      <c r="DP15" s="590"/>
      <c r="DQ15" s="594">
        <v>3720170</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4925584</v>
      </c>
      <c r="S16" s="589"/>
      <c r="T16" s="589"/>
      <c r="U16" s="589"/>
      <c r="V16" s="589"/>
      <c r="W16" s="589"/>
      <c r="X16" s="589"/>
      <c r="Y16" s="590"/>
      <c r="Z16" s="641">
        <v>11.2</v>
      </c>
      <c r="AA16" s="641"/>
      <c r="AB16" s="641"/>
      <c r="AC16" s="641"/>
      <c r="AD16" s="642">
        <v>4150409</v>
      </c>
      <c r="AE16" s="642"/>
      <c r="AF16" s="642"/>
      <c r="AG16" s="642"/>
      <c r="AH16" s="642"/>
      <c r="AI16" s="642"/>
      <c r="AJ16" s="642"/>
      <c r="AK16" s="642"/>
      <c r="AL16" s="611">
        <v>18.7</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30953</v>
      </c>
      <c r="CS16" s="589"/>
      <c r="CT16" s="589"/>
      <c r="CU16" s="589"/>
      <c r="CV16" s="589"/>
      <c r="CW16" s="589"/>
      <c r="CX16" s="589"/>
      <c r="CY16" s="590"/>
      <c r="CZ16" s="641">
        <v>0.1</v>
      </c>
      <c r="DA16" s="641"/>
      <c r="DB16" s="641"/>
      <c r="DC16" s="641"/>
      <c r="DD16" s="594" t="s">
        <v>220</v>
      </c>
      <c r="DE16" s="589"/>
      <c r="DF16" s="589"/>
      <c r="DG16" s="589"/>
      <c r="DH16" s="589"/>
      <c r="DI16" s="589"/>
      <c r="DJ16" s="589"/>
      <c r="DK16" s="589"/>
      <c r="DL16" s="589"/>
      <c r="DM16" s="589"/>
      <c r="DN16" s="589"/>
      <c r="DO16" s="589"/>
      <c r="DP16" s="590"/>
      <c r="DQ16" s="594" t="s">
        <v>220</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4150409</v>
      </c>
      <c r="S17" s="589"/>
      <c r="T17" s="589"/>
      <c r="U17" s="589"/>
      <c r="V17" s="589"/>
      <c r="W17" s="589"/>
      <c r="X17" s="589"/>
      <c r="Y17" s="590"/>
      <c r="Z17" s="641">
        <v>9.5</v>
      </c>
      <c r="AA17" s="641"/>
      <c r="AB17" s="641"/>
      <c r="AC17" s="641"/>
      <c r="AD17" s="642">
        <v>4150409</v>
      </c>
      <c r="AE17" s="642"/>
      <c r="AF17" s="642"/>
      <c r="AG17" s="642"/>
      <c r="AH17" s="642"/>
      <c r="AI17" s="642"/>
      <c r="AJ17" s="642"/>
      <c r="AK17" s="642"/>
      <c r="AL17" s="611">
        <v>18.7</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3396563</v>
      </c>
      <c r="CS17" s="589"/>
      <c r="CT17" s="589"/>
      <c r="CU17" s="589"/>
      <c r="CV17" s="589"/>
      <c r="CW17" s="589"/>
      <c r="CX17" s="589"/>
      <c r="CY17" s="590"/>
      <c r="CZ17" s="641">
        <v>8.1</v>
      </c>
      <c r="DA17" s="641"/>
      <c r="DB17" s="641"/>
      <c r="DC17" s="641"/>
      <c r="DD17" s="594" t="s">
        <v>220</v>
      </c>
      <c r="DE17" s="589"/>
      <c r="DF17" s="589"/>
      <c r="DG17" s="589"/>
      <c r="DH17" s="589"/>
      <c r="DI17" s="589"/>
      <c r="DJ17" s="589"/>
      <c r="DK17" s="589"/>
      <c r="DL17" s="589"/>
      <c r="DM17" s="589"/>
      <c r="DN17" s="589"/>
      <c r="DO17" s="589"/>
      <c r="DP17" s="590"/>
      <c r="DQ17" s="594">
        <v>3378009</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775175</v>
      </c>
      <c r="S18" s="589"/>
      <c r="T18" s="589"/>
      <c r="U18" s="589"/>
      <c r="V18" s="589"/>
      <c r="W18" s="589"/>
      <c r="X18" s="589"/>
      <c r="Y18" s="590"/>
      <c r="Z18" s="641">
        <v>1.8</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1245978</v>
      </c>
      <c r="BH19" s="589"/>
      <c r="BI19" s="589"/>
      <c r="BJ19" s="589"/>
      <c r="BK19" s="589"/>
      <c r="BL19" s="589"/>
      <c r="BM19" s="589"/>
      <c r="BN19" s="590"/>
      <c r="BO19" s="641">
        <v>7.2</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24034544</v>
      </c>
      <c r="S20" s="589"/>
      <c r="T20" s="589"/>
      <c r="U20" s="589"/>
      <c r="V20" s="589"/>
      <c r="W20" s="589"/>
      <c r="X20" s="589"/>
      <c r="Y20" s="590"/>
      <c r="Z20" s="641">
        <v>54.8</v>
      </c>
      <c r="AA20" s="641"/>
      <c r="AB20" s="641"/>
      <c r="AC20" s="641"/>
      <c r="AD20" s="642">
        <v>22018121</v>
      </c>
      <c r="AE20" s="642"/>
      <c r="AF20" s="642"/>
      <c r="AG20" s="642"/>
      <c r="AH20" s="642"/>
      <c r="AI20" s="642"/>
      <c r="AJ20" s="642"/>
      <c r="AK20" s="642"/>
      <c r="AL20" s="611">
        <v>99.4</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1245978</v>
      </c>
      <c r="BH20" s="589"/>
      <c r="BI20" s="589"/>
      <c r="BJ20" s="589"/>
      <c r="BK20" s="589"/>
      <c r="BL20" s="589"/>
      <c r="BM20" s="589"/>
      <c r="BN20" s="590"/>
      <c r="BO20" s="641">
        <v>7.2</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41764712</v>
      </c>
      <c r="CS20" s="589"/>
      <c r="CT20" s="589"/>
      <c r="CU20" s="589"/>
      <c r="CV20" s="589"/>
      <c r="CW20" s="589"/>
      <c r="CX20" s="589"/>
      <c r="CY20" s="590"/>
      <c r="CZ20" s="641">
        <v>100</v>
      </c>
      <c r="DA20" s="641"/>
      <c r="DB20" s="641"/>
      <c r="DC20" s="641"/>
      <c r="DD20" s="594">
        <v>6700181</v>
      </c>
      <c r="DE20" s="589"/>
      <c r="DF20" s="589"/>
      <c r="DG20" s="589"/>
      <c r="DH20" s="589"/>
      <c r="DI20" s="589"/>
      <c r="DJ20" s="589"/>
      <c r="DK20" s="589"/>
      <c r="DL20" s="589"/>
      <c r="DM20" s="589"/>
      <c r="DN20" s="589"/>
      <c r="DO20" s="589"/>
      <c r="DP20" s="590"/>
      <c r="DQ20" s="594">
        <v>27122828</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17098</v>
      </c>
      <c r="S21" s="589"/>
      <c r="T21" s="589"/>
      <c r="U21" s="589"/>
      <c r="V21" s="589"/>
      <c r="W21" s="589"/>
      <c r="X21" s="589"/>
      <c r="Y21" s="590"/>
      <c r="Z21" s="641">
        <v>0</v>
      </c>
      <c r="AA21" s="641"/>
      <c r="AB21" s="641"/>
      <c r="AC21" s="641"/>
      <c r="AD21" s="642">
        <v>17098</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4730</v>
      </c>
      <c r="BH21" s="589"/>
      <c r="BI21" s="589"/>
      <c r="BJ21" s="589"/>
      <c r="BK21" s="589"/>
      <c r="BL21" s="589"/>
      <c r="BM21" s="589"/>
      <c r="BN21" s="590"/>
      <c r="BO21" s="641">
        <v>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994213</v>
      </c>
      <c r="S22" s="589"/>
      <c r="T22" s="589"/>
      <c r="U22" s="589"/>
      <c r="V22" s="589"/>
      <c r="W22" s="589"/>
      <c r="X22" s="589"/>
      <c r="Y22" s="590"/>
      <c r="Z22" s="641">
        <v>2.2999999999999998</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1010682</v>
      </c>
      <c r="S23" s="589"/>
      <c r="T23" s="589"/>
      <c r="U23" s="589"/>
      <c r="V23" s="589"/>
      <c r="W23" s="589"/>
      <c r="X23" s="589"/>
      <c r="Y23" s="590"/>
      <c r="Z23" s="641">
        <v>2.2999999999999998</v>
      </c>
      <c r="AA23" s="641"/>
      <c r="AB23" s="641"/>
      <c r="AC23" s="641"/>
      <c r="AD23" s="642">
        <v>55952</v>
      </c>
      <c r="AE23" s="642"/>
      <c r="AF23" s="642"/>
      <c r="AG23" s="642"/>
      <c r="AH23" s="642"/>
      <c r="AI23" s="642"/>
      <c r="AJ23" s="642"/>
      <c r="AK23" s="642"/>
      <c r="AL23" s="611">
        <v>0.3</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1241248</v>
      </c>
      <c r="BH23" s="589"/>
      <c r="BI23" s="589"/>
      <c r="BJ23" s="589"/>
      <c r="BK23" s="589"/>
      <c r="BL23" s="589"/>
      <c r="BM23" s="589"/>
      <c r="BN23" s="590"/>
      <c r="BO23" s="641">
        <v>7.2</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326713</v>
      </c>
      <c r="S24" s="589"/>
      <c r="T24" s="589"/>
      <c r="U24" s="589"/>
      <c r="V24" s="589"/>
      <c r="W24" s="589"/>
      <c r="X24" s="589"/>
      <c r="Y24" s="590"/>
      <c r="Z24" s="641">
        <v>0.7</v>
      </c>
      <c r="AA24" s="641"/>
      <c r="AB24" s="641"/>
      <c r="AC24" s="641"/>
      <c r="AD24" s="642">
        <v>957</v>
      </c>
      <c r="AE24" s="642"/>
      <c r="AF24" s="642"/>
      <c r="AG24" s="642"/>
      <c r="AH24" s="642"/>
      <c r="AI24" s="642"/>
      <c r="AJ24" s="642"/>
      <c r="AK24" s="642"/>
      <c r="AL24" s="611">
        <v>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19648271</v>
      </c>
      <c r="CS24" s="639"/>
      <c r="CT24" s="639"/>
      <c r="CU24" s="639"/>
      <c r="CV24" s="639"/>
      <c r="CW24" s="639"/>
      <c r="CX24" s="639"/>
      <c r="CY24" s="686"/>
      <c r="CZ24" s="690">
        <v>47</v>
      </c>
      <c r="DA24" s="691"/>
      <c r="DB24" s="691"/>
      <c r="DC24" s="692"/>
      <c r="DD24" s="685">
        <v>11764852</v>
      </c>
      <c r="DE24" s="639"/>
      <c r="DF24" s="639"/>
      <c r="DG24" s="639"/>
      <c r="DH24" s="639"/>
      <c r="DI24" s="639"/>
      <c r="DJ24" s="639"/>
      <c r="DK24" s="686"/>
      <c r="DL24" s="685">
        <v>11645557</v>
      </c>
      <c r="DM24" s="639"/>
      <c r="DN24" s="639"/>
      <c r="DO24" s="639"/>
      <c r="DP24" s="639"/>
      <c r="DQ24" s="639"/>
      <c r="DR24" s="639"/>
      <c r="DS24" s="639"/>
      <c r="DT24" s="639"/>
      <c r="DU24" s="639"/>
      <c r="DV24" s="686"/>
      <c r="DW24" s="687">
        <v>48.1</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6115543</v>
      </c>
      <c r="S25" s="589"/>
      <c r="T25" s="589"/>
      <c r="U25" s="589"/>
      <c r="V25" s="589"/>
      <c r="W25" s="589"/>
      <c r="X25" s="589"/>
      <c r="Y25" s="590"/>
      <c r="Z25" s="641">
        <v>14</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6758758</v>
      </c>
      <c r="CS25" s="607"/>
      <c r="CT25" s="607"/>
      <c r="CU25" s="607"/>
      <c r="CV25" s="607"/>
      <c r="CW25" s="607"/>
      <c r="CX25" s="607"/>
      <c r="CY25" s="608"/>
      <c r="CZ25" s="591">
        <v>16.2</v>
      </c>
      <c r="DA25" s="609"/>
      <c r="DB25" s="609"/>
      <c r="DC25" s="610"/>
      <c r="DD25" s="594">
        <v>5707511</v>
      </c>
      <c r="DE25" s="607"/>
      <c r="DF25" s="607"/>
      <c r="DG25" s="607"/>
      <c r="DH25" s="607"/>
      <c r="DI25" s="607"/>
      <c r="DJ25" s="607"/>
      <c r="DK25" s="608"/>
      <c r="DL25" s="594">
        <v>5612325</v>
      </c>
      <c r="DM25" s="607"/>
      <c r="DN25" s="607"/>
      <c r="DO25" s="607"/>
      <c r="DP25" s="607"/>
      <c r="DQ25" s="607"/>
      <c r="DR25" s="607"/>
      <c r="DS25" s="607"/>
      <c r="DT25" s="607"/>
      <c r="DU25" s="607"/>
      <c r="DV25" s="608"/>
      <c r="DW25" s="611">
        <v>23.2</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4932576</v>
      </c>
      <c r="CS26" s="589"/>
      <c r="CT26" s="589"/>
      <c r="CU26" s="589"/>
      <c r="CV26" s="589"/>
      <c r="CW26" s="589"/>
      <c r="CX26" s="589"/>
      <c r="CY26" s="590"/>
      <c r="CZ26" s="591">
        <v>11.8</v>
      </c>
      <c r="DA26" s="609"/>
      <c r="DB26" s="609"/>
      <c r="DC26" s="610"/>
      <c r="DD26" s="594">
        <v>4036884</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2837496</v>
      </c>
      <c r="S27" s="589"/>
      <c r="T27" s="589"/>
      <c r="U27" s="589"/>
      <c r="V27" s="589"/>
      <c r="W27" s="589"/>
      <c r="X27" s="589"/>
      <c r="Y27" s="590"/>
      <c r="Z27" s="641">
        <v>6.5</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17347744</v>
      </c>
      <c r="BH27" s="589"/>
      <c r="BI27" s="589"/>
      <c r="BJ27" s="589"/>
      <c r="BK27" s="589"/>
      <c r="BL27" s="589"/>
      <c r="BM27" s="589"/>
      <c r="BN27" s="590"/>
      <c r="BO27" s="641">
        <v>100</v>
      </c>
      <c r="BP27" s="641"/>
      <c r="BQ27" s="641"/>
      <c r="BR27" s="641"/>
      <c r="BS27" s="594">
        <v>237107</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9492950</v>
      </c>
      <c r="CS27" s="607"/>
      <c r="CT27" s="607"/>
      <c r="CU27" s="607"/>
      <c r="CV27" s="607"/>
      <c r="CW27" s="607"/>
      <c r="CX27" s="607"/>
      <c r="CY27" s="608"/>
      <c r="CZ27" s="591">
        <v>22.7</v>
      </c>
      <c r="DA27" s="609"/>
      <c r="DB27" s="609"/>
      <c r="DC27" s="610"/>
      <c r="DD27" s="594">
        <v>2679332</v>
      </c>
      <c r="DE27" s="607"/>
      <c r="DF27" s="607"/>
      <c r="DG27" s="607"/>
      <c r="DH27" s="607"/>
      <c r="DI27" s="607"/>
      <c r="DJ27" s="607"/>
      <c r="DK27" s="608"/>
      <c r="DL27" s="594">
        <v>2679332</v>
      </c>
      <c r="DM27" s="607"/>
      <c r="DN27" s="607"/>
      <c r="DO27" s="607"/>
      <c r="DP27" s="607"/>
      <c r="DQ27" s="607"/>
      <c r="DR27" s="607"/>
      <c r="DS27" s="607"/>
      <c r="DT27" s="607"/>
      <c r="DU27" s="607"/>
      <c r="DV27" s="608"/>
      <c r="DW27" s="611">
        <v>11.1</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521736</v>
      </c>
      <c r="S28" s="589"/>
      <c r="T28" s="589"/>
      <c r="U28" s="589"/>
      <c r="V28" s="589"/>
      <c r="W28" s="589"/>
      <c r="X28" s="589"/>
      <c r="Y28" s="590"/>
      <c r="Z28" s="641">
        <v>1.2</v>
      </c>
      <c r="AA28" s="641"/>
      <c r="AB28" s="641"/>
      <c r="AC28" s="641"/>
      <c r="AD28" s="642">
        <v>38896</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3396563</v>
      </c>
      <c r="CS28" s="589"/>
      <c r="CT28" s="589"/>
      <c r="CU28" s="589"/>
      <c r="CV28" s="589"/>
      <c r="CW28" s="589"/>
      <c r="CX28" s="589"/>
      <c r="CY28" s="590"/>
      <c r="CZ28" s="591">
        <v>8.1</v>
      </c>
      <c r="DA28" s="609"/>
      <c r="DB28" s="609"/>
      <c r="DC28" s="610"/>
      <c r="DD28" s="594">
        <v>3378009</v>
      </c>
      <c r="DE28" s="589"/>
      <c r="DF28" s="589"/>
      <c r="DG28" s="589"/>
      <c r="DH28" s="589"/>
      <c r="DI28" s="589"/>
      <c r="DJ28" s="589"/>
      <c r="DK28" s="590"/>
      <c r="DL28" s="594">
        <v>3353900</v>
      </c>
      <c r="DM28" s="589"/>
      <c r="DN28" s="589"/>
      <c r="DO28" s="589"/>
      <c r="DP28" s="589"/>
      <c r="DQ28" s="589"/>
      <c r="DR28" s="589"/>
      <c r="DS28" s="589"/>
      <c r="DT28" s="589"/>
      <c r="DU28" s="589"/>
      <c r="DV28" s="590"/>
      <c r="DW28" s="611">
        <v>13.9</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19632</v>
      </c>
      <c r="S29" s="589"/>
      <c r="T29" s="589"/>
      <c r="U29" s="589"/>
      <c r="V29" s="589"/>
      <c r="W29" s="589"/>
      <c r="X29" s="589"/>
      <c r="Y29" s="590"/>
      <c r="Z29" s="641">
        <v>0</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3396246</v>
      </c>
      <c r="CS29" s="607"/>
      <c r="CT29" s="607"/>
      <c r="CU29" s="607"/>
      <c r="CV29" s="607"/>
      <c r="CW29" s="607"/>
      <c r="CX29" s="607"/>
      <c r="CY29" s="608"/>
      <c r="CZ29" s="591">
        <v>8.1</v>
      </c>
      <c r="DA29" s="609"/>
      <c r="DB29" s="609"/>
      <c r="DC29" s="610"/>
      <c r="DD29" s="594">
        <v>3377692</v>
      </c>
      <c r="DE29" s="607"/>
      <c r="DF29" s="607"/>
      <c r="DG29" s="607"/>
      <c r="DH29" s="607"/>
      <c r="DI29" s="607"/>
      <c r="DJ29" s="607"/>
      <c r="DK29" s="608"/>
      <c r="DL29" s="594">
        <v>3353583</v>
      </c>
      <c r="DM29" s="607"/>
      <c r="DN29" s="607"/>
      <c r="DO29" s="607"/>
      <c r="DP29" s="607"/>
      <c r="DQ29" s="607"/>
      <c r="DR29" s="607"/>
      <c r="DS29" s="607"/>
      <c r="DT29" s="607"/>
      <c r="DU29" s="607"/>
      <c r="DV29" s="608"/>
      <c r="DW29" s="611">
        <v>13.9</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347193</v>
      </c>
      <c r="S30" s="589"/>
      <c r="T30" s="589"/>
      <c r="U30" s="589"/>
      <c r="V30" s="589"/>
      <c r="W30" s="589"/>
      <c r="X30" s="589"/>
      <c r="Y30" s="590"/>
      <c r="Z30" s="641">
        <v>0.8</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99.4</v>
      </c>
      <c r="BH30" s="655"/>
      <c r="BI30" s="655"/>
      <c r="BJ30" s="655"/>
      <c r="BK30" s="655"/>
      <c r="BL30" s="655"/>
      <c r="BM30" s="656">
        <v>96.5</v>
      </c>
      <c r="BN30" s="655"/>
      <c r="BO30" s="655"/>
      <c r="BP30" s="655"/>
      <c r="BQ30" s="657"/>
      <c r="BR30" s="654">
        <v>99.2</v>
      </c>
      <c r="BS30" s="655"/>
      <c r="BT30" s="655"/>
      <c r="BU30" s="655"/>
      <c r="BV30" s="655"/>
      <c r="BW30" s="655"/>
      <c r="BX30" s="656">
        <v>96</v>
      </c>
      <c r="BY30" s="655"/>
      <c r="BZ30" s="655"/>
      <c r="CA30" s="655"/>
      <c r="CB30" s="657"/>
      <c r="CD30" s="660"/>
      <c r="CE30" s="661"/>
      <c r="CF30" s="625" t="s">
        <v>292</v>
      </c>
      <c r="CG30" s="622"/>
      <c r="CH30" s="622"/>
      <c r="CI30" s="622"/>
      <c r="CJ30" s="622"/>
      <c r="CK30" s="622"/>
      <c r="CL30" s="622"/>
      <c r="CM30" s="622"/>
      <c r="CN30" s="622"/>
      <c r="CO30" s="622"/>
      <c r="CP30" s="622"/>
      <c r="CQ30" s="623"/>
      <c r="CR30" s="588">
        <v>2976203</v>
      </c>
      <c r="CS30" s="589"/>
      <c r="CT30" s="589"/>
      <c r="CU30" s="589"/>
      <c r="CV30" s="589"/>
      <c r="CW30" s="589"/>
      <c r="CX30" s="589"/>
      <c r="CY30" s="590"/>
      <c r="CZ30" s="591">
        <v>7.1</v>
      </c>
      <c r="DA30" s="609"/>
      <c r="DB30" s="609"/>
      <c r="DC30" s="610"/>
      <c r="DD30" s="594">
        <v>2958378</v>
      </c>
      <c r="DE30" s="589"/>
      <c r="DF30" s="589"/>
      <c r="DG30" s="589"/>
      <c r="DH30" s="589"/>
      <c r="DI30" s="589"/>
      <c r="DJ30" s="589"/>
      <c r="DK30" s="590"/>
      <c r="DL30" s="594">
        <v>2934878</v>
      </c>
      <c r="DM30" s="589"/>
      <c r="DN30" s="589"/>
      <c r="DO30" s="589"/>
      <c r="DP30" s="589"/>
      <c r="DQ30" s="589"/>
      <c r="DR30" s="589"/>
      <c r="DS30" s="589"/>
      <c r="DT30" s="589"/>
      <c r="DU30" s="589"/>
      <c r="DV30" s="590"/>
      <c r="DW30" s="611">
        <v>12.1</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2545677</v>
      </c>
      <c r="S31" s="589"/>
      <c r="T31" s="589"/>
      <c r="U31" s="589"/>
      <c r="V31" s="589"/>
      <c r="W31" s="589"/>
      <c r="X31" s="589"/>
      <c r="Y31" s="590"/>
      <c r="Z31" s="641">
        <v>5.8</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99.4</v>
      </c>
      <c r="BH31" s="607"/>
      <c r="BI31" s="607"/>
      <c r="BJ31" s="607"/>
      <c r="BK31" s="607"/>
      <c r="BL31" s="607"/>
      <c r="BM31" s="643">
        <v>98</v>
      </c>
      <c r="BN31" s="653"/>
      <c r="BO31" s="653"/>
      <c r="BP31" s="653"/>
      <c r="BQ31" s="617"/>
      <c r="BR31" s="652">
        <v>99.3</v>
      </c>
      <c r="BS31" s="607"/>
      <c r="BT31" s="607"/>
      <c r="BU31" s="607"/>
      <c r="BV31" s="607"/>
      <c r="BW31" s="607"/>
      <c r="BX31" s="643">
        <v>97.4</v>
      </c>
      <c r="BY31" s="653"/>
      <c r="BZ31" s="653"/>
      <c r="CA31" s="653"/>
      <c r="CB31" s="617"/>
      <c r="CD31" s="660"/>
      <c r="CE31" s="661"/>
      <c r="CF31" s="625" t="s">
        <v>296</v>
      </c>
      <c r="CG31" s="622"/>
      <c r="CH31" s="622"/>
      <c r="CI31" s="622"/>
      <c r="CJ31" s="622"/>
      <c r="CK31" s="622"/>
      <c r="CL31" s="622"/>
      <c r="CM31" s="622"/>
      <c r="CN31" s="622"/>
      <c r="CO31" s="622"/>
      <c r="CP31" s="622"/>
      <c r="CQ31" s="623"/>
      <c r="CR31" s="588">
        <v>420043</v>
      </c>
      <c r="CS31" s="607"/>
      <c r="CT31" s="607"/>
      <c r="CU31" s="607"/>
      <c r="CV31" s="607"/>
      <c r="CW31" s="607"/>
      <c r="CX31" s="607"/>
      <c r="CY31" s="608"/>
      <c r="CZ31" s="591">
        <v>1</v>
      </c>
      <c r="DA31" s="609"/>
      <c r="DB31" s="609"/>
      <c r="DC31" s="610"/>
      <c r="DD31" s="594">
        <v>419314</v>
      </c>
      <c r="DE31" s="607"/>
      <c r="DF31" s="607"/>
      <c r="DG31" s="607"/>
      <c r="DH31" s="607"/>
      <c r="DI31" s="607"/>
      <c r="DJ31" s="607"/>
      <c r="DK31" s="608"/>
      <c r="DL31" s="594">
        <v>418705</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465123</v>
      </c>
      <c r="S32" s="589"/>
      <c r="T32" s="589"/>
      <c r="U32" s="589"/>
      <c r="V32" s="589"/>
      <c r="W32" s="589"/>
      <c r="X32" s="589"/>
      <c r="Y32" s="590"/>
      <c r="Z32" s="641">
        <v>1.1000000000000001</v>
      </c>
      <c r="AA32" s="641"/>
      <c r="AB32" s="641"/>
      <c r="AC32" s="641"/>
      <c r="AD32" s="642">
        <v>19584</v>
      </c>
      <c r="AE32" s="642"/>
      <c r="AF32" s="642"/>
      <c r="AG32" s="642"/>
      <c r="AH32" s="642"/>
      <c r="AI32" s="642"/>
      <c r="AJ32" s="642"/>
      <c r="AK32" s="642"/>
      <c r="AL32" s="611">
        <v>0.1</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99.2</v>
      </c>
      <c r="BH32" s="573"/>
      <c r="BI32" s="573"/>
      <c r="BJ32" s="573"/>
      <c r="BK32" s="573"/>
      <c r="BL32" s="573"/>
      <c r="BM32" s="636">
        <v>95</v>
      </c>
      <c r="BN32" s="573"/>
      <c r="BO32" s="573"/>
      <c r="BP32" s="573"/>
      <c r="BQ32" s="630"/>
      <c r="BR32" s="651">
        <v>99.1</v>
      </c>
      <c r="BS32" s="573"/>
      <c r="BT32" s="573"/>
      <c r="BU32" s="573"/>
      <c r="BV32" s="573"/>
      <c r="BW32" s="573"/>
      <c r="BX32" s="636">
        <v>94.4</v>
      </c>
      <c r="BY32" s="573"/>
      <c r="BZ32" s="573"/>
      <c r="CA32" s="573"/>
      <c r="CB32" s="630"/>
      <c r="CD32" s="662"/>
      <c r="CE32" s="663"/>
      <c r="CF32" s="625" t="s">
        <v>299</v>
      </c>
      <c r="CG32" s="622"/>
      <c r="CH32" s="622"/>
      <c r="CI32" s="622"/>
      <c r="CJ32" s="622"/>
      <c r="CK32" s="622"/>
      <c r="CL32" s="622"/>
      <c r="CM32" s="622"/>
      <c r="CN32" s="622"/>
      <c r="CO32" s="622"/>
      <c r="CP32" s="622"/>
      <c r="CQ32" s="623"/>
      <c r="CR32" s="588">
        <v>317</v>
      </c>
      <c r="CS32" s="589"/>
      <c r="CT32" s="589"/>
      <c r="CU32" s="589"/>
      <c r="CV32" s="589"/>
      <c r="CW32" s="589"/>
      <c r="CX32" s="589"/>
      <c r="CY32" s="590"/>
      <c r="CZ32" s="591">
        <v>0</v>
      </c>
      <c r="DA32" s="609"/>
      <c r="DB32" s="609"/>
      <c r="DC32" s="610"/>
      <c r="DD32" s="594">
        <v>317</v>
      </c>
      <c r="DE32" s="589"/>
      <c r="DF32" s="589"/>
      <c r="DG32" s="589"/>
      <c r="DH32" s="589"/>
      <c r="DI32" s="589"/>
      <c r="DJ32" s="589"/>
      <c r="DK32" s="590"/>
      <c r="DL32" s="594">
        <v>317</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4601104</v>
      </c>
      <c r="S33" s="589"/>
      <c r="T33" s="589"/>
      <c r="U33" s="589"/>
      <c r="V33" s="589"/>
      <c r="W33" s="589"/>
      <c r="X33" s="589"/>
      <c r="Y33" s="590"/>
      <c r="Z33" s="641">
        <v>10.5</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15385307</v>
      </c>
      <c r="CS33" s="607"/>
      <c r="CT33" s="607"/>
      <c r="CU33" s="607"/>
      <c r="CV33" s="607"/>
      <c r="CW33" s="607"/>
      <c r="CX33" s="607"/>
      <c r="CY33" s="608"/>
      <c r="CZ33" s="591">
        <v>36.799999999999997</v>
      </c>
      <c r="DA33" s="609"/>
      <c r="DB33" s="609"/>
      <c r="DC33" s="610"/>
      <c r="DD33" s="594">
        <v>13201152</v>
      </c>
      <c r="DE33" s="607"/>
      <c r="DF33" s="607"/>
      <c r="DG33" s="607"/>
      <c r="DH33" s="607"/>
      <c r="DI33" s="607"/>
      <c r="DJ33" s="607"/>
      <c r="DK33" s="608"/>
      <c r="DL33" s="594">
        <v>10073018</v>
      </c>
      <c r="DM33" s="607"/>
      <c r="DN33" s="607"/>
      <c r="DO33" s="607"/>
      <c r="DP33" s="607"/>
      <c r="DQ33" s="607"/>
      <c r="DR33" s="607"/>
      <c r="DS33" s="607"/>
      <c r="DT33" s="607"/>
      <c r="DU33" s="607"/>
      <c r="DV33" s="608"/>
      <c r="DW33" s="611">
        <v>41.6</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5693851</v>
      </c>
      <c r="CS34" s="589"/>
      <c r="CT34" s="589"/>
      <c r="CU34" s="589"/>
      <c r="CV34" s="589"/>
      <c r="CW34" s="589"/>
      <c r="CX34" s="589"/>
      <c r="CY34" s="590"/>
      <c r="CZ34" s="591">
        <v>13.6</v>
      </c>
      <c r="DA34" s="609"/>
      <c r="DB34" s="609"/>
      <c r="DC34" s="610"/>
      <c r="DD34" s="594">
        <v>4444486</v>
      </c>
      <c r="DE34" s="589"/>
      <c r="DF34" s="589"/>
      <c r="DG34" s="589"/>
      <c r="DH34" s="589"/>
      <c r="DI34" s="589"/>
      <c r="DJ34" s="589"/>
      <c r="DK34" s="590"/>
      <c r="DL34" s="594">
        <v>4204737</v>
      </c>
      <c r="DM34" s="589"/>
      <c r="DN34" s="589"/>
      <c r="DO34" s="589"/>
      <c r="DP34" s="589"/>
      <c r="DQ34" s="589"/>
      <c r="DR34" s="589"/>
      <c r="DS34" s="589"/>
      <c r="DT34" s="589"/>
      <c r="DU34" s="589"/>
      <c r="DV34" s="590"/>
      <c r="DW34" s="611">
        <v>17.399999999999999</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2048004</v>
      </c>
      <c r="S35" s="589"/>
      <c r="T35" s="589"/>
      <c r="U35" s="589"/>
      <c r="V35" s="589"/>
      <c r="W35" s="589"/>
      <c r="X35" s="589"/>
      <c r="Y35" s="590"/>
      <c r="Z35" s="641">
        <v>4.7</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6903219</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346698</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87542</v>
      </c>
      <c r="CS35" s="607"/>
      <c r="CT35" s="607"/>
      <c r="CU35" s="607"/>
      <c r="CV35" s="607"/>
      <c r="CW35" s="607"/>
      <c r="CX35" s="607"/>
      <c r="CY35" s="608"/>
      <c r="CZ35" s="591">
        <v>0.2</v>
      </c>
      <c r="DA35" s="609"/>
      <c r="DB35" s="609"/>
      <c r="DC35" s="610"/>
      <c r="DD35" s="594">
        <v>79697</v>
      </c>
      <c r="DE35" s="607"/>
      <c r="DF35" s="607"/>
      <c r="DG35" s="607"/>
      <c r="DH35" s="607"/>
      <c r="DI35" s="607"/>
      <c r="DJ35" s="607"/>
      <c r="DK35" s="608"/>
      <c r="DL35" s="594">
        <v>79697</v>
      </c>
      <c r="DM35" s="607"/>
      <c r="DN35" s="607"/>
      <c r="DO35" s="607"/>
      <c r="DP35" s="607"/>
      <c r="DQ35" s="607"/>
      <c r="DR35" s="607"/>
      <c r="DS35" s="607"/>
      <c r="DT35" s="607"/>
      <c r="DU35" s="607"/>
      <c r="DV35" s="608"/>
      <c r="DW35" s="611">
        <v>0.3</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43836754</v>
      </c>
      <c r="S36" s="629"/>
      <c r="T36" s="629"/>
      <c r="U36" s="629"/>
      <c r="V36" s="629"/>
      <c r="W36" s="629"/>
      <c r="X36" s="629"/>
      <c r="Y36" s="632"/>
      <c r="Z36" s="633">
        <v>100</v>
      </c>
      <c r="AA36" s="633"/>
      <c r="AB36" s="633"/>
      <c r="AC36" s="633"/>
      <c r="AD36" s="634">
        <v>22150608</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2665816</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305977</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2086488</v>
      </c>
      <c r="CS36" s="589"/>
      <c r="CT36" s="589"/>
      <c r="CU36" s="589"/>
      <c r="CV36" s="589"/>
      <c r="CW36" s="589"/>
      <c r="CX36" s="589"/>
      <c r="CY36" s="590"/>
      <c r="CZ36" s="591">
        <v>5</v>
      </c>
      <c r="DA36" s="609"/>
      <c r="DB36" s="609"/>
      <c r="DC36" s="610"/>
      <c r="DD36" s="594">
        <v>1850724</v>
      </c>
      <c r="DE36" s="589"/>
      <c r="DF36" s="589"/>
      <c r="DG36" s="589"/>
      <c r="DH36" s="589"/>
      <c r="DI36" s="589"/>
      <c r="DJ36" s="589"/>
      <c r="DK36" s="590"/>
      <c r="DL36" s="594">
        <v>1586473</v>
      </c>
      <c r="DM36" s="589"/>
      <c r="DN36" s="589"/>
      <c r="DO36" s="589"/>
      <c r="DP36" s="589"/>
      <c r="DQ36" s="589"/>
      <c r="DR36" s="589"/>
      <c r="DS36" s="589"/>
      <c r="DT36" s="589"/>
      <c r="DU36" s="589"/>
      <c r="DV36" s="590"/>
      <c r="DW36" s="611">
        <v>6.6</v>
      </c>
      <c r="DX36" s="612"/>
      <c r="DY36" s="612"/>
      <c r="DZ36" s="612"/>
      <c r="EA36" s="612"/>
      <c r="EB36" s="612"/>
      <c r="EC36" s="613"/>
    </row>
    <row r="37" spans="2:133" ht="11.25" customHeight="1">
      <c r="AQ37" s="614" t="s">
        <v>314</v>
      </c>
      <c r="AR37" s="615"/>
      <c r="AS37" s="615"/>
      <c r="AT37" s="615"/>
      <c r="AU37" s="615"/>
      <c r="AV37" s="615"/>
      <c r="AW37" s="615"/>
      <c r="AX37" s="615"/>
      <c r="AY37" s="616"/>
      <c r="AZ37" s="588">
        <v>1135664</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14852</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144949</v>
      </c>
      <c r="CS37" s="607"/>
      <c r="CT37" s="607"/>
      <c r="CU37" s="607"/>
      <c r="CV37" s="607"/>
      <c r="CW37" s="607"/>
      <c r="CX37" s="607"/>
      <c r="CY37" s="608"/>
      <c r="CZ37" s="591">
        <v>0.3</v>
      </c>
      <c r="DA37" s="609"/>
      <c r="DB37" s="609"/>
      <c r="DC37" s="610"/>
      <c r="DD37" s="594">
        <v>144949</v>
      </c>
      <c r="DE37" s="607"/>
      <c r="DF37" s="607"/>
      <c r="DG37" s="607"/>
      <c r="DH37" s="607"/>
      <c r="DI37" s="607"/>
      <c r="DJ37" s="607"/>
      <c r="DK37" s="608"/>
      <c r="DL37" s="594">
        <v>117789</v>
      </c>
      <c r="DM37" s="607"/>
      <c r="DN37" s="607"/>
      <c r="DO37" s="607"/>
      <c r="DP37" s="607"/>
      <c r="DQ37" s="607"/>
      <c r="DR37" s="607"/>
      <c r="DS37" s="607"/>
      <c r="DT37" s="607"/>
      <c r="DU37" s="607"/>
      <c r="DV37" s="608"/>
      <c r="DW37" s="611">
        <v>0.5</v>
      </c>
      <c r="DX37" s="612"/>
      <c r="DY37" s="612"/>
      <c r="DZ37" s="612"/>
      <c r="EA37" s="612"/>
      <c r="EB37" s="612"/>
      <c r="EC37" s="613"/>
    </row>
    <row r="38" spans="2:133" ht="11.25" customHeight="1">
      <c r="AQ38" s="614" t="s">
        <v>317</v>
      </c>
      <c r="AR38" s="615"/>
      <c r="AS38" s="615"/>
      <c r="AT38" s="615"/>
      <c r="AU38" s="615"/>
      <c r="AV38" s="615"/>
      <c r="AW38" s="615"/>
      <c r="AX38" s="615"/>
      <c r="AY38" s="616"/>
      <c r="AZ38" s="588">
        <v>39474</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25485</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5728081</v>
      </c>
      <c r="CS38" s="589"/>
      <c r="CT38" s="589"/>
      <c r="CU38" s="589"/>
      <c r="CV38" s="589"/>
      <c r="CW38" s="589"/>
      <c r="CX38" s="589"/>
      <c r="CY38" s="590"/>
      <c r="CZ38" s="591">
        <v>13.7</v>
      </c>
      <c r="DA38" s="609"/>
      <c r="DB38" s="609"/>
      <c r="DC38" s="610"/>
      <c r="DD38" s="594">
        <v>5239463</v>
      </c>
      <c r="DE38" s="589"/>
      <c r="DF38" s="589"/>
      <c r="DG38" s="589"/>
      <c r="DH38" s="589"/>
      <c r="DI38" s="589"/>
      <c r="DJ38" s="589"/>
      <c r="DK38" s="590"/>
      <c r="DL38" s="594">
        <v>3679977</v>
      </c>
      <c r="DM38" s="589"/>
      <c r="DN38" s="589"/>
      <c r="DO38" s="589"/>
      <c r="DP38" s="589"/>
      <c r="DQ38" s="589"/>
      <c r="DR38" s="589"/>
      <c r="DS38" s="589"/>
      <c r="DT38" s="589"/>
      <c r="DU38" s="589"/>
      <c r="DV38" s="590"/>
      <c r="DW38" s="611">
        <v>15.2</v>
      </c>
      <c r="DX38" s="612"/>
      <c r="DY38" s="612"/>
      <c r="DZ38" s="612"/>
      <c r="EA38" s="612"/>
      <c r="EB38" s="612"/>
      <c r="EC38" s="613"/>
    </row>
    <row r="39" spans="2:133" ht="11.25" customHeight="1">
      <c r="AQ39" s="614" t="s">
        <v>320</v>
      </c>
      <c r="AR39" s="615"/>
      <c r="AS39" s="615"/>
      <c r="AT39" s="615"/>
      <c r="AU39" s="615"/>
      <c r="AV39" s="615"/>
      <c r="AW39" s="615"/>
      <c r="AX39" s="615"/>
      <c r="AY39" s="616"/>
      <c r="AZ39" s="588" t="s">
        <v>321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97</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1258816</v>
      </c>
      <c r="CS39" s="607"/>
      <c r="CT39" s="607"/>
      <c r="CU39" s="607"/>
      <c r="CV39" s="607"/>
      <c r="CW39" s="607"/>
      <c r="CX39" s="607"/>
      <c r="CY39" s="608"/>
      <c r="CZ39" s="591">
        <v>3</v>
      </c>
      <c r="DA39" s="609"/>
      <c r="DB39" s="609"/>
      <c r="DC39" s="610"/>
      <c r="DD39" s="594">
        <v>1059606</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801292</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93</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530529</v>
      </c>
      <c r="CS40" s="589"/>
      <c r="CT40" s="589"/>
      <c r="CU40" s="589"/>
      <c r="CV40" s="589"/>
      <c r="CW40" s="589"/>
      <c r="CX40" s="589"/>
      <c r="CY40" s="590"/>
      <c r="CZ40" s="591">
        <v>1.3</v>
      </c>
      <c r="DA40" s="609"/>
      <c r="DB40" s="609"/>
      <c r="DC40" s="610"/>
      <c r="DD40" s="594">
        <v>527176</v>
      </c>
      <c r="DE40" s="589"/>
      <c r="DF40" s="589"/>
      <c r="DG40" s="589"/>
      <c r="DH40" s="589"/>
      <c r="DI40" s="589"/>
      <c r="DJ40" s="589"/>
      <c r="DK40" s="590"/>
      <c r="DL40" s="594">
        <v>522134</v>
      </c>
      <c r="DM40" s="589"/>
      <c r="DN40" s="589"/>
      <c r="DO40" s="589"/>
      <c r="DP40" s="589"/>
      <c r="DQ40" s="589"/>
      <c r="DR40" s="589"/>
      <c r="DS40" s="589"/>
      <c r="DT40" s="589"/>
      <c r="DU40" s="589"/>
      <c r="DV40" s="590"/>
      <c r="DW40" s="611">
        <v>2.2000000000000002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2260973</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261</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6731134</v>
      </c>
      <c r="CS42" s="589"/>
      <c r="CT42" s="589"/>
      <c r="CU42" s="589"/>
      <c r="CV42" s="589"/>
      <c r="CW42" s="589"/>
      <c r="CX42" s="589"/>
      <c r="CY42" s="590"/>
      <c r="CZ42" s="591">
        <v>16.100000000000001</v>
      </c>
      <c r="DA42" s="592"/>
      <c r="DB42" s="592"/>
      <c r="DC42" s="593"/>
      <c r="DD42" s="594">
        <v>2156824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126231</v>
      </c>
      <c r="CS43" s="607"/>
      <c r="CT43" s="607"/>
      <c r="CU43" s="607"/>
      <c r="CV43" s="607"/>
      <c r="CW43" s="607"/>
      <c r="CX43" s="607"/>
      <c r="CY43" s="608"/>
      <c r="CZ43" s="591">
        <v>0.3</v>
      </c>
      <c r="DA43" s="609"/>
      <c r="DB43" s="609"/>
      <c r="DC43" s="610"/>
      <c r="DD43" s="594">
        <v>114441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6700181</v>
      </c>
      <c r="CS44" s="589"/>
      <c r="CT44" s="589"/>
      <c r="CU44" s="589"/>
      <c r="CV44" s="589"/>
      <c r="CW44" s="589"/>
      <c r="CX44" s="589"/>
      <c r="CY44" s="590"/>
      <c r="CZ44" s="591">
        <v>16</v>
      </c>
      <c r="DA44" s="592"/>
      <c r="DB44" s="592"/>
      <c r="DC44" s="593"/>
      <c r="DD44" s="594">
        <v>2156824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3234142</v>
      </c>
      <c r="CS45" s="607"/>
      <c r="CT45" s="607"/>
      <c r="CU45" s="607"/>
      <c r="CV45" s="607"/>
      <c r="CW45" s="607"/>
      <c r="CX45" s="607"/>
      <c r="CY45" s="608"/>
      <c r="CZ45" s="591">
        <v>7.7</v>
      </c>
      <c r="DA45" s="609"/>
      <c r="DB45" s="609"/>
      <c r="DC45" s="610"/>
      <c r="DD45" s="594">
        <v>183483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3426724</v>
      </c>
      <c r="CS46" s="589"/>
      <c r="CT46" s="589"/>
      <c r="CU46" s="589"/>
      <c r="CV46" s="589"/>
      <c r="CW46" s="589"/>
      <c r="CX46" s="589"/>
      <c r="CY46" s="590"/>
      <c r="CZ46" s="591">
        <v>8.1999999999999993</v>
      </c>
      <c r="DA46" s="592"/>
      <c r="DB46" s="592"/>
      <c r="DC46" s="593"/>
      <c r="DD46" s="594">
        <v>1948926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30953</v>
      </c>
      <c r="CS47" s="607"/>
      <c r="CT47" s="607"/>
      <c r="CU47" s="607"/>
      <c r="CV47" s="607"/>
      <c r="CW47" s="607"/>
      <c r="CX47" s="607"/>
      <c r="CY47" s="608"/>
      <c r="CZ47" s="591">
        <v>0.1</v>
      </c>
      <c r="DA47" s="609"/>
      <c r="DB47" s="609"/>
      <c r="DC47" s="610"/>
      <c r="DD47" s="594" t="s">
        <v>220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41764712</v>
      </c>
      <c r="CS49" s="573"/>
      <c r="CT49" s="573"/>
      <c r="CU49" s="573"/>
      <c r="CV49" s="573"/>
      <c r="CW49" s="573"/>
      <c r="CX49" s="573"/>
      <c r="CY49" s="574"/>
      <c r="CZ49" s="575">
        <v>100</v>
      </c>
      <c r="DA49" s="576"/>
      <c r="DB49" s="576"/>
      <c r="DC49" s="577"/>
      <c r="DD49" s="578">
        <v>27122828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346</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7"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2" t="s">
        <v>362</v>
      </c>
      <c r="DH5" s="1093"/>
      <c r="DI5" s="1093"/>
      <c r="DJ5" s="1093"/>
      <c r="DK5" s="1094"/>
      <c r="DL5" s="1092" t="s">
        <v>363</v>
      </c>
      <c r="DM5" s="1093"/>
      <c r="DN5" s="1093"/>
      <c r="DO5" s="1093"/>
      <c r="DP5" s="1094"/>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8"/>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5"/>
      <c r="DH6" s="1096"/>
      <c r="DI6" s="1096"/>
      <c r="DJ6" s="1096"/>
      <c r="DK6" s="1097"/>
      <c r="DL6" s="1095"/>
      <c r="DM6" s="1096"/>
      <c r="DN6" s="1096"/>
      <c r="DO6" s="1096"/>
      <c r="DP6" s="1097"/>
      <c r="DQ6" s="1000"/>
      <c r="DR6" s="1001"/>
      <c r="DS6" s="1001"/>
      <c r="DT6" s="1001"/>
      <c r="DU6" s="1002"/>
      <c r="DV6" s="1000"/>
      <c r="DW6" s="1001"/>
      <c r="DX6" s="1001"/>
      <c r="DY6" s="1001"/>
      <c r="DZ6" s="1014"/>
      <c r="EA6" s="205"/>
    </row>
    <row r="7" spans="1:131" s="206" customFormat="1" ht="26.25" customHeight="1" thickTop="1">
      <c r="A7" s="209">
        <v>1</v>
      </c>
      <c r="B7" s="1047" t="s">
        <v>365</v>
      </c>
      <c r="C7" s="1048"/>
      <c r="D7" s="1048"/>
      <c r="E7" s="1048"/>
      <c r="F7" s="1048"/>
      <c r="G7" s="1048"/>
      <c r="H7" s="1048"/>
      <c r="I7" s="1048"/>
      <c r="J7" s="1048"/>
      <c r="K7" s="1048"/>
      <c r="L7" s="1048"/>
      <c r="M7" s="1048"/>
      <c r="N7" s="1048"/>
      <c r="O7" s="1048"/>
      <c r="P7" s="1049"/>
      <c r="Q7" s="1098">
        <v>43801</v>
      </c>
      <c r="R7" s="1099"/>
      <c r="S7" s="1099"/>
      <c r="T7" s="1099"/>
      <c r="U7" s="1099"/>
      <c r="V7" s="1099">
        <v>41751</v>
      </c>
      <c r="W7" s="1099"/>
      <c r="X7" s="1099"/>
      <c r="Y7" s="1099"/>
      <c r="Z7" s="1099"/>
      <c r="AA7" s="1099">
        <v>2050</v>
      </c>
      <c r="AB7" s="1099"/>
      <c r="AC7" s="1099"/>
      <c r="AD7" s="1099"/>
      <c r="AE7" s="1100"/>
      <c r="AF7" s="1101">
        <v>1521</v>
      </c>
      <c r="AG7" s="1102"/>
      <c r="AH7" s="1102"/>
      <c r="AI7" s="1102"/>
      <c r="AJ7" s="1103"/>
      <c r="AK7" s="1085">
        <v>347</v>
      </c>
      <c r="AL7" s="1086"/>
      <c r="AM7" s="1086"/>
      <c r="AN7" s="1086"/>
      <c r="AO7" s="1086"/>
      <c r="AP7" s="1086">
        <v>37083</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545</v>
      </c>
      <c r="BT7" s="1090"/>
      <c r="BU7" s="1090"/>
      <c r="BV7" s="1090"/>
      <c r="BW7" s="1090"/>
      <c r="BX7" s="1090"/>
      <c r="BY7" s="1090"/>
      <c r="BZ7" s="1090"/>
      <c r="CA7" s="1090"/>
      <c r="CB7" s="1090"/>
      <c r="CC7" s="1090"/>
      <c r="CD7" s="1090"/>
      <c r="CE7" s="1090"/>
      <c r="CF7" s="1090"/>
      <c r="CG7" s="1091"/>
      <c r="CH7" s="1082">
        <v>2</v>
      </c>
      <c r="CI7" s="1083"/>
      <c r="CJ7" s="1083"/>
      <c r="CK7" s="1083"/>
      <c r="CL7" s="1084"/>
      <c r="CM7" s="1082">
        <v>21</v>
      </c>
      <c r="CN7" s="1083"/>
      <c r="CO7" s="1083"/>
      <c r="CP7" s="1083"/>
      <c r="CQ7" s="1084"/>
      <c r="CR7" s="1082">
        <v>4</v>
      </c>
      <c r="CS7" s="1083"/>
      <c r="CT7" s="1083"/>
      <c r="CU7" s="1083"/>
      <c r="CV7" s="1084"/>
      <c r="CW7" s="1082">
        <v>0</v>
      </c>
      <c r="CX7" s="1083"/>
      <c r="CY7" s="1083"/>
      <c r="CZ7" s="1083"/>
      <c r="DA7" s="1084"/>
      <c r="DB7" s="1082">
        <v>0</v>
      </c>
      <c r="DC7" s="1083"/>
      <c r="DD7" s="1083"/>
      <c r="DE7" s="1083"/>
      <c r="DF7" s="1084"/>
      <c r="DG7" s="1082">
        <v>0</v>
      </c>
      <c r="DH7" s="1083"/>
      <c r="DI7" s="1083"/>
      <c r="DJ7" s="1083"/>
      <c r="DK7" s="1084"/>
      <c r="DL7" s="1082">
        <v>0</v>
      </c>
      <c r="DM7" s="1083"/>
      <c r="DN7" s="1083"/>
      <c r="DO7" s="1083"/>
      <c r="DP7" s="1084"/>
      <c r="DQ7" s="1082">
        <v>0</v>
      </c>
      <c r="DR7" s="1083"/>
      <c r="DS7" s="1083"/>
      <c r="DT7" s="1083"/>
      <c r="DU7" s="1084"/>
      <c r="DV7" s="1109"/>
      <c r="DW7" s="1110"/>
      <c r="DX7" s="1110"/>
      <c r="DY7" s="1110"/>
      <c r="DZ7" s="1111"/>
      <c r="EA7" s="205"/>
    </row>
    <row r="8" spans="1:131" s="206" customFormat="1" ht="26.25" customHeight="1">
      <c r="A8" s="212">
        <v>2</v>
      </c>
      <c r="B8" s="1033" t="s">
        <v>366</v>
      </c>
      <c r="C8" s="1034"/>
      <c r="D8" s="1034"/>
      <c r="E8" s="1034"/>
      <c r="F8" s="1034"/>
      <c r="G8" s="1034"/>
      <c r="H8" s="1034"/>
      <c r="I8" s="1034"/>
      <c r="J8" s="1034"/>
      <c r="K8" s="1034"/>
      <c r="L8" s="1034"/>
      <c r="M8" s="1034"/>
      <c r="N8" s="1034"/>
      <c r="O8" s="1034"/>
      <c r="P8" s="1035"/>
      <c r="Q8" s="1039">
        <v>58</v>
      </c>
      <c r="R8" s="1040"/>
      <c r="S8" s="1040"/>
      <c r="T8" s="1040"/>
      <c r="U8" s="1040"/>
      <c r="V8" s="1040">
        <v>37</v>
      </c>
      <c r="W8" s="1040"/>
      <c r="X8" s="1040"/>
      <c r="Y8" s="1040"/>
      <c r="Z8" s="1040"/>
      <c r="AA8" s="1040">
        <v>22</v>
      </c>
      <c r="AB8" s="1040"/>
      <c r="AC8" s="1040"/>
      <c r="AD8" s="1040"/>
      <c r="AE8" s="1041"/>
      <c r="AF8" s="1015">
        <v>22</v>
      </c>
      <c r="AG8" s="1016"/>
      <c r="AH8" s="1016"/>
      <c r="AI8" s="1016"/>
      <c r="AJ8" s="1017"/>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10" t="s">
        <v>546</v>
      </c>
      <c r="BT8" s="1011"/>
      <c r="BU8" s="1011"/>
      <c r="BV8" s="1011"/>
      <c r="BW8" s="1011"/>
      <c r="BX8" s="1011"/>
      <c r="BY8" s="1011"/>
      <c r="BZ8" s="1011"/>
      <c r="CA8" s="1011"/>
      <c r="CB8" s="1011"/>
      <c r="CC8" s="1011"/>
      <c r="CD8" s="1011"/>
      <c r="CE8" s="1011"/>
      <c r="CF8" s="1011"/>
      <c r="CG8" s="1012"/>
      <c r="CH8" s="985">
        <v>-4</v>
      </c>
      <c r="CI8" s="986"/>
      <c r="CJ8" s="986"/>
      <c r="CK8" s="986"/>
      <c r="CL8" s="987"/>
      <c r="CM8" s="985">
        <v>431</v>
      </c>
      <c r="CN8" s="986"/>
      <c r="CO8" s="986"/>
      <c r="CP8" s="986"/>
      <c r="CQ8" s="987"/>
      <c r="CR8" s="985">
        <v>204</v>
      </c>
      <c r="CS8" s="986"/>
      <c r="CT8" s="986"/>
      <c r="CU8" s="986"/>
      <c r="CV8" s="987"/>
      <c r="CW8" s="985">
        <v>20</v>
      </c>
      <c r="CX8" s="986"/>
      <c r="CY8" s="986"/>
      <c r="CZ8" s="986"/>
      <c r="DA8" s="987"/>
      <c r="DB8" s="985">
        <v>0</v>
      </c>
      <c r="DC8" s="986"/>
      <c r="DD8" s="986"/>
      <c r="DE8" s="986"/>
      <c r="DF8" s="987"/>
      <c r="DG8" s="985">
        <v>0</v>
      </c>
      <c r="DH8" s="986"/>
      <c r="DI8" s="986"/>
      <c r="DJ8" s="986"/>
      <c r="DK8" s="987"/>
      <c r="DL8" s="985">
        <v>0</v>
      </c>
      <c r="DM8" s="986"/>
      <c r="DN8" s="986"/>
      <c r="DO8" s="986"/>
      <c r="DP8" s="987"/>
      <c r="DQ8" s="985">
        <v>0</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10" t="s">
        <v>547</v>
      </c>
      <c r="BT9" s="1011"/>
      <c r="BU9" s="1011"/>
      <c r="BV9" s="1011"/>
      <c r="BW9" s="1011"/>
      <c r="BX9" s="1011"/>
      <c r="BY9" s="1011"/>
      <c r="BZ9" s="1011"/>
      <c r="CA9" s="1011"/>
      <c r="CB9" s="1011"/>
      <c r="CC9" s="1011"/>
      <c r="CD9" s="1011"/>
      <c r="CE9" s="1011"/>
      <c r="CF9" s="1011"/>
      <c r="CG9" s="1012"/>
      <c r="CH9" s="985">
        <v>-25</v>
      </c>
      <c r="CI9" s="986"/>
      <c r="CJ9" s="986"/>
      <c r="CK9" s="986"/>
      <c r="CL9" s="987"/>
      <c r="CM9" s="985">
        <v>75</v>
      </c>
      <c r="CN9" s="986"/>
      <c r="CO9" s="986"/>
      <c r="CP9" s="986"/>
      <c r="CQ9" s="987"/>
      <c r="CR9" s="985">
        <v>40</v>
      </c>
      <c r="CS9" s="986"/>
      <c r="CT9" s="986"/>
      <c r="CU9" s="986"/>
      <c r="CV9" s="987"/>
      <c r="CW9" s="985">
        <v>8</v>
      </c>
      <c r="CX9" s="986"/>
      <c r="CY9" s="986"/>
      <c r="CZ9" s="986"/>
      <c r="DA9" s="987"/>
      <c r="DB9" s="985">
        <v>0</v>
      </c>
      <c r="DC9" s="986"/>
      <c r="DD9" s="986"/>
      <c r="DE9" s="986"/>
      <c r="DF9" s="987"/>
      <c r="DG9" s="985">
        <v>0</v>
      </c>
      <c r="DH9" s="986"/>
      <c r="DI9" s="986"/>
      <c r="DJ9" s="986"/>
      <c r="DK9" s="987"/>
      <c r="DL9" s="985">
        <v>0</v>
      </c>
      <c r="DM9" s="986"/>
      <c r="DN9" s="986"/>
      <c r="DO9" s="986"/>
      <c r="DP9" s="987"/>
      <c r="DQ9" s="985">
        <v>0</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10" t="s">
        <v>548</v>
      </c>
      <c r="BT10" s="1011"/>
      <c r="BU10" s="1011"/>
      <c r="BV10" s="1011"/>
      <c r="BW10" s="1011"/>
      <c r="BX10" s="1011"/>
      <c r="BY10" s="1011"/>
      <c r="BZ10" s="1011"/>
      <c r="CA10" s="1011"/>
      <c r="CB10" s="1011"/>
      <c r="CC10" s="1011"/>
      <c r="CD10" s="1011"/>
      <c r="CE10" s="1011"/>
      <c r="CF10" s="1011"/>
      <c r="CG10" s="1012"/>
      <c r="CH10" s="985">
        <v>-16</v>
      </c>
      <c r="CI10" s="986"/>
      <c r="CJ10" s="986"/>
      <c r="CK10" s="986"/>
      <c r="CL10" s="987"/>
      <c r="CM10" s="985">
        <v>358</v>
      </c>
      <c r="CN10" s="986"/>
      <c r="CO10" s="986"/>
      <c r="CP10" s="986"/>
      <c r="CQ10" s="987"/>
      <c r="CR10" s="985">
        <v>15</v>
      </c>
      <c r="CS10" s="986"/>
      <c r="CT10" s="986"/>
      <c r="CU10" s="986"/>
      <c r="CV10" s="987"/>
      <c r="CW10" s="985">
        <v>0</v>
      </c>
      <c r="CX10" s="986"/>
      <c r="CY10" s="986"/>
      <c r="CZ10" s="986"/>
      <c r="DA10" s="987"/>
      <c r="DB10" s="985">
        <v>0</v>
      </c>
      <c r="DC10" s="986"/>
      <c r="DD10" s="986"/>
      <c r="DE10" s="986"/>
      <c r="DF10" s="987"/>
      <c r="DG10" s="985">
        <v>0</v>
      </c>
      <c r="DH10" s="986"/>
      <c r="DI10" s="986"/>
      <c r="DJ10" s="986"/>
      <c r="DK10" s="987"/>
      <c r="DL10" s="985">
        <v>0</v>
      </c>
      <c r="DM10" s="986"/>
      <c r="DN10" s="986"/>
      <c r="DO10" s="986"/>
      <c r="DP10" s="987"/>
      <c r="DQ10" s="985">
        <v>0</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5"/>
      <c r="R22" s="1076"/>
      <c r="S22" s="1076"/>
      <c r="T22" s="1076"/>
      <c r="U22" s="1076"/>
      <c r="V22" s="1076"/>
      <c r="W22" s="1076"/>
      <c r="X22" s="1076"/>
      <c r="Y22" s="1076"/>
      <c r="Z22" s="1076"/>
      <c r="AA22" s="1076"/>
      <c r="AB22" s="1076"/>
      <c r="AC22" s="1076"/>
      <c r="AD22" s="1076"/>
      <c r="AE22" s="1077"/>
      <c r="AF22" s="1015"/>
      <c r="AG22" s="1016"/>
      <c r="AH22" s="1016"/>
      <c r="AI22" s="1016"/>
      <c r="AJ22" s="1017"/>
      <c r="AK22" s="1071"/>
      <c r="AL22" s="1072"/>
      <c r="AM22" s="1072"/>
      <c r="AN22" s="1072"/>
      <c r="AO22" s="1072"/>
      <c r="AP22" s="1072"/>
      <c r="AQ22" s="1072"/>
      <c r="AR22" s="1072"/>
      <c r="AS22" s="1072"/>
      <c r="AT22" s="1072"/>
      <c r="AU22" s="1073"/>
      <c r="AV22" s="1073"/>
      <c r="AW22" s="1073"/>
      <c r="AX22" s="1073"/>
      <c r="AY22" s="1074"/>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5">
        <v>43851</v>
      </c>
      <c r="R23" s="1066"/>
      <c r="S23" s="1066"/>
      <c r="T23" s="1066"/>
      <c r="U23" s="1066"/>
      <c r="V23" s="1065">
        <v>41779</v>
      </c>
      <c r="W23" s="1066"/>
      <c r="X23" s="1066"/>
      <c r="Y23" s="1066"/>
      <c r="Z23" s="1066"/>
      <c r="AA23" s="1065">
        <f>SUM(AA7:AE22)</f>
        <v>2072</v>
      </c>
      <c r="AB23" s="1066"/>
      <c r="AC23" s="1066"/>
      <c r="AD23" s="1066"/>
      <c r="AE23" s="1066"/>
      <c r="AF23" s="1062">
        <v>1543</v>
      </c>
      <c r="AG23" s="1063"/>
      <c r="AH23" s="1063"/>
      <c r="AI23" s="1063"/>
      <c r="AJ23" s="1064"/>
      <c r="AK23" s="1067"/>
      <c r="AL23" s="1068"/>
      <c r="AM23" s="1068"/>
      <c r="AN23" s="1068"/>
      <c r="AO23" s="1068"/>
      <c r="AP23" s="1066">
        <f>AP7</f>
        <v>37083</v>
      </c>
      <c r="AQ23" s="1066"/>
      <c r="AR23" s="1066"/>
      <c r="AS23" s="1066"/>
      <c r="AT23" s="1066"/>
      <c r="AU23" s="1069"/>
      <c r="AV23" s="1069"/>
      <c r="AW23" s="1069"/>
      <c r="AX23" s="1069"/>
      <c r="AY23" s="1070"/>
      <c r="AZ23" s="1062" t="s">
        <v>544</v>
      </c>
      <c r="BA23" s="1063"/>
      <c r="BB23" s="1063"/>
      <c r="BC23" s="1063"/>
      <c r="BD23" s="1064"/>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1" t="s">
        <v>370</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60" t="s">
        <v>371</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6" t="s">
        <v>375</v>
      </c>
      <c r="AG26" s="1004"/>
      <c r="AH26" s="1004"/>
      <c r="AI26" s="1004"/>
      <c r="AJ26" s="1057"/>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8"/>
      <c r="AG27" s="1007"/>
      <c r="AH27" s="1007"/>
      <c r="AI27" s="1007"/>
      <c r="AJ27" s="1059"/>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7" t="s">
        <v>380</v>
      </c>
      <c r="C28" s="1048"/>
      <c r="D28" s="1048"/>
      <c r="E28" s="1048"/>
      <c r="F28" s="1048"/>
      <c r="G28" s="1048"/>
      <c r="H28" s="1048"/>
      <c r="I28" s="1048"/>
      <c r="J28" s="1048"/>
      <c r="K28" s="1048"/>
      <c r="L28" s="1048"/>
      <c r="M28" s="1048"/>
      <c r="N28" s="1048"/>
      <c r="O28" s="1048"/>
      <c r="P28" s="1049"/>
      <c r="Q28" s="1050">
        <v>10627</v>
      </c>
      <c r="R28" s="1051"/>
      <c r="S28" s="1051"/>
      <c r="T28" s="1051"/>
      <c r="U28" s="1051"/>
      <c r="V28" s="1051">
        <v>10280</v>
      </c>
      <c r="W28" s="1051"/>
      <c r="X28" s="1051"/>
      <c r="Y28" s="1051"/>
      <c r="Z28" s="1051"/>
      <c r="AA28" s="1051">
        <v>347</v>
      </c>
      <c r="AB28" s="1051"/>
      <c r="AC28" s="1051"/>
      <c r="AD28" s="1051"/>
      <c r="AE28" s="1052"/>
      <c r="AF28" s="1053">
        <v>347</v>
      </c>
      <c r="AG28" s="1051"/>
      <c r="AH28" s="1051"/>
      <c r="AI28" s="1051"/>
      <c r="AJ28" s="1054"/>
      <c r="AK28" s="1055">
        <v>801</v>
      </c>
      <c r="AL28" s="1042"/>
      <c r="AM28" s="1042"/>
      <c r="AN28" s="1042"/>
      <c r="AO28" s="1042"/>
      <c r="AP28" s="1042" t="s">
        <v>542</v>
      </c>
      <c r="AQ28" s="1042"/>
      <c r="AR28" s="1042"/>
      <c r="AS28" s="1042"/>
      <c r="AT28" s="1042"/>
      <c r="AU28" s="1042"/>
      <c r="AV28" s="1042"/>
      <c r="AW28" s="1042"/>
      <c r="AX28" s="1042"/>
      <c r="AY28" s="1042"/>
      <c r="AZ28" s="1043" t="s">
        <v>542</v>
      </c>
      <c r="BA28" s="1044"/>
      <c r="BB28" s="1044"/>
      <c r="BC28" s="1044"/>
      <c r="BD28" s="1044"/>
      <c r="BE28" s="1045"/>
      <c r="BF28" s="1045"/>
      <c r="BG28" s="1045"/>
      <c r="BH28" s="1045"/>
      <c r="BI28" s="1046"/>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381</v>
      </c>
      <c r="C29" s="1034"/>
      <c r="D29" s="1034"/>
      <c r="E29" s="1034"/>
      <c r="F29" s="1034"/>
      <c r="G29" s="1034"/>
      <c r="H29" s="1034"/>
      <c r="I29" s="1034"/>
      <c r="J29" s="1034"/>
      <c r="K29" s="1034"/>
      <c r="L29" s="1034"/>
      <c r="M29" s="1034"/>
      <c r="N29" s="1034"/>
      <c r="O29" s="1034"/>
      <c r="P29" s="1035"/>
      <c r="Q29" s="1039">
        <v>7164</v>
      </c>
      <c r="R29" s="1040"/>
      <c r="S29" s="1040"/>
      <c r="T29" s="1040"/>
      <c r="U29" s="1040"/>
      <c r="V29" s="1040">
        <v>7153</v>
      </c>
      <c r="W29" s="1040"/>
      <c r="X29" s="1040"/>
      <c r="Y29" s="1040"/>
      <c r="Z29" s="1040"/>
      <c r="AA29" s="1040">
        <v>11</v>
      </c>
      <c r="AB29" s="1040"/>
      <c r="AC29" s="1040"/>
      <c r="AD29" s="1040"/>
      <c r="AE29" s="1041"/>
      <c r="AF29" s="1015">
        <v>11</v>
      </c>
      <c r="AG29" s="1016"/>
      <c r="AH29" s="1016"/>
      <c r="AI29" s="1016"/>
      <c r="AJ29" s="1017"/>
      <c r="AK29" s="976">
        <v>1168</v>
      </c>
      <c r="AL29" s="967"/>
      <c r="AM29" s="967"/>
      <c r="AN29" s="967"/>
      <c r="AO29" s="967"/>
      <c r="AP29" s="967">
        <v>296</v>
      </c>
      <c r="AQ29" s="967"/>
      <c r="AR29" s="967"/>
      <c r="AS29" s="967"/>
      <c r="AT29" s="967"/>
      <c r="AU29" s="967">
        <v>273</v>
      </c>
      <c r="AV29" s="967"/>
      <c r="AW29" s="967"/>
      <c r="AX29" s="967"/>
      <c r="AY29" s="967"/>
      <c r="AZ29" s="1038" t="s">
        <v>542</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382</v>
      </c>
      <c r="C30" s="1034"/>
      <c r="D30" s="1034"/>
      <c r="E30" s="1034"/>
      <c r="F30" s="1034"/>
      <c r="G30" s="1034"/>
      <c r="H30" s="1034"/>
      <c r="I30" s="1034"/>
      <c r="J30" s="1034"/>
      <c r="K30" s="1034"/>
      <c r="L30" s="1034"/>
      <c r="M30" s="1034"/>
      <c r="N30" s="1034"/>
      <c r="O30" s="1034"/>
      <c r="P30" s="1035"/>
      <c r="Q30" s="1039">
        <v>1084</v>
      </c>
      <c r="R30" s="1040"/>
      <c r="S30" s="1040"/>
      <c r="T30" s="1040"/>
      <c r="U30" s="1040"/>
      <c r="V30" s="1040">
        <v>1065</v>
      </c>
      <c r="W30" s="1040"/>
      <c r="X30" s="1040"/>
      <c r="Y30" s="1040"/>
      <c r="Z30" s="1040"/>
      <c r="AA30" s="1040">
        <v>19</v>
      </c>
      <c r="AB30" s="1040"/>
      <c r="AC30" s="1040"/>
      <c r="AD30" s="1040"/>
      <c r="AE30" s="1041"/>
      <c r="AF30" s="1015">
        <v>19</v>
      </c>
      <c r="AG30" s="1016"/>
      <c r="AH30" s="1016"/>
      <c r="AI30" s="1016"/>
      <c r="AJ30" s="1017"/>
      <c r="AK30" s="976">
        <v>1093</v>
      </c>
      <c r="AL30" s="967"/>
      <c r="AM30" s="967"/>
      <c r="AN30" s="967"/>
      <c r="AO30" s="967"/>
      <c r="AP30" s="967" t="s">
        <v>542</v>
      </c>
      <c r="AQ30" s="967"/>
      <c r="AR30" s="967"/>
      <c r="AS30" s="967"/>
      <c r="AT30" s="967"/>
      <c r="AU30" s="967"/>
      <c r="AV30" s="967"/>
      <c r="AW30" s="967"/>
      <c r="AX30" s="967"/>
      <c r="AY30" s="967"/>
      <c r="AZ30" s="1038" t="s">
        <v>542</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383</v>
      </c>
      <c r="C31" s="1034"/>
      <c r="D31" s="1034"/>
      <c r="E31" s="1034"/>
      <c r="F31" s="1034"/>
      <c r="G31" s="1034"/>
      <c r="H31" s="1034"/>
      <c r="I31" s="1034"/>
      <c r="J31" s="1034"/>
      <c r="K31" s="1034"/>
      <c r="L31" s="1034"/>
      <c r="M31" s="1034"/>
      <c r="N31" s="1034"/>
      <c r="O31" s="1034"/>
      <c r="P31" s="1035"/>
      <c r="Q31" s="1039">
        <v>10465</v>
      </c>
      <c r="R31" s="1040"/>
      <c r="S31" s="1040"/>
      <c r="T31" s="1040"/>
      <c r="U31" s="1040"/>
      <c r="V31" s="1040">
        <v>11394</v>
      </c>
      <c r="W31" s="1040"/>
      <c r="X31" s="1040"/>
      <c r="Y31" s="1040"/>
      <c r="Z31" s="1040"/>
      <c r="AA31" s="1040">
        <v>-1</v>
      </c>
      <c r="AB31" s="1040"/>
      <c r="AC31" s="1040"/>
      <c r="AD31" s="1040"/>
      <c r="AE31" s="1041"/>
      <c r="AF31" s="1015">
        <v>872</v>
      </c>
      <c r="AG31" s="1016"/>
      <c r="AH31" s="1016"/>
      <c r="AI31" s="1016"/>
      <c r="AJ31" s="1017"/>
      <c r="AK31" s="976">
        <v>1136</v>
      </c>
      <c r="AL31" s="967"/>
      <c r="AM31" s="967"/>
      <c r="AN31" s="967"/>
      <c r="AO31" s="967"/>
      <c r="AP31" s="967">
        <v>12089</v>
      </c>
      <c r="AQ31" s="967"/>
      <c r="AR31" s="967"/>
      <c r="AS31" s="967"/>
      <c r="AT31" s="967"/>
      <c r="AU31" s="967">
        <v>8414</v>
      </c>
      <c r="AV31" s="967"/>
      <c r="AW31" s="967"/>
      <c r="AX31" s="967"/>
      <c r="AY31" s="967"/>
      <c r="AZ31" s="1038" t="s">
        <v>542</v>
      </c>
      <c r="BA31" s="1038"/>
      <c r="BB31" s="1038"/>
      <c r="BC31" s="1038"/>
      <c r="BD31" s="1038"/>
      <c r="BE31" s="1028" t="s">
        <v>384</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385</v>
      </c>
      <c r="C32" s="1034"/>
      <c r="D32" s="1034"/>
      <c r="E32" s="1034"/>
      <c r="F32" s="1034"/>
      <c r="G32" s="1034"/>
      <c r="H32" s="1034"/>
      <c r="I32" s="1034"/>
      <c r="J32" s="1034"/>
      <c r="K32" s="1034"/>
      <c r="L32" s="1034"/>
      <c r="M32" s="1034"/>
      <c r="N32" s="1034"/>
      <c r="O32" s="1034"/>
      <c r="P32" s="1035"/>
      <c r="Q32" s="1039">
        <v>2261</v>
      </c>
      <c r="R32" s="1040"/>
      <c r="S32" s="1040"/>
      <c r="T32" s="1040"/>
      <c r="U32" s="1040"/>
      <c r="V32" s="1040">
        <v>1842</v>
      </c>
      <c r="W32" s="1040"/>
      <c r="X32" s="1040"/>
      <c r="Y32" s="1040"/>
      <c r="Z32" s="1040"/>
      <c r="AA32" s="1040">
        <v>418</v>
      </c>
      <c r="AB32" s="1040"/>
      <c r="AC32" s="1040"/>
      <c r="AD32" s="1040"/>
      <c r="AE32" s="1041"/>
      <c r="AF32" s="1015">
        <v>3049</v>
      </c>
      <c r="AG32" s="1016"/>
      <c r="AH32" s="1016"/>
      <c r="AI32" s="1016"/>
      <c r="AJ32" s="1017"/>
      <c r="AK32" s="976">
        <v>39</v>
      </c>
      <c r="AL32" s="967"/>
      <c r="AM32" s="967"/>
      <c r="AN32" s="967"/>
      <c r="AO32" s="967"/>
      <c r="AP32" s="967">
        <v>6707</v>
      </c>
      <c r="AQ32" s="967"/>
      <c r="AR32" s="967"/>
      <c r="AS32" s="967"/>
      <c r="AT32" s="967"/>
      <c r="AU32" s="967">
        <v>235</v>
      </c>
      <c r="AV32" s="967"/>
      <c r="AW32" s="967"/>
      <c r="AX32" s="967"/>
      <c r="AY32" s="967"/>
      <c r="AZ32" s="1038" t="s">
        <v>542</v>
      </c>
      <c r="BA32" s="1038"/>
      <c r="BB32" s="1038"/>
      <c r="BC32" s="1038"/>
      <c r="BD32" s="1038"/>
      <c r="BE32" s="1028" t="s">
        <v>384</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386</v>
      </c>
      <c r="C33" s="1034"/>
      <c r="D33" s="1034"/>
      <c r="E33" s="1034"/>
      <c r="F33" s="1034"/>
      <c r="G33" s="1034"/>
      <c r="H33" s="1034"/>
      <c r="I33" s="1034"/>
      <c r="J33" s="1034"/>
      <c r="K33" s="1034"/>
      <c r="L33" s="1034"/>
      <c r="M33" s="1034"/>
      <c r="N33" s="1034"/>
      <c r="O33" s="1034"/>
      <c r="P33" s="1035"/>
      <c r="Q33" s="1039">
        <v>6468</v>
      </c>
      <c r="R33" s="1040"/>
      <c r="S33" s="1040"/>
      <c r="T33" s="1040"/>
      <c r="U33" s="1040"/>
      <c r="V33" s="1040">
        <v>6174</v>
      </c>
      <c r="W33" s="1040"/>
      <c r="X33" s="1040"/>
      <c r="Y33" s="1040"/>
      <c r="Z33" s="1040"/>
      <c r="AA33" s="1040">
        <v>260</v>
      </c>
      <c r="AB33" s="1040"/>
      <c r="AC33" s="1040"/>
      <c r="AD33" s="1040"/>
      <c r="AE33" s="1041"/>
      <c r="AF33" s="1015">
        <v>262</v>
      </c>
      <c r="AG33" s="1016"/>
      <c r="AH33" s="1016"/>
      <c r="AI33" s="1016"/>
      <c r="AJ33" s="1017"/>
      <c r="AK33" s="976">
        <v>2467</v>
      </c>
      <c r="AL33" s="967"/>
      <c r="AM33" s="967"/>
      <c r="AN33" s="967"/>
      <c r="AO33" s="967"/>
      <c r="AP33" s="967">
        <v>44202</v>
      </c>
      <c r="AQ33" s="967"/>
      <c r="AR33" s="967"/>
      <c r="AS33" s="967"/>
      <c r="AT33" s="967"/>
      <c r="AU33" s="967">
        <v>34831</v>
      </c>
      <c r="AV33" s="967"/>
      <c r="AW33" s="967"/>
      <c r="AX33" s="967"/>
      <c r="AY33" s="967"/>
      <c r="AZ33" s="1038" t="s">
        <v>543</v>
      </c>
      <c r="BA33" s="1038"/>
      <c r="BB33" s="1038"/>
      <c r="BC33" s="1038"/>
      <c r="BD33" s="1038"/>
      <c r="BE33" s="1028" t="s">
        <v>387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388</v>
      </c>
      <c r="C34" s="1034"/>
      <c r="D34" s="1034"/>
      <c r="E34" s="1034"/>
      <c r="F34" s="1034"/>
      <c r="G34" s="1034"/>
      <c r="H34" s="1034"/>
      <c r="I34" s="1034"/>
      <c r="J34" s="1034"/>
      <c r="K34" s="1034"/>
      <c r="L34" s="1034"/>
      <c r="M34" s="1034"/>
      <c r="N34" s="1034"/>
      <c r="O34" s="1034"/>
      <c r="P34" s="1035"/>
      <c r="Q34" s="1039">
        <v>272</v>
      </c>
      <c r="R34" s="1040"/>
      <c r="S34" s="1040"/>
      <c r="T34" s="1040"/>
      <c r="U34" s="1040"/>
      <c r="V34" s="1040">
        <v>272</v>
      </c>
      <c r="W34" s="1040"/>
      <c r="X34" s="1040"/>
      <c r="Y34" s="1040"/>
      <c r="Z34" s="1040"/>
      <c r="AA34" s="1040" t="s">
        <v>542</v>
      </c>
      <c r="AB34" s="1040"/>
      <c r="AC34" s="1040"/>
      <c r="AD34" s="1040"/>
      <c r="AE34" s="1041"/>
      <c r="AF34" s="1015" t="s">
        <v>111</v>
      </c>
      <c r="AG34" s="1016"/>
      <c r="AH34" s="1016"/>
      <c r="AI34" s="1016"/>
      <c r="AJ34" s="1017"/>
      <c r="AK34" s="976">
        <v>199</v>
      </c>
      <c r="AL34" s="967"/>
      <c r="AM34" s="967"/>
      <c r="AN34" s="967"/>
      <c r="AO34" s="967"/>
      <c r="AP34" s="967">
        <v>1202</v>
      </c>
      <c r="AQ34" s="967"/>
      <c r="AR34" s="967"/>
      <c r="AS34" s="967"/>
      <c r="AT34" s="967"/>
      <c r="AU34" s="967">
        <v>1150</v>
      </c>
      <c r="AV34" s="967"/>
      <c r="AW34" s="967"/>
      <c r="AX34" s="967"/>
      <c r="AY34" s="967"/>
      <c r="AZ34" s="1038" t="s">
        <v>544</v>
      </c>
      <c r="BA34" s="1038"/>
      <c r="BB34" s="1038"/>
      <c r="BC34" s="1038"/>
      <c r="BD34" s="1038"/>
      <c r="BE34" s="1028" t="s">
        <v>387</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4560</v>
      </c>
      <c r="AG63" s="955"/>
      <c r="AH63" s="955"/>
      <c r="AI63" s="955"/>
      <c r="AJ63" s="1026"/>
      <c r="AK63" s="1027"/>
      <c r="AL63" s="959"/>
      <c r="AM63" s="959"/>
      <c r="AN63" s="959"/>
      <c r="AO63" s="959"/>
      <c r="AP63" s="955">
        <v>64496</v>
      </c>
      <c r="AQ63" s="955"/>
      <c r="AR63" s="955"/>
      <c r="AS63" s="955"/>
      <c r="AT63" s="955"/>
      <c r="AU63" s="955">
        <v>44903</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393</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532</v>
      </c>
      <c r="C68" s="982"/>
      <c r="D68" s="982"/>
      <c r="E68" s="982"/>
      <c r="F68" s="982"/>
      <c r="G68" s="982"/>
      <c r="H68" s="982"/>
      <c r="I68" s="982"/>
      <c r="J68" s="982"/>
      <c r="K68" s="982"/>
      <c r="L68" s="982"/>
      <c r="M68" s="982"/>
      <c r="N68" s="982"/>
      <c r="O68" s="982"/>
      <c r="P68" s="983"/>
      <c r="Q68" s="984">
        <v>1095</v>
      </c>
      <c r="R68" s="978"/>
      <c r="S68" s="978"/>
      <c r="T68" s="978"/>
      <c r="U68" s="978"/>
      <c r="V68" s="978">
        <v>792</v>
      </c>
      <c r="W68" s="978"/>
      <c r="X68" s="978"/>
      <c r="Y68" s="978"/>
      <c r="Z68" s="978"/>
      <c r="AA68" s="978">
        <v>303</v>
      </c>
      <c r="AB68" s="978"/>
      <c r="AC68" s="978"/>
      <c r="AD68" s="978"/>
      <c r="AE68" s="978"/>
      <c r="AF68" s="978">
        <v>10</v>
      </c>
      <c r="AG68" s="978"/>
      <c r="AH68" s="978"/>
      <c r="AI68" s="978"/>
      <c r="AJ68" s="978"/>
      <c r="AK68" s="978">
        <v>78</v>
      </c>
      <c r="AL68" s="978"/>
      <c r="AM68" s="978"/>
      <c r="AN68" s="978"/>
      <c r="AO68" s="978"/>
      <c r="AP68" s="978">
        <v>23</v>
      </c>
      <c r="AQ68" s="978"/>
      <c r="AR68" s="978"/>
      <c r="AS68" s="978"/>
      <c r="AT68" s="978"/>
      <c r="AU68" s="978">
        <v>16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533</v>
      </c>
      <c r="C69" s="971"/>
      <c r="D69" s="971"/>
      <c r="E69" s="971"/>
      <c r="F69" s="971"/>
      <c r="G69" s="971"/>
      <c r="H69" s="971"/>
      <c r="I69" s="971"/>
      <c r="J69" s="971"/>
      <c r="K69" s="971"/>
      <c r="L69" s="971"/>
      <c r="M69" s="971"/>
      <c r="N69" s="971"/>
      <c r="O69" s="971"/>
      <c r="P69" s="972"/>
      <c r="Q69" s="973">
        <v>56</v>
      </c>
      <c r="R69" s="967"/>
      <c r="S69" s="967"/>
      <c r="T69" s="967"/>
      <c r="U69" s="967"/>
      <c r="V69" s="967">
        <v>54</v>
      </c>
      <c r="W69" s="967"/>
      <c r="X69" s="967"/>
      <c r="Y69" s="967"/>
      <c r="Z69" s="967"/>
      <c r="AA69" s="967">
        <v>2</v>
      </c>
      <c r="AB69" s="967"/>
      <c r="AC69" s="967"/>
      <c r="AD69" s="967"/>
      <c r="AE69" s="967"/>
      <c r="AF69" s="967">
        <v>2</v>
      </c>
      <c r="AG69" s="967"/>
      <c r="AH69" s="967"/>
      <c r="AI69" s="967"/>
      <c r="AJ69" s="967"/>
      <c r="AK69" s="967">
        <v>4</v>
      </c>
      <c r="AL69" s="967"/>
      <c r="AM69" s="967"/>
      <c r="AN69" s="967"/>
      <c r="AO69" s="967"/>
      <c r="AP69" s="967">
        <v>13</v>
      </c>
      <c r="AQ69" s="967"/>
      <c r="AR69" s="967"/>
      <c r="AS69" s="967"/>
      <c r="AT69" s="967"/>
      <c r="AU69" s="967">
        <v>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534</v>
      </c>
      <c r="C70" s="971"/>
      <c r="D70" s="971"/>
      <c r="E70" s="971"/>
      <c r="F70" s="971"/>
      <c r="G70" s="971"/>
      <c r="H70" s="971"/>
      <c r="I70" s="971"/>
      <c r="J70" s="971"/>
      <c r="K70" s="971"/>
      <c r="L70" s="971"/>
      <c r="M70" s="971"/>
      <c r="N70" s="971"/>
      <c r="O70" s="971"/>
      <c r="P70" s="972"/>
      <c r="Q70" s="973">
        <v>2</v>
      </c>
      <c r="R70" s="967"/>
      <c r="S70" s="967"/>
      <c r="T70" s="967"/>
      <c r="U70" s="967"/>
      <c r="V70" s="967">
        <v>2</v>
      </c>
      <c r="W70" s="967"/>
      <c r="X70" s="967"/>
      <c r="Y70" s="967"/>
      <c r="Z70" s="967"/>
      <c r="AA70" s="967">
        <v>0</v>
      </c>
      <c r="AB70" s="967"/>
      <c r="AC70" s="967"/>
      <c r="AD70" s="967"/>
      <c r="AE70" s="967"/>
      <c r="AF70" s="967">
        <v>0</v>
      </c>
      <c r="AG70" s="967"/>
      <c r="AH70" s="967"/>
      <c r="AI70" s="967"/>
      <c r="AJ70" s="967"/>
      <c r="AK70" s="967">
        <v>1</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535</v>
      </c>
      <c r="C71" s="971"/>
      <c r="D71" s="971"/>
      <c r="E71" s="971"/>
      <c r="F71" s="971"/>
      <c r="G71" s="971"/>
      <c r="H71" s="971"/>
      <c r="I71" s="971"/>
      <c r="J71" s="971"/>
      <c r="K71" s="971"/>
      <c r="L71" s="971"/>
      <c r="M71" s="971"/>
      <c r="N71" s="971"/>
      <c r="O71" s="971"/>
      <c r="P71" s="972"/>
      <c r="Q71" s="973">
        <v>0</v>
      </c>
      <c r="R71" s="967"/>
      <c r="S71" s="967"/>
      <c r="T71" s="967"/>
      <c r="U71" s="967"/>
      <c r="V71" s="967">
        <v>0</v>
      </c>
      <c r="W71" s="967"/>
      <c r="X71" s="967"/>
      <c r="Y71" s="967"/>
      <c r="Z71" s="967"/>
      <c r="AA71" s="967">
        <v>0</v>
      </c>
      <c r="AB71" s="967"/>
      <c r="AC71" s="967"/>
      <c r="AD71" s="967"/>
      <c r="AE71" s="967"/>
      <c r="AF71" s="967">
        <v>0</v>
      </c>
      <c r="AG71" s="967"/>
      <c r="AH71" s="967"/>
      <c r="AI71" s="967"/>
      <c r="AJ71" s="967"/>
      <c r="AK71" s="967">
        <v>0</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536</v>
      </c>
      <c r="C72" s="971"/>
      <c r="D72" s="971"/>
      <c r="E72" s="971"/>
      <c r="F72" s="971"/>
      <c r="G72" s="971"/>
      <c r="H72" s="971"/>
      <c r="I72" s="971"/>
      <c r="J72" s="971"/>
      <c r="K72" s="971"/>
      <c r="L72" s="971"/>
      <c r="M72" s="971"/>
      <c r="N72" s="971"/>
      <c r="O72" s="971"/>
      <c r="P72" s="972"/>
      <c r="Q72" s="973">
        <v>84</v>
      </c>
      <c r="R72" s="967"/>
      <c r="S72" s="967"/>
      <c r="T72" s="967"/>
      <c r="U72" s="967"/>
      <c r="V72" s="967">
        <v>78</v>
      </c>
      <c r="W72" s="967"/>
      <c r="X72" s="967"/>
      <c r="Y72" s="967"/>
      <c r="Z72" s="967"/>
      <c r="AA72" s="967">
        <v>5</v>
      </c>
      <c r="AB72" s="967"/>
      <c r="AC72" s="967"/>
      <c r="AD72" s="967"/>
      <c r="AE72" s="967"/>
      <c r="AF72" s="967">
        <v>5</v>
      </c>
      <c r="AG72" s="967"/>
      <c r="AH72" s="967"/>
      <c r="AI72" s="967"/>
      <c r="AJ72" s="967"/>
      <c r="AK72" s="967">
        <v>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537</v>
      </c>
      <c r="C73" s="971"/>
      <c r="D73" s="971"/>
      <c r="E73" s="971"/>
      <c r="F73" s="971"/>
      <c r="G73" s="971"/>
      <c r="H73" s="971"/>
      <c r="I73" s="971"/>
      <c r="J73" s="971"/>
      <c r="K73" s="971"/>
      <c r="L73" s="971"/>
      <c r="M73" s="971"/>
      <c r="N73" s="971"/>
      <c r="O73" s="971"/>
      <c r="P73" s="972"/>
      <c r="Q73" s="973">
        <v>141</v>
      </c>
      <c r="R73" s="967"/>
      <c r="S73" s="967"/>
      <c r="T73" s="967"/>
      <c r="U73" s="967"/>
      <c r="V73" s="967">
        <v>135</v>
      </c>
      <c r="W73" s="967"/>
      <c r="X73" s="967"/>
      <c r="Y73" s="967"/>
      <c r="Z73" s="967"/>
      <c r="AA73" s="967">
        <v>5</v>
      </c>
      <c r="AB73" s="967"/>
      <c r="AC73" s="967"/>
      <c r="AD73" s="967"/>
      <c r="AE73" s="967"/>
      <c r="AF73" s="967">
        <v>5</v>
      </c>
      <c r="AG73" s="967"/>
      <c r="AH73" s="967"/>
      <c r="AI73" s="967"/>
      <c r="AJ73" s="967"/>
      <c r="AK73" s="967">
        <v>0</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538</v>
      </c>
      <c r="C74" s="971"/>
      <c r="D74" s="971"/>
      <c r="E74" s="971"/>
      <c r="F74" s="971"/>
      <c r="G74" s="971"/>
      <c r="H74" s="971"/>
      <c r="I74" s="971"/>
      <c r="J74" s="971"/>
      <c r="K74" s="971"/>
      <c r="L74" s="971"/>
      <c r="M74" s="971"/>
      <c r="N74" s="971"/>
      <c r="O74" s="971"/>
      <c r="P74" s="972"/>
      <c r="Q74" s="973">
        <v>147565</v>
      </c>
      <c r="R74" s="967"/>
      <c r="S74" s="967"/>
      <c r="T74" s="967"/>
      <c r="U74" s="967"/>
      <c r="V74" s="967">
        <v>139850</v>
      </c>
      <c r="W74" s="967"/>
      <c r="X74" s="967"/>
      <c r="Y74" s="967"/>
      <c r="Z74" s="967"/>
      <c r="AA74" s="967">
        <v>7715</v>
      </c>
      <c r="AB74" s="967"/>
      <c r="AC74" s="967"/>
      <c r="AD74" s="967"/>
      <c r="AE74" s="967"/>
      <c r="AF74" s="967">
        <v>7715</v>
      </c>
      <c r="AG74" s="967"/>
      <c r="AH74" s="967"/>
      <c r="AI74" s="967"/>
      <c r="AJ74" s="967"/>
      <c r="AK74" s="967">
        <v>863</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539</v>
      </c>
      <c r="C75" s="971"/>
      <c r="D75" s="971"/>
      <c r="E75" s="971"/>
      <c r="F75" s="971"/>
      <c r="G75" s="971"/>
      <c r="H75" s="971"/>
      <c r="I75" s="971"/>
      <c r="J75" s="971"/>
      <c r="K75" s="971"/>
      <c r="L75" s="971"/>
      <c r="M75" s="971"/>
      <c r="N75" s="971"/>
      <c r="O75" s="971"/>
      <c r="P75" s="972"/>
      <c r="Q75" s="974">
        <v>96</v>
      </c>
      <c r="R75" s="975"/>
      <c r="S75" s="975"/>
      <c r="T75" s="975"/>
      <c r="U75" s="976"/>
      <c r="V75" s="977">
        <v>81</v>
      </c>
      <c r="W75" s="975"/>
      <c r="X75" s="975"/>
      <c r="Y75" s="975"/>
      <c r="Z75" s="976"/>
      <c r="AA75" s="977">
        <v>15</v>
      </c>
      <c r="AB75" s="975"/>
      <c r="AC75" s="975"/>
      <c r="AD75" s="975"/>
      <c r="AE75" s="976"/>
      <c r="AF75" s="977">
        <v>15</v>
      </c>
      <c r="AG75" s="975"/>
      <c r="AH75" s="975"/>
      <c r="AI75" s="975"/>
      <c r="AJ75" s="976"/>
      <c r="AK75" s="977">
        <v>33</v>
      </c>
      <c r="AL75" s="975"/>
      <c r="AM75" s="975"/>
      <c r="AN75" s="975"/>
      <c r="AO75" s="976"/>
      <c r="AP75" s="977">
        <v>10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540</v>
      </c>
      <c r="C76" s="971"/>
      <c r="D76" s="971"/>
      <c r="E76" s="971"/>
      <c r="F76" s="971"/>
      <c r="G76" s="971"/>
      <c r="H76" s="971"/>
      <c r="I76" s="971"/>
      <c r="J76" s="971"/>
      <c r="K76" s="971"/>
      <c r="L76" s="971"/>
      <c r="M76" s="971"/>
      <c r="N76" s="971"/>
      <c r="O76" s="971"/>
      <c r="P76" s="972"/>
      <c r="Q76" s="974">
        <v>43</v>
      </c>
      <c r="R76" s="975"/>
      <c r="S76" s="975"/>
      <c r="T76" s="975"/>
      <c r="U76" s="976"/>
      <c r="V76" s="977">
        <v>40</v>
      </c>
      <c r="W76" s="975"/>
      <c r="X76" s="975"/>
      <c r="Y76" s="975"/>
      <c r="Z76" s="976"/>
      <c r="AA76" s="977">
        <v>3</v>
      </c>
      <c r="AB76" s="975"/>
      <c r="AC76" s="975"/>
      <c r="AD76" s="975"/>
      <c r="AE76" s="976"/>
      <c r="AF76" s="977">
        <v>3</v>
      </c>
      <c r="AG76" s="975"/>
      <c r="AH76" s="975"/>
      <c r="AI76" s="975"/>
      <c r="AJ76" s="976"/>
      <c r="AK76" s="977">
        <v>0</v>
      </c>
      <c r="AL76" s="975"/>
      <c r="AM76" s="975"/>
      <c r="AN76" s="975"/>
      <c r="AO76" s="976"/>
      <c r="AP76" s="977">
        <v>0</v>
      </c>
      <c r="AQ76" s="975"/>
      <c r="AR76" s="975"/>
      <c r="AS76" s="975"/>
      <c r="AT76" s="976"/>
      <c r="AU76" s="977">
        <v>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541</v>
      </c>
      <c r="C77" s="971"/>
      <c r="D77" s="971"/>
      <c r="E77" s="971"/>
      <c r="F77" s="971"/>
      <c r="G77" s="971"/>
      <c r="H77" s="971"/>
      <c r="I77" s="971"/>
      <c r="J77" s="971"/>
      <c r="K77" s="971"/>
      <c r="L77" s="971"/>
      <c r="M77" s="971"/>
      <c r="N77" s="971"/>
      <c r="O77" s="971"/>
      <c r="P77" s="972"/>
      <c r="Q77" s="974">
        <v>47</v>
      </c>
      <c r="R77" s="975"/>
      <c r="S77" s="975"/>
      <c r="T77" s="975"/>
      <c r="U77" s="976"/>
      <c r="V77" s="977">
        <v>44</v>
      </c>
      <c r="W77" s="975"/>
      <c r="X77" s="975"/>
      <c r="Y77" s="975"/>
      <c r="Z77" s="976"/>
      <c r="AA77" s="977">
        <v>2</v>
      </c>
      <c r="AB77" s="975"/>
      <c r="AC77" s="975"/>
      <c r="AD77" s="975"/>
      <c r="AE77" s="976"/>
      <c r="AF77" s="977">
        <v>2</v>
      </c>
      <c r="AG77" s="975"/>
      <c r="AH77" s="975"/>
      <c r="AI77" s="975"/>
      <c r="AJ77" s="976"/>
      <c r="AK77" s="977">
        <v>0</v>
      </c>
      <c r="AL77" s="975"/>
      <c r="AM77" s="975"/>
      <c r="AN77" s="975"/>
      <c r="AO77" s="976"/>
      <c r="AP77" s="977">
        <v>0</v>
      </c>
      <c r="AQ77" s="975"/>
      <c r="AR77" s="975"/>
      <c r="AS77" s="975"/>
      <c r="AT77" s="976"/>
      <c r="AU77" s="977">
        <v>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7757</v>
      </c>
      <c r="AG88" s="955"/>
      <c r="AH88" s="955"/>
      <c r="AI88" s="955"/>
      <c r="AJ88" s="955"/>
      <c r="AK88" s="959"/>
      <c r="AL88" s="959"/>
      <c r="AM88" s="959"/>
      <c r="AN88" s="959"/>
      <c r="AO88" s="959"/>
      <c r="AP88" s="955">
        <v>46</v>
      </c>
      <c r="AQ88" s="955"/>
      <c r="AR88" s="955"/>
      <c r="AS88" s="955"/>
      <c r="AT88" s="955"/>
      <c r="AU88" s="955">
        <v>23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263</v>
      </c>
      <c r="CS102" s="947"/>
      <c r="CT102" s="947"/>
      <c r="CU102" s="947"/>
      <c r="CV102" s="948"/>
      <c r="CW102" s="946">
        <v>28</v>
      </c>
      <c r="CX102" s="947"/>
      <c r="CY102" s="947"/>
      <c r="CZ102" s="947"/>
      <c r="DA102" s="948"/>
      <c r="DB102" s="946">
        <v>0</v>
      </c>
      <c r="DC102" s="947"/>
      <c r="DD102" s="947"/>
      <c r="DE102" s="947"/>
      <c r="DF102" s="948"/>
      <c r="DG102" s="946">
        <v>0</v>
      </c>
      <c r="DH102" s="947"/>
      <c r="DI102" s="947"/>
      <c r="DJ102" s="947"/>
      <c r="DK102" s="948"/>
      <c r="DL102" s="946">
        <v>0</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286</v>
      </c>
      <c r="AG109" s="888"/>
      <c r="AH109" s="888"/>
      <c r="AI109" s="888"/>
      <c r="AJ109" s="889"/>
      <c r="AK109" s="890" t="s">
        <v>285</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286</v>
      </c>
      <c r="BW109" s="888"/>
      <c r="BX109" s="888"/>
      <c r="BY109" s="888"/>
      <c r="BZ109" s="889"/>
      <c r="CA109" s="890" t="s">
        <v>285</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286</v>
      </c>
      <c r="DM109" s="888"/>
      <c r="DN109" s="888"/>
      <c r="DO109" s="888"/>
      <c r="DP109" s="889"/>
      <c r="DQ109" s="890" t="s">
        <v>285</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3333132</v>
      </c>
      <c r="AB110" s="873"/>
      <c r="AC110" s="873"/>
      <c r="AD110" s="873"/>
      <c r="AE110" s="874"/>
      <c r="AF110" s="875">
        <v>3348119</v>
      </c>
      <c r="AG110" s="873"/>
      <c r="AH110" s="873"/>
      <c r="AI110" s="873"/>
      <c r="AJ110" s="874"/>
      <c r="AK110" s="875">
        <v>3372746</v>
      </c>
      <c r="AL110" s="873"/>
      <c r="AM110" s="873"/>
      <c r="AN110" s="873"/>
      <c r="AO110" s="874"/>
      <c r="AP110" s="876">
        <v>17</v>
      </c>
      <c r="AQ110" s="877"/>
      <c r="AR110" s="877"/>
      <c r="AS110" s="877"/>
      <c r="AT110" s="878"/>
      <c r="AU110" s="920" t="s">
        <v>60</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32483467</v>
      </c>
      <c r="BR110" s="800"/>
      <c r="BS110" s="800"/>
      <c r="BT110" s="800"/>
      <c r="BU110" s="800"/>
      <c r="BV110" s="800">
        <v>35458589</v>
      </c>
      <c r="BW110" s="800"/>
      <c r="BX110" s="800"/>
      <c r="BY110" s="800"/>
      <c r="BZ110" s="800"/>
      <c r="CA110" s="800">
        <v>37083490</v>
      </c>
      <c r="CB110" s="800"/>
      <c r="CC110" s="800"/>
      <c r="CD110" s="800"/>
      <c r="CE110" s="800"/>
      <c r="CF110" s="861">
        <v>187.2</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16450</v>
      </c>
      <c r="BR111" s="771"/>
      <c r="BS111" s="771"/>
      <c r="BT111" s="771"/>
      <c r="BU111" s="771"/>
      <c r="BV111" s="771">
        <v>14622</v>
      </c>
      <c r="BW111" s="771"/>
      <c r="BX111" s="771"/>
      <c r="BY111" s="771"/>
      <c r="BZ111" s="771"/>
      <c r="CA111" s="771">
        <v>12795</v>
      </c>
      <c r="CB111" s="771"/>
      <c r="CC111" s="771"/>
      <c r="CD111" s="771"/>
      <c r="CE111" s="771"/>
      <c r="CF111" s="848">
        <v>0.1</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45226261</v>
      </c>
      <c r="BR112" s="771"/>
      <c r="BS112" s="771"/>
      <c r="BT112" s="771"/>
      <c r="BU112" s="771"/>
      <c r="BV112" s="771">
        <v>45190207</v>
      </c>
      <c r="BW112" s="771"/>
      <c r="BX112" s="771"/>
      <c r="BY112" s="771"/>
      <c r="BZ112" s="771"/>
      <c r="CA112" s="771">
        <v>44902335</v>
      </c>
      <c r="CB112" s="771"/>
      <c r="CC112" s="771"/>
      <c r="CD112" s="771"/>
      <c r="CE112" s="771"/>
      <c r="CF112" s="848">
        <v>226.7</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3184854</v>
      </c>
      <c r="AB113" s="909"/>
      <c r="AC113" s="909"/>
      <c r="AD113" s="909"/>
      <c r="AE113" s="910"/>
      <c r="AF113" s="911">
        <v>3203079</v>
      </c>
      <c r="AG113" s="909"/>
      <c r="AH113" s="909"/>
      <c r="AI113" s="909"/>
      <c r="AJ113" s="910"/>
      <c r="AK113" s="911">
        <v>3233659</v>
      </c>
      <c r="AL113" s="909"/>
      <c r="AM113" s="909"/>
      <c r="AN113" s="909"/>
      <c r="AO113" s="910"/>
      <c r="AP113" s="912">
        <v>16.3</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39101</v>
      </c>
      <c r="BR113" s="771"/>
      <c r="BS113" s="771"/>
      <c r="BT113" s="771"/>
      <c r="BU113" s="771"/>
      <c r="BV113" s="771">
        <v>29731</v>
      </c>
      <c r="BW113" s="771"/>
      <c r="BX113" s="771"/>
      <c r="BY113" s="771"/>
      <c r="BZ113" s="771"/>
      <c r="CA113" s="771">
        <v>23464</v>
      </c>
      <c r="CB113" s="771"/>
      <c r="CC113" s="771"/>
      <c r="CD113" s="771"/>
      <c r="CE113" s="771"/>
      <c r="CF113" s="848">
        <v>0.1</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89138</v>
      </c>
      <c r="AB114" s="784"/>
      <c r="AC114" s="784"/>
      <c r="AD114" s="784"/>
      <c r="AE114" s="785"/>
      <c r="AF114" s="786">
        <v>9070</v>
      </c>
      <c r="AG114" s="784"/>
      <c r="AH114" s="784"/>
      <c r="AI114" s="784"/>
      <c r="AJ114" s="785"/>
      <c r="AK114" s="786">
        <v>5339</v>
      </c>
      <c r="AL114" s="784"/>
      <c r="AM114" s="784"/>
      <c r="AN114" s="784"/>
      <c r="AO114" s="785"/>
      <c r="AP114" s="754">
        <v>0</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6353962</v>
      </c>
      <c r="BR114" s="771"/>
      <c r="BS114" s="771"/>
      <c r="BT114" s="771"/>
      <c r="BU114" s="771"/>
      <c r="BV114" s="771">
        <v>6202984</v>
      </c>
      <c r="BW114" s="771"/>
      <c r="BX114" s="771"/>
      <c r="BY114" s="771"/>
      <c r="BZ114" s="771"/>
      <c r="CA114" s="771">
        <v>5834763</v>
      </c>
      <c r="CB114" s="771"/>
      <c r="CC114" s="771"/>
      <c r="CD114" s="771"/>
      <c r="CE114" s="771"/>
      <c r="CF114" s="848">
        <v>29.5</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179489</v>
      </c>
      <c r="AB115" s="909"/>
      <c r="AC115" s="909"/>
      <c r="AD115" s="909"/>
      <c r="AE115" s="910"/>
      <c r="AF115" s="911">
        <v>1828</v>
      </c>
      <c r="AG115" s="909"/>
      <c r="AH115" s="909"/>
      <c r="AI115" s="909"/>
      <c r="AJ115" s="910"/>
      <c r="AK115" s="911">
        <v>1827</v>
      </c>
      <c r="AL115" s="909"/>
      <c r="AM115" s="909"/>
      <c r="AN115" s="909"/>
      <c r="AO115" s="910"/>
      <c r="AP115" s="912">
        <v>0</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v>1731078</v>
      </c>
      <c r="BR115" s="771"/>
      <c r="BS115" s="771"/>
      <c r="BT115" s="771"/>
      <c r="BU115" s="771"/>
      <c r="BV115" s="771">
        <v>1320</v>
      </c>
      <c r="BW115" s="771"/>
      <c r="BX115" s="771"/>
      <c r="BY115" s="771"/>
      <c r="BZ115" s="771"/>
      <c r="CA115" s="771">
        <v>735</v>
      </c>
      <c r="CB115" s="771"/>
      <c r="CC115" s="771"/>
      <c r="CD115" s="771"/>
      <c r="CE115" s="771"/>
      <c r="CF115" s="848">
        <v>0</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16450</v>
      </c>
      <c r="DH116" s="784"/>
      <c r="DI116" s="784"/>
      <c r="DJ116" s="784"/>
      <c r="DK116" s="785"/>
      <c r="DL116" s="786">
        <v>14622</v>
      </c>
      <c r="DM116" s="784"/>
      <c r="DN116" s="784"/>
      <c r="DO116" s="784"/>
      <c r="DP116" s="785"/>
      <c r="DQ116" s="786">
        <v>12795</v>
      </c>
      <c r="DR116" s="784"/>
      <c r="DS116" s="784"/>
      <c r="DT116" s="784"/>
      <c r="DU116" s="785"/>
      <c r="DV116" s="754">
        <v>0.1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6786615</v>
      </c>
      <c r="AB117" s="895"/>
      <c r="AC117" s="895"/>
      <c r="AD117" s="895"/>
      <c r="AE117" s="896"/>
      <c r="AF117" s="898">
        <v>6562096</v>
      </c>
      <c r="AG117" s="895"/>
      <c r="AH117" s="895"/>
      <c r="AI117" s="895"/>
      <c r="AJ117" s="896"/>
      <c r="AK117" s="898">
        <v>6613571</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286</v>
      </c>
      <c r="AG118" s="888"/>
      <c r="AH118" s="888"/>
      <c r="AI118" s="888"/>
      <c r="AJ118" s="889"/>
      <c r="AK118" s="890" t="s">
        <v>285</v>
      </c>
      <c r="AL118" s="888"/>
      <c r="AM118" s="888"/>
      <c r="AN118" s="888"/>
      <c r="AO118" s="889"/>
      <c r="AP118" s="891" t="s">
        <v>404</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432</v>
      </c>
      <c r="BP118" s="838"/>
      <c r="BQ118" s="857">
        <v>85850319</v>
      </c>
      <c r="BR118" s="858"/>
      <c r="BS118" s="858"/>
      <c r="BT118" s="858"/>
      <c r="BU118" s="858"/>
      <c r="BV118" s="858">
        <v>86897453</v>
      </c>
      <c r="BW118" s="858"/>
      <c r="BX118" s="858"/>
      <c r="BY118" s="858"/>
      <c r="BZ118" s="858"/>
      <c r="CA118" s="858">
        <v>87857582</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6958000</v>
      </c>
      <c r="BR119" s="800"/>
      <c r="BS119" s="800"/>
      <c r="BT119" s="800"/>
      <c r="BU119" s="800"/>
      <c r="BV119" s="800">
        <v>8300723</v>
      </c>
      <c r="BW119" s="800"/>
      <c r="BX119" s="800"/>
      <c r="BY119" s="800"/>
      <c r="BZ119" s="800"/>
      <c r="CA119" s="800">
        <v>10434880</v>
      </c>
      <c r="CB119" s="800"/>
      <c r="CC119" s="800"/>
      <c r="CD119" s="800"/>
      <c r="CE119" s="800"/>
      <c r="CF119" s="861">
        <v>52.7</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13895401</v>
      </c>
      <c r="BR120" s="771"/>
      <c r="BS120" s="771"/>
      <c r="BT120" s="771"/>
      <c r="BU120" s="771"/>
      <c r="BV120" s="771">
        <v>13132681</v>
      </c>
      <c r="BW120" s="771"/>
      <c r="BX120" s="771"/>
      <c r="BY120" s="771"/>
      <c r="BZ120" s="771"/>
      <c r="CA120" s="771">
        <v>13401985</v>
      </c>
      <c r="CB120" s="771"/>
      <c r="CC120" s="771"/>
      <c r="CD120" s="771"/>
      <c r="CE120" s="771"/>
      <c r="CF120" s="848">
        <v>67.7</v>
      </c>
      <c r="CG120" s="849"/>
      <c r="CH120" s="849"/>
      <c r="CI120" s="849"/>
      <c r="CJ120" s="849"/>
      <c r="CK120" s="850" t="s">
        <v>438</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34901565</v>
      </c>
      <c r="DH120" s="800"/>
      <c r="DI120" s="800"/>
      <c r="DJ120" s="800"/>
      <c r="DK120" s="800"/>
      <c r="DL120" s="800">
        <v>34815082</v>
      </c>
      <c r="DM120" s="800"/>
      <c r="DN120" s="800"/>
      <c r="DO120" s="800"/>
      <c r="DP120" s="800"/>
      <c r="DQ120" s="800">
        <v>34830811</v>
      </c>
      <c r="DR120" s="800"/>
      <c r="DS120" s="800"/>
      <c r="DT120" s="800"/>
      <c r="DU120" s="800"/>
      <c r="DV120" s="801">
        <v>175.8</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54056903</v>
      </c>
      <c r="BR121" s="858"/>
      <c r="BS121" s="858"/>
      <c r="BT121" s="858"/>
      <c r="BU121" s="858"/>
      <c r="BV121" s="858">
        <v>54599198</v>
      </c>
      <c r="BW121" s="858"/>
      <c r="BX121" s="858"/>
      <c r="BY121" s="858"/>
      <c r="BZ121" s="858"/>
      <c r="CA121" s="858">
        <v>53995448</v>
      </c>
      <c r="CB121" s="858"/>
      <c r="CC121" s="858"/>
      <c r="CD121" s="858"/>
      <c r="CE121" s="858"/>
      <c r="CF121" s="859">
        <v>272.60000000000002</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8717620</v>
      </c>
      <c r="DH121" s="771"/>
      <c r="DI121" s="771"/>
      <c r="DJ121" s="771"/>
      <c r="DK121" s="771"/>
      <c r="DL121" s="771">
        <v>8580718</v>
      </c>
      <c r="DM121" s="771"/>
      <c r="DN121" s="771"/>
      <c r="DO121" s="771"/>
      <c r="DP121" s="771"/>
      <c r="DQ121" s="771">
        <v>8413830</v>
      </c>
      <c r="DR121" s="771"/>
      <c r="DS121" s="771"/>
      <c r="DT121" s="771"/>
      <c r="DU121" s="771"/>
      <c r="DV121" s="823">
        <v>42.5</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441</v>
      </c>
      <c r="BP122" s="838"/>
      <c r="BQ122" s="839">
        <v>74910304</v>
      </c>
      <c r="BR122" s="840"/>
      <c r="BS122" s="840"/>
      <c r="BT122" s="840"/>
      <c r="BU122" s="840"/>
      <c r="BV122" s="840">
        <v>76032602</v>
      </c>
      <c r="BW122" s="840"/>
      <c r="BX122" s="840"/>
      <c r="BY122" s="840"/>
      <c r="BZ122" s="840"/>
      <c r="CA122" s="840">
        <v>77832313</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1382735</v>
      </c>
      <c r="DH122" s="771"/>
      <c r="DI122" s="771"/>
      <c r="DJ122" s="771"/>
      <c r="DK122" s="771"/>
      <c r="DL122" s="771">
        <v>1281537</v>
      </c>
      <c r="DM122" s="771"/>
      <c r="DN122" s="771"/>
      <c r="DO122" s="771"/>
      <c r="DP122" s="771"/>
      <c r="DQ122" s="771">
        <v>1150194</v>
      </c>
      <c r="DR122" s="771"/>
      <c r="DS122" s="771"/>
      <c r="DT122" s="771"/>
      <c r="DU122" s="771"/>
      <c r="DV122" s="823">
        <v>5.8</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1828</v>
      </c>
      <c r="AB123" s="784"/>
      <c r="AC123" s="784"/>
      <c r="AD123" s="784"/>
      <c r="AE123" s="785"/>
      <c r="AF123" s="786">
        <v>1828</v>
      </c>
      <c r="AG123" s="784"/>
      <c r="AH123" s="784"/>
      <c r="AI123" s="784"/>
      <c r="AJ123" s="785"/>
      <c r="AK123" s="786">
        <v>1827</v>
      </c>
      <c r="AL123" s="784"/>
      <c r="AM123" s="784"/>
      <c r="AN123" s="784"/>
      <c r="AO123" s="785"/>
      <c r="AP123" s="754">
        <v>0</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55</v>
      </c>
      <c r="BR123" s="832"/>
      <c r="BS123" s="832"/>
      <c r="BT123" s="832"/>
      <c r="BU123" s="832"/>
      <c r="BV123" s="832">
        <v>54.6</v>
      </c>
      <c r="BW123" s="832"/>
      <c r="BX123" s="832"/>
      <c r="BY123" s="832"/>
      <c r="BZ123" s="832"/>
      <c r="CA123" s="832">
        <v>50.6</v>
      </c>
      <c r="CB123" s="832"/>
      <c r="CC123" s="832"/>
      <c r="CD123" s="832"/>
      <c r="CE123" s="832"/>
      <c r="CF123" s="730"/>
      <c r="CG123" s="731"/>
      <c r="CH123" s="731"/>
      <c r="CI123" s="731"/>
      <c r="CJ123" s="833"/>
      <c r="CK123" s="851"/>
      <c r="CL123" s="812"/>
      <c r="CM123" s="812"/>
      <c r="CN123" s="812"/>
      <c r="CO123" s="813"/>
      <c r="CP123" s="828" t="s">
        <v>385</v>
      </c>
      <c r="CQ123" s="829"/>
      <c r="CR123" s="829"/>
      <c r="CS123" s="829"/>
      <c r="CT123" s="829"/>
      <c r="CU123" s="829"/>
      <c r="CV123" s="829"/>
      <c r="CW123" s="829"/>
      <c r="CX123" s="829"/>
      <c r="CY123" s="829"/>
      <c r="CZ123" s="829"/>
      <c r="DA123" s="829"/>
      <c r="DB123" s="829"/>
      <c r="DC123" s="829"/>
      <c r="DD123" s="829"/>
      <c r="DE123" s="829"/>
      <c r="DF123" s="830"/>
      <c r="DG123" s="783">
        <v>187349</v>
      </c>
      <c r="DH123" s="784"/>
      <c r="DI123" s="784"/>
      <c r="DJ123" s="784"/>
      <c r="DK123" s="785"/>
      <c r="DL123" s="786">
        <v>234010</v>
      </c>
      <c r="DM123" s="784"/>
      <c r="DN123" s="784"/>
      <c r="DO123" s="784"/>
      <c r="DP123" s="785"/>
      <c r="DQ123" s="786">
        <v>234733</v>
      </c>
      <c r="DR123" s="784"/>
      <c r="DS123" s="784"/>
      <c r="DT123" s="784"/>
      <c r="DU123" s="785"/>
      <c r="DV123" s="754">
        <v>1.2</v>
      </c>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177661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v>1727851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452</v>
      </c>
      <c r="AY127" s="758"/>
      <c r="AZ127" s="758"/>
      <c r="BA127" s="758"/>
      <c r="BB127" s="758"/>
      <c r="BC127" s="758"/>
      <c r="BD127" s="758"/>
      <c r="BE127" s="759"/>
      <c r="BF127" s="760" t="s">
        <v>111</v>
      </c>
      <c r="BG127" s="761"/>
      <c r="BH127" s="761"/>
      <c r="BI127" s="761"/>
      <c r="BJ127" s="761"/>
      <c r="BK127" s="761"/>
      <c r="BL127" s="762"/>
      <c r="BM127" s="760">
        <v>12.16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v>3227</v>
      </c>
      <c r="DH127" s="820"/>
      <c r="DI127" s="820"/>
      <c r="DJ127" s="820"/>
      <c r="DK127" s="820"/>
      <c r="DL127" s="820">
        <v>1320</v>
      </c>
      <c r="DM127" s="820"/>
      <c r="DN127" s="820"/>
      <c r="DO127" s="820"/>
      <c r="DP127" s="820"/>
      <c r="DQ127" s="820">
        <v>735</v>
      </c>
      <c r="DR127" s="820"/>
      <c r="DS127" s="820"/>
      <c r="DT127" s="820"/>
      <c r="DU127" s="820"/>
      <c r="DV127" s="821">
        <v>0</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1020089</v>
      </c>
      <c r="AB128" s="724"/>
      <c r="AC128" s="724"/>
      <c r="AD128" s="724"/>
      <c r="AE128" s="725"/>
      <c r="AF128" s="726">
        <v>1021928</v>
      </c>
      <c r="AG128" s="724"/>
      <c r="AH128" s="724"/>
      <c r="AI128" s="724"/>
      <c r="AJ128" s="725"/>
      <c r="AK128" s="726">
        <v>1108066</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111</v>
      </c>
      <c r="BG128" s="791"/>
      <c r="BH128" s="791"/>
      <c r="BI128" s="791"/>
      <c r="BJ128" s="791"/>
      <c r="BK128" s="791"/>
      <c r="BL128" s="792"/>
      <c r="BM128" s="790">
        <v>17.16</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23651323</v>
      </c>
      <c r="AB129" s="784"/>
      <c r="AC129" s="784"/>
      <c r="AD129" s="784"/>
      <c r="AE129" s="785"/>
      <c r="AF129" s="786">
        <v>23679032</v>
      </c>
      <c r="AG129" s="784"/>
      <c r="AH129" s="784"/>
      <c r="AI129" s="784"/>
      <c r="AJ129" s="785"/>
      <c r="AK129" s="786">
        <v>23835070</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8.6999999999999993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3775472</v>
      </c>
      <c r="AB130" s="784"/>
      <c r="AC130" s="784"/>
      <c r="AD130" s="784"/>
      <c r="AE130" s="785"/>
      <c r="AF130" s="786">
        <v>3810457</v>
      </c>
      <c r="AG130" s="784"/>
      <c r="AH130" s="784"/>
      <c r="AI130" s="784"/>
      <c r="AJ130" s="785"/>
      <c r="AK130" s="786">
        <v>4027176</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50.6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19875851</v>
      </c>
      <c r="AB131" s="717"/>
      <c r="AC131" s="717"/>
      <c r="AD131" s="717"/>
      <c r="AE131" s="718"/>
      <c r="AF131" s="719">
        <v>19868575</v>
      </c>
      <c r="AG131" s="717"/>
      <c r="AH131" s="717"/>
      <c r="AI131" s="717"/>
      <c r="AJ131" s="718"/>
      <c r="AK131" s="719">
        <v>19807894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10.017452840000001</v>
      </c>
      <c r="AB132" s="740"/>
      <c r="AC132" s="740"/>
      <c r="AD132" s="740"/>
      <c r="AE132" s="741"/>
      <c r="AF132" s="742">
        <v>8.7057627429999993</v>
      </c>
      <c r="AG132" s="740"/>
      <c r="AH132" s="740"/>
      <c r="AI132" s="740"/>
      <c r="AJ132" s="741"/>
      <c r="AK132" s="742">
        <v>7.4633325480000003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11.7</v>
      </c>
      <c r="AB133" s="749"/>
      <c r="AC133" s="749"/>
      <c r="AD133" s="749"/>
      <c r="AE133" s="750"/>
      <c r="AF133" s="748">
        <v>10</v>
      </c>
      <c r="AG133" s="749"/>
      <c r="AH133" s="749"/>
      <c r="AI133" s="749"/>
      <c r="AJ133" s="750"/>
      <c r="AK133" s="748">
        <v>8.6999999999999993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31" t="s">
        <v>473</v>
      </c>
      <c r="H9" s="1132"/>
      <c r="I9" s="1132"/>
      <c r="J9" s="1133"/>
      <c r="K9" s="263">
        <v>6758758</v>
      </c>
      <c r="L9" s="264">
        <v>59945</v>
      </c>
      <c r="M9" s="265">
        <v>58961</v>
      </c>
      <c r="N9" s="266">
        <v>1.7</v>
      </c>
    </row>
    <row r="10" spans="1:16">
      <c r="A10" s="248"/>
      <c r="B10" s="244"/>
      <c r="C10" s="244"/>
      <c r="D10" s="244"/>
      <c r="E10" s="244"/>
      <c r="F10" s="244"/>
      <c r="G10" s="1131" t="s">
        <v>474</v>
      </c>
      <c r="H10" s="1132"/>
      <c r="I10" s="1132"/>
      <c r="J10" s="1133"/>
      <c r="K10" s="267">
        <v>885215</v>
      </c>
      <c r="L10" s="268">
        <v>7851</v>
      </c>
      <c r="M10" s="269">
        <v>3996</v>
      </c>
      <c r="N10" s="270">
        <v>96.5</v>
      </c>
    </row>
    <row r="11" spans="1:16" ht="13.5" customHeight="1">
      <c r="A11" s="248"/>
      <c r="B11" s="244"/>
      <c r="C11" s="244"/>
      <c r="D11" s="244"/>
      <c r="E11" s="244"/>
      <c r="F11" s="244"/>
      <c r="G11" s="1131" t="s">
        <v>475</v>
      </c>
      <c r="H11" s="1132"/>
      <c r="I11" s="1132"/>
      <c r="J11" s="1133"/>
      <c r="K11" s="267">
        <v>65354</v>
      </c>
      <c r="L11" s="268">
        <v>580</v>
      </c>
      <c r="M11" s="269">
        <v>3773</v>
      </c>
      <c r="N11" s="270">
        <v>-84.6</v>
      </c>
    </row>
    <row r="12" spans="1:16" ht="13.5" customHeight="1">
      <c r="A12" s="248"/>
      <c r="B12" s="244"/>
      <c r="C12" s="244"/>
      <c r="D12" s="244"/>
      <c r="E12" s="244"/>
      <c r="F12" s="244"/>
      <c r="G12" s="1131" t="s">
        <v>476</v>
      </c>
      <c r="H12" s="1132"/>
      <c r="I12" s="1132"/>
      <c r="J12" s="1133"/>
      <c r="K12" s="267">
        <v>196161</v>
      </c>
      <c r="L12" s="268">
        <v>1740</v>
      </c>
      <c r="M12" s="269">
        <v>594</v>
      </c>
      <c r="N12" s="270">
        <v>192.9</v>
      </c>
    </row>
    <row r="13" spans="1:16" ht="13.5" customHeight="1">
      <c r="A13" s="248"/>
      <c r="B13" s="244"/>
      <c r="C13" s="244"/>
      <c r="D13" s="244"/>
      <c r="E13" s="244"/>
      <c r="F13" s="244"/>
      <c r="G13" s="1131" t="s">
        <v>477</v>
      </c>
      <c r="H13" s="1132"/>
      <c r="I13" s="1132"/>
      <c r="J13" s="1133"/>
      <c r="K13" s="267" t="s">
        <v>478</v>
      </c>
      <c r="L13" s="268" t="s">
        <v>478</v>
      </c>
      <c r="M13" s="269">
        <v>1</v>
      </c>
      <c r="N13" s="270" t="s">
        <v>478</v>
      </c>
    </row>
    <row r="14" spans="1:16" ht="13.5" customHeight="1">
      <c r="A14" s="248"/>
      <c r="B14" s="244"/>
      <c r="C14" s="244"/>
      <c r="D14" s="244"/>
      <c r="E14" s="244"/>
      <c r="F14" s="244"/>
      <c r="G14" s="1131" t="s">
        <v>479</v>
      </c>
      <c r="H14" s="1132"/>
      <c r="I14" s="1132"/>
      <c r="J14" s="1133"/>
      <c r="K14" s="267">
        <v>216199</v>
      </c>
      <c r="L14" s="268">
        <v>1918</v>
      </c>
      <c r="M14" s="269">
        <v>2438</v>
      </c>
      <c r="N14" s="270">
        <v>-21.3</v>
      </c>
    </row>
    <row r="15" spans="1:16" ht="13.5" customHeight="1">
      <c r="A15" s="248"/>
      <c r="B15" s="244"/>
      <c r="C15" s="244"/>
      <c r="D15" s="244"/>
      <c r="E15" s="244"/>
      <c r="F15" s="244"/>
      <c r="G15" s="1131" t="s">
        <v>480</v>
      </c>
      <c r="H15" s="1132"/>
      <c r="I15" s="1132"/>
      <c r="J15" s="1133"/>
      <c r="K15" s="267">
        <v>126231</v>
      </c>
      <c r="L15" s="268">
        <v>1120</v>
      </c>
      <c r="M15" s="269">
        <v>1435</v>
      </c>
      <c r="N15" s="270">
        <v>-22</v>
      </c>
    </row>
    <row r="16" spans="1:16">
      <c r="A16" s="248"/>
      <c r="B16" s="244"/>
      <c r="C16" s="244"/>
      <c r="D16" s="244"/>
      <c r="E16" s="244"/>
      <c r="F16" s="244"/>
      <c r="G16" s="1134" t="s">
        <v>481</v>
      </c>
      <c r="H16" s="1135"/>
      <c r="I16" s="1135"/>
      <c r="J16" s="1136"/>
      <c r="K16" s="268">
        <v>-545596</v>
      </c>
      <c r="L16" s="268">
        <v>-4839</v>
      </c>
      <c r="M16" s="269">
        <v>-6041</v>
      </c>
      <c r="N16" s="270">
        <v>-19.899999999999999</v>
      </c>
    </row>
    <row r="17" spans="1:16">
      <c r="A17" s="248"/>
      <c r="B17" s="244"/>
      <c r="C17" s="244"/>
      <c r="D17" s="244"/>
      <c r="E17" s="244"/>
      <c r="F17" s="244"/>
      <c r="G17" s="1134" t="s">
        <v>169</v>
      </c>
      <c r="H17" s="1135"/>
      <c r="I17" s="1135"/>
      <c r="J17" s="1136"/>
      <c r="K17" s="268">
        <v>7702322</v>
      </c>
      <c r="L17" s="268">
        <v>68313</v>
      </c>
      <c r="M17" s="269">
        <v>65157</v>
      </c>
      <c r="N17" s="270">
        <v>4.8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28" t="s">
        <v>486</v>
      </c>
      <c r="H21" s="1129"/>
      <c r="I21" s="1129"/>
      <c r="J21" s="1130"/>
      <c r="K21" s="280">
        <v>7.47</v>
      </c>
      <c r="L21" s="281">
        <v>6.38</v>
      </c>
      <c r="M21" s="282">
        <v>1.0900000000000001</v>
      </c>
      <c r="N21" s="249"/>
      <c r="O21" s="283"/>
      <c r="P21" s="279"/>
    </row>
    <row r="22" spans="1:16" s="284" customFormat="1">
      <c r="A22" s="279"/>
      <c r="B22" s="249"/>
      <c r="C22" s="249"/>
      <c r="D22" s="249"/>
      <c r="E22" s="249"/>
      <c r="F22" s="249"/>
      <c r="G22" s="1128" t="s">
        <v>487</v>
      </c>
      <c r="H22" s="1129"/>
      <c r="I22" s="1129"/>
      <c r="J22" s="1130"/>
      <c r="K22" s="285">
        <v>98.5</v>
      </c>
      <c r="L22" s="286">
        <v>99.2</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19" t="s">
        <v>490</v>
      </c>
      <c r="H32" s="1120"/>
      <c r="I32" s="1120"/>
      <c r="J32" s="1121"/>
      <c r="K32" s="294">
        <v>3372746</v>
      </c>
      <c r="L32" s="294">
        <v>29913</v>
      </c>
      <c r="M32" s="295">
        <v>38103</v>
      </c>
      <c r="N32" s="296">
        <v>-21.5</v>
      </c>
    </row>
    <row r="33" spans="1:16" ht="13.5" customHeight="1">
      <c r="A33" s="248"/>
      <c r="B33" s="244"/>
      <c r="C33" s="244"/>
      <c r="D33" s="244"/>
      <c r="E33" s="244"/>
      <c r="F33" s="244"/>
      <c r="G33" s="1119" t="s">
        <v>491</v>
      </c>
      <c r="H33" s="1120"/>
      <c r="I33" s="1120"/>
      <c r="J33" s="1121"/>
      <c r="K33" s="294" t="s">
        <v>478</v>
      </c>
      <c r="L33" s="294" t="s">
        <v>478</v>
      </c>
      <c r="M33" s="295" t="s">
        <v>478</v>
      </c>
      <c r="N33" s="296" t="s">
        <v>478</v>
      </c>
    </row>
    <row r="34" spans="1:16" ht="27" customHeight="1">
      <c r="A34" s="248"/>
      <c r="B34" s="244"/>
      <c r="C34" s="244"/>
      <c r="D34" s="244"/>
      <c r="E34" s="244"/>
      <c r="F34" s="244"/>
      <c r="G34" s="1119" t="s">
        <v>492</v>
      </c>
      <c r="H34" s="1120"/>
      <c r="I34" s="1120"/>
      <c r="J34" s="1121"/>
      <c r="K34" s="294" t="s">
        <v>478</v>
      </c>
      <c r="L34" s="294" t="s">
        <v>478</v>
      </c>
      <c r="M34" s="295">
        <v>32</v>
      </c>
      <c r="N34" s="296" t="s">
        <v>478</v>
      </c>
    </row>
    <row r="35" spans="1:16" ht="27" customHeight="1">
      <c r="A35" s="248"/>
      <c r="B35" s="244"/>
      <c r="C35" s="244"/>
      <c r="D35" s="244"/>
      <c r="E35" s="244"/>
      <c r="F35" s="244"/>
      <c r="G35" s="1119" t="s">
        <v>493</v>
      </c>
      <c r="H35" s="1120"/>
      <c r="I35" s="1120"/>
      <c r="J35" s="1121"/>
      <c r="K35" s="294">
        <v>3233659</v>
      </c>
      <c r="L35" s="294">
        <v>28680</v>
      </c>
      <c r="M35" s="295">
        <v>9772</v>
      </c>
      <c r="N35" s="296">
        <v>193.5</v>
      </c>
    </row>
    <row r="36" spans="1:16" ht="27" customHeight="1">
      <c r="A36" s="248"/>
      <c r="B36" s="244"/>
      <c r="C36" s="244"/>
      <c r="D36" s="244"/>
      <c r="E36" s="244"/>
      <c r="F36" s="244"/>
      <c r="G36" s="1119" t="s">
        <v>494</v>
      </c>
      <c r="H36" s="1120"/>
      <c r="I36" s="1120"/>
      <c r="J36" s="1121"/>
      <c r="K36" s="294">
        <v>5339</v>
      </c>
      <c r="L36" s="294">
        <v>47</v>
      </c>
      <c r="M36" s="295">
        <v>1367</v>
      </c>
      <c r="N36" s="296">
        <v>-96.6</v>
      </c>
    </row>
    <row r="37" spans="1:16" ht="13.5" customHeight="1">
      <c r="A37" s="248"/>
      <c r="B37" s="244"/>
      <c r="C37" s="244"/>
      <c r="D37" s="244"/>
      <c r="E37" s="244"/>
      <c r="F37" s="244"/>
      <c r="G37" s="1119" t="s">
        <v>495</v>
      </c>
      <c r="H37" s="1120"/>
      <c r="I37" s="1120"/>
      <c r="J37" s="1121"/>
      <c r="K37" s="294">
        <v>1827</v>
      </c>
      <c r="L37" s="294">
        <v>16</v>
      </c>
      <c r="M37" s="295">
        <v>888</v>
      </c>
      <c r="N37" s="296">
        <v>-98.2</v>
      </c>
    </row>
    <row r="38" spans="1:16" ht="27" customHeight="1">
      <c r="A38" s="248"/>
      <c r="B38" s="244"/>
      <c r="C38" s="244"/>
      <c r="D38" s="244"/>
      <c r="E38" s="244"/>
      <c r="F38" s="244"/>
      <c r="G38" s="1122" t="s">
        <v>496</v>
      </c>
      <c r="H38" s="1123"/>
      <c r="I38" s="1123"/>
      <c r="J38" s="1124"/>
      <c r="K38" s="297" t="s">
        <v>478</v>
      </c>
      <c r="L38" s="297" t="s">
        <v>478</v>
      </c>
      <c r="M38" s="298">
        <v>2</v>
      </c>
      <c r="N38" s="299" t="s">
        <v>478</v>
      </c>
      <c r="O38" s="293"/>
    </row>
    <row r="39" spans="1:16">
      <c r="A39" s="248"/>
      <c r="B39" s="244"/>
      <c r="C39" s="244"/>
      <c r="D39" s="244"/>
      <c r="E39" s="244"/>
      <c r="F39" s="244"/>
      <c r="G39" s="1122" t="s">
        <v>497</v>
      </c>
      <c r="H39" s="1123"/>
      <c r="I39" s="1123"/>
      <c r="J39" s="1124"/>
      <c r="K39" s="300">
        <v>-1108066</v>
      </c>
      <c r="L39" s="300">
        <v>-9828</v>
      </c>
      <c r="M39" s="301">
        <v>-6931</v>
      </c>
      <c r="N39" s="302">
        <v>41.8</v>
      </c>
      <c r="O39" s="293"/>
    </row>
    <row r="40" spans="1:16" ht="27" customHeight="1">
      <c r="A40" s="248"/>
      <c r="B40" s="244"/>
      <c r="C40" s="244"/>
      <c r="D40" s="244"/>
      <c r="E40" s="244"/>
      <c r="F40" s="244"/>
      <c r="G40" s="1119" t="s">
        <v>498</v>
      </c>
      <c r="H40" s="1120"/>
      <c r="I40" s="1120"/>
      <c r="J40" s="1121"/>
      <c r="K40" s="300">
        <v>-4027176</v>
      </c>
      <c r="L40" s="300">
        <v>-35718</v>
      </c>
      <c r="M40" s="301">
        <v>-31548</v>
      </c>
      <c r="N40" s="302">
        <v>13.2</v>
      </c>
      <c r="O40" s="293"/>
    </row>
    <row r="41" spans="1:16">
      <c r="A41" s="248"/>
      <c r="B41" s="244"/>
      <c r="C41" s="244"/>
      <c r="D41" s="244"/>
      <c r="E41" s="244"/>
      <c r="F41" s="244"/>
      <c r="G41" s="1125" t="s">
        <v>280</v>
      </c>
      <c r="H41" s="1126"/>
      <c r="I41" s="1126"/>
      <c r="J41" s="1127"/>
      <c r="K41" s="294">
        <v>1478329</v>
      </c>
      <c r="L41" s="300">
        <v>13112</v>
      </c>
      <c r="M41" s="301">
        <v>11686</v>
      </c>
      <c r="N41" s="302">
        <v>12.2</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2" t="s">
        <v>468</v>
      </c>
      <c r="J49" s="1114" t="s">
        <v>502</v>
      </c>
      <c r="K49" s="1115"/>
      <c r="L49" s="1115"/>
      <c r="M49" s="1115"/>
      <c r="N49" s="1116"/>
    </row>
    <row r="50" spans="1:14">
      <c r="A50" s="248"/>
      <c r="B50" s="244"/>
      <c r="C50" s="244"/>
      <c r="D50" s="244"/>
      <c r="E50" s="244"/>
      <c r="F50" s="244"/>
      <c r="G50" s="312"/>
      <c r="H50" s="313"/>
      <c r="I50" s="1113"/>
      <c r="J50" s="314" t="s">
        <v>503</v>
      </c>
      <c r="K50" s="315" t="s">
        <v>504</v>
      </c>
      <c r="L50" s="316" t="s">
        <v>505</v>
      </c>
      <c r="M50" s="317" t="s">
        <v>506</v>
      </c>
      <c r="N50" s="318" t="s">
        <v>507</v>
      </c>
    </row>
    <row r="51" spans="1:14">
      <c r="A51" s="248"/>
      <c r="B51" s="244"/>
      <c r="C51" s="244"/>
      <c r="D51" s="244"/>
      <c r="E51" s="244"/>
      <c r="F51" s="244"/>
      <c r="G51" s="310" t="s">
        <v>508</v>
      </c>
      <c r="H51" s="311"/>
      <c r="I51" s="319">
        <v>5003694</v>
      </c>
      <c r="J51" s="320">
        <v>45470</v>
      </c>
      <c r="K51" s="321">
        <v>20.5</v>
      </c>
      <c r="L51" s="322">
        <v>52576</v>
      </c>
      <c r="M51" s="323">
        <v>4.2</v>
      </c>
      <c r="N51" s="324">
        <v>16.3</v>
      </c>
    </row>
    <row r="52" spans="1:14">
      <c r="A52" s="248"/>
      <c r="B52" s="244"/>
      <c r="C52" s="244"/>
      <c r="D52" s="244"/>
      <c r="E52" s="244"/>
      <c r="F52" s="244"/>
      <c r="G52" s="325"/>
      <c r="H52" s="326" t="s">
        <v>509</v>
      </c>
      <c r="I52" s="327">
        <v>1694966</v>
      </c>
      <c r="J52" s="328">
        <v>15402</v>
      </c>
      <c r="K52" s="329">
        <v>-16.600000000000001</v>
      </c>
      <c r="L52" s="330">
        <v>32266</v>
      </c>
      <c r="M52" s="331">
        <v>4.5</v>
      </c>
      <c r="N52" s="332">
        <v>-21.1</v>
      </c>
    </row>
    <row r="53" spans="1:14">
      <c r="A53" s="248"/>
      <c r="B53" s="244"/>
      <c r="C53" s="244"/>
      <c r="D53" s="244"/>
      <c r="E53" s="244"/>
      <c r="F53" s="244"/>
      <c r="G53" s="310" t="s">
        <v>510</v>
      </c>
      <c r="H53" s="311"/>
      <c r="I53" s="319">
        <v>4488649</v>
      </c>
      <c r="J53" s="320">
        <v>40690</v>
      </c>
      <c r="K53" s="321">
        <v>-10.5</v>
      </c>
      <c r="L53" s="322">
        <v>41433</v>
      </c>
      <c r="M53" s="323">
        <v>-21.2</v>
      </c>
      <c r="N53" s="324">
        <v>10.7</v>
      </c>
    </row>
    <row r="54" spans="1:14">
      <c r="A54" s="248"/>
      <c r="B54" s="244"/>
      <c r="C54" s="244"/>
      <c r="D54" s="244"/>
      <c r="E54" s="244"/>
      <c r="F54" s="244"/>
      <c r="G54" s="325"/>
      <c r="H54" s="326" t="s">
        <v>509</v>
      </c>
      <c r="I54" s="327">
        <v>2192484</v>
      </c>
      <c r="J54" s="328">
        <v>19875</v>
      </c>
      <c r="K54" s="329">
        <v>29</v>
      </c>
      <c r="L54" s="330">
        <v>22351</v>
      </c>
      <c r="M54" s="331">
        <v>-30.7</v>
      </c>
      <c r="N54" s="332">
        <v>59.7</v>
      </c>
    </row>
    <row r="55" spans="1:14">
      <c r="A55" s="248"/>
      <c r="B55" s="244"/>
      <c r="C55" s="244"/>
      <c r="D55" s="244"/>
      <c r="E55" s="244"/>
      <c r="F55" s="244"/>
      <c r="G55" s="310" t="s">
        <v>511</v>
      </c>
      <c r="H55" s="311"/>
      <c r="I55" s="319">
        <v>4503374</v>
      </c>
      <c r="J55" s="320">
        <v>40039</v>
      </c>
      <c r="K55" s="321">
        <v>-1.6</v>
      </c>
      <c r="L55" s="322">
        <v>43493</v>
      </c>
      <c r="M55" s="323">
        <v>5</v>
      </c>
      <c r="N55" s="324">
        <v>-6.6</v>
      </c>
    </row>
    <row r="56" spans="1:14">
      <c r="A56" s="248"/>
      <c r="B56" s="244"/>
      <c r="C56" s="244"/>
      <c r="D56" s="244"/>
      <c r="E56" s="244"/>
      <c r="F56" s="244"/>
      <c r="G56" s="325"/>
      <c r="H56" s="326" t="s">
        <v>509</v>
      </c>
      <c r="I56" s="327">
        <v>2648698</v>
      </c>
      <c r="J56" s="328">
        <v>23549</v>
      </c>
      <c r="K56" s="329">
        <v>18.5</v>
      </c>
      <c r="L56" s="330">
        <v>23254</v>
      </c>
      <c r="M56" s="331">
        <v>4</v>
      </c>
      <c r="N56" s="332">
        <v>14.5</v>
      </c>
    </row>
    <row r="57" spans="1:14">
      <c r="A57" s="248"/>
      <c r="B57" s="244"/>
      <c r="C57" s="244"/>
      <c r="D57" s="244"/>
      <c r="E57" s="244"/>
      <c r="F57" s="244"/>
      <c r="G57" s="310" t="s">
        <v>512</v>
      </c>
      <c r="H57" s="311"/>
      <c r="I57" s="319">
        <v>5659949</v>
      </c>
      <c r="J57" s="320">
        <v>50206</v>
      </c>
      <c r="K57" s="321">
        <v>25.4</v>
      </c>
      <c r="L57" s="322">
        <v>50840</v>
      </c>
      <c r="M57" s="323">
        <v>16.899999999999999</v>
      </c>
      <c r="N57" s="324">
        <v>8.5</v>
      </c>
    </row>
    <row r="58" spans="1:14">
      <c r="A58" s="248"/>
      <c r="B58" s="244"/>
      <c r="C58" s="244"/>
      <c r="D58" s="244"/>
      <c r="E58" s="244"/>
      <c r="F58" s="244"/>
      <c r="G58" s="325"/>
      <c r="H58" s="326" t="s">
        <v>509</v>
      </c>
      <c r="I58" s="327">
        <v>2411497</v>
      </c>
      <c r="J58" s="328">
        <v>21391</v>
      </c>
      <c r="K58" s="329">
        <v>-9.1999999999999993</v>
      </c>
      <c r="L58" s="330">
        <v>25367</v>
      </c>
      <c r="M58" s="331">
        <v>9.1</v>
      </c>
      <c r="N58" s="332">
        <v>-18.3</v>
      </c>
    </row>
    <row r="59" spans="1:14">
      <c r="A59" s="248"/>
      <c r="B59" s="244"/>
      <c r="C59" s="244"/>
      <c r="D59" s="244"/>
      <c r="E59" s="244"/>
      <c r="F59" s="244"/>
      <c r="G59" s="310" t="s">
        <v>513</v>
      </c>
      <c r="H59" s="311"/>
      <c r="I59" s="319">
        <v>6700181</v>
      </c>
      <c r="J59" s="320">
        <v>59425</v>
      </c>
      <c r="K59" s="321">
        <v>18.399999999999999</v>
      </c>
      <c r="L59" s="322">
        <v>53605</v>
      </c>
      <c r="M59" s="323">
        <v>5.4</v>
      </c>
      <c r="N59" s="324">
        <v>13</v>
      </c>
    </row>
    <row r="60" spans="1:14">
      <c r="A60" s="248"/>
      <c r="B60" s="244"/>
      <c r="C60" s="244"/>
      <c r="D60" s="244"/>
      <c r="E60" s="244"/>
      <c r="F60" s="244"/>
      <c r="G60" s="325"/>
      <c r="H60" s="326" t="s">
        <v>509</v>
      </c>
      <c r="I60" s="333">
        <v>3426724</v>
      </c>
      <c r="J60" s="328">
        <v>30392</v>
      </c>
      <c r="K60" s="329">
        <v>42.1</v>
      </c>
      <c r="L60" s="330">
        <v>28343</v>
      </c>
      <c r="M60" s="331">
        <v>11.7</v>
      </c>
      <c r="N60" s="332">
        <v>30.4</v>
      </c>
    </row>
    <row r="61" spans="1:14">
      <c r="A61" s="248"/>
      <c r="B61" s="244"/>
      <c r="C61" s="244"/>
      <c r="D61" s="244"/>
      <c r="E61" s="244"/>
      <c r="F61" s="244"/>
      <c r="G61" s="310" t="s">
        <v>514</v>
      </c>
      <c r="H61" s="334"/>
      <c r="I61" s="335">
        <v>5271169</v>
      </c>
      <c r="J61" s="336">
        <v>47166</v>
      </c>
      <c r="K61" s="337">
        <v>10.4</v>
      </c>
      <c r="L61" s="338">
        <v>48389</v>
      </c>
      <c r="M61" s="339">
        <v>2.1</v>
      </c>
      <c r="N61" s="324">
        <v>8.3000000000000007</v>
      </c>
    </row>
    <row r="62" spans="1:14">
      <c r="A62" s="248"/>
      <c r="B62" s="244"/>
      <c r="C62" s="244"/>
      <c r="D62" s="244"/>
      <c r="E62" s="244"/>
      <c r="F62" s="244"/>
      <c r="G62" s="325"/>
      <c r="H62" s="326" t="s">
        <v>509</v>
      </c>
      <c r="I62" s="327">
        <v>2474874</v>
      </c>
      <c r="J62" s="328">
        <v>22122</v>
      </c>
      <c r="K62" s="329">
        <v>12.8</v>
      </c>
      <c r="L62" s="330">
        <v>26316</v>
      </c>
      <c r="M62" s="331">
        <v>-0.3</v>
      </c>
      <c r="N62" s="332">
        <v>13.1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5.07</v>
      </c>
      <c r="G47" s="12">
        <v>8.5299999999999994</v>
      </c>
      <c r="H47" s="12">
        <v>11.8</v>
      </c>
      <c r="I47" s="12">
        <v>16.61</v>
      </c>
      <c r="J47" s="13">
        <v>20.91</v>
      </c>
    </row>
    <row r="48" spans="2:10" ht="57.75" customHeight="1">
      <c r="B48" s="14"/>
      <c r="C48" s="1139" t="s">
        <v>4</v>
      </c>
      <c r="D48" s="1139"/>
      <c r="E48" s="1140"/>
      <c r="F48" s="15">
        <v>3.1</v>
      </c>
      <c r="G48" s="16">
        <v>6.9</v>
      </c>
      <c r="H48" s="16">
        <v>7.51</v>
      </c>
      <c r="I48" s="16">
        <v>8.77</v>
      </c>
      <c r="J48" s="17">
        <v>6.47</v>
      </c>
    </row>
    <row r="49" spans="2:10" ht="57.75" customHeight="1" thickBot="1">
      <c r="B49" s="18"/>
      <c r="C49" s="1141" t="s">
        <v>5</v>
      </c>
      <c r="D49" s="1141"/>
      <c r="E49" s="1142"/>
      <c r="F49" s="19">
        <v>2.86</v>
      </c>
      <c r="G49" s="20">
        <v>7.31</v>
      </c>
      <c r="H49" s="20">
        <v>4.25</v>
      </c>
      <c r="I49" s="20">
        <v>6.08</v>
      </c>
      <c r="J49" s="21">
        <v>2.17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521</v>
      </c>
      <c r="D34" s="1149"/>
      <c r="E34" s="1150"/>
      <c r="F34" s="32">
        <v>11.11</v>
      </c>
      <c r="G34" s="33">
        <v>10.77</v>
      </c>
      <c r="H34" s="33">
        <v>9.65</v>
      </c>
      <c r="I34" s="33">
        <v>11.22</v>
      </c>
      <c r="J34" s="34">
        <v>12.79</v>
      </c>
      <c r="K34" s="22"/>
      <c r="L34" s="22"/>
      <c r="M34" s="22"/>
      <c r="N34" s="22"/>
      <c r="O34" s="22"/>
      <c r="P34" s="22"/>
    </row>
    <row r="35" spans="1:16" ht="39" customHeight="1">
      <c r="A35" s="22"/>
      <c r="B35" s="35"/>
      <c r="C35" s="1143" t="s">
        <v>522</v>
      </c>
      <c r="D35" s="1144"/>
      <c r="E35" s="1145"/>
      <c r="F35" s="36">
        <v>3.01</v>
      </c>
      <c r="G35" s="37">
        <v>6.81</v>
      </c>
      <c r="H35" s="37">
        <v>7.45</v>
      </c>
      <c r="I35" s="37">
        <v>8.74</v>
      </c>
      <c r="J35" s="38">
        <v>6.38</v>
      </c>
      <c r="K35" s="22"/>
      <c r="L35" s="22"/>
      <c r="M35" s="22"/>
      <c r="N35" s="22"/>
      <c r="O35" s="22"/>
      <c r="P35" s="22"/>
    </row>
    <row r="36" spans="1:16" ht="39" customHeight="1">
      <c r="A36" s="22"/>
      <c r="B36" s="35"/>
      <c r="C36" s="1143" t="s">
        <v>523</v>
      </c>
      <c r="D36" s="1144"/>
      <c r="E36" s="1145"/>
      <c r="F36" s="36" t="s">
        <v>524</v>
      </c>
      <c r="G36" s="37">
        <v>0.27</v>
      </c>
      <c r="H36" s="37">
        <v>2.66</v>
      </c>
      <c r="I36" s="37">
        <v>3.85</v>
      </c>
      <c r="J36" s="38">
        <v>3.65</v>
      </c>
      <c r="K36" s="22"/>
      <c r="L36" s="22"/>
      <c r="M36" s="22"/>
      <c r="N36" s="22"/>
      <c r="O36" s="22"/>
      <c r="P36" s="22"/>
    </row>
    <row r="37" spans="1:16" ht="39" customHeight="1">
      <c r="A37" s="22"/>
      <c r="B37" s="35"/>
      <c r="C37" s="1143" t="s">
        <v>525</v>
      </c>
      <c r="D37" s="1144"/>
      <c r="E37" s="1145"/>
      <c r="F37" s="36">
        <v>0.6</v>
      </c>
      <c r="G37" s="37">
        <v>2.36</v>
      </c>
      <c r="H37" s="37">
        <v>2.46</v>
      </c>
      <c r="I37" s="37">
        <v>2.59</v>
      </c>
      <c r="J37" s="38">
        <v>1.45</v>
      </c>
      <c r="K37" s="22"/>
      <c r="L37" s="22"/>
      <c r="M37" s="22"/>
      <c r="N37" s="22"/>
      <c r="O37" s="22"/>
      <c r="P37" s="22"/>
    </row>
    <row r="38" spans="1:16" ht="39" customHeight="1">
      <c r="A38" s="22"/>
      <c r="B38" s="35"/>
      <c r="C38" s="1143" t="s">
        <v>526</v>
      </c>
      <c r="D38" s="1144"/>
      <c r="E38" s="1145"/>
      <c r="F38" s="36">
        <v>0.23</v>
      </c>
      <c r="G38" s="37">
        <v>0.91</v>
      </c>
      <c r="H38" s="37">
        <v>0.99</v>
      </c>
      <c r="I38" s="37">
        <v>0.88</v>
      </c>
      <c r="J38" s="38">
        <v>1.0900000000000001</v>
      </c>
      <c r="K38" s="22"/>
      <c r="L38" s="22"/>
      <c r="M38" s="22"/>
      <c r="N38" s="22"/>
      <c r="O38" s="22"/>
      <c r="P38" s="22"/>
    </row>
    <row r="39" spans="1:16" ht="39" customHeight="1">
      <c r="A39" s="22"/>
      <c r="B39" s="35"/>
      <c r="C39" s="1143" t="s">
        <v>527</v>
      </c>
      <c r="D39" s="1144"/>
      <c r="E39" s="1145"/>
      <c r="F39" s="36">
        <v>0.08</v>
      </c>
      <c r="G39" s="37">
        <v>0.08</v>
      </c>
      <c r="H39" s="37">
        <v>0.05</v>
      </c>
      <c r="I39" s="37">
        <v>0.02</v>
      </c>
      <c r="J39" s="38">
        <v>0.09</v>
      </c>
      <c r="K39" s="22"/>
      <c r="L39" s="22"/>
      <c r="M39" s="22"/>
      <c r="N39" s="22"/>
      <c r="O39" s="22"/>
      <c r="P39" s="22"/>
    </row>
    <row r="40" spans="1:16" ht="39" customHeight="1">
      <c r="A40" s="22"/>
      <c r="B40" s="35"/>
      <c r="C40" s="1143" t="s">
        <v>528</v>
      </c>
      <c r="D40" s="1144"/>
      <c r="E40" s="1145"/>
      <c r="F40" s="36">
        <v>0.05</v>
      </c>
      <c r="G40" s="37">
        <v>0.04</v>
      </c>
      <c r="H40" s="37">
        <v>0.06</v>
      </c>
      <c r="I40" s="37">
        <v>0.05</v>
      </c>
      <c r="J40" s="38">
        <v>7.0000000000000007E-2</v>
      </c>
      <c r="K40" s="22"/>
      <c r="L40" s="22"/>
      <c r="M40" s="22"/>
      <c r="N40" s="22"/>
      <c r="O40" s="22"/>
      <c r="P40" s="22"/>
    </row>
    <row r="41" spans="1:16" ht="39" customHeight="1">
      <c r="A41" s="22"/>
      <c r="B41" s="35"/>
      <c r="C41" s="1143" t="s">
        <v>529</v>
      </c>
      <c r="D41" s="1144"/>
      <c r="E41" s="1145"/>
      <c r="F41" s="36">
        <v>0</v>
      </c>
      <c r="G41" s="37">
        <v>0.02</v>
      </c>
      <c r="H41" s="37">
        <v>0.01</v>
      </c>
      <c r="I41" s="37">
        <v>0.01</v>
      </c>
      <c r="J41" s="38">
        <v>0.04</v>
      </c>
      <c r="K41" s="22"/>
      <c r="L41" s="22"/>
      <c r="M41" s="22"/>
      <c r="N41" s="22"/>
      <c r="O41" s="22"/>
      <c r="P41" s="22"/>
    </row>
    <row r="42" spans="1:16" ht="39" customHeight="1">
      <c r="A42" s="22"/>
      <c r="B42" s="39"/>
      <c r="C42" s="1143" t="s">
        <v>530</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531</v>
      </c>
      <c r="D43" s="1147"/>
      <c r="E43" s="1148"/>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4279</v>
      </c>
      <c r="L45" s="60">
        <v>3665</v>
      </c>
      <c r="M45" s="60">
        <v>3333</v>
      </c>
      <c r="N45" s="60">
        <v>3348</v>
      </c>
      <c r="O45" s="61">
        <v>3373</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2992</v>
      </c>
      <c r="L48" s="64">
        <v>3202</v>
      </c>
      <c r="M48" s="64">
        <v>3185</v>
      </c>
      <c r="N48" s="64">
        <v>3203</v>
      </c>
      <c r="O48" s="65">
        <v>3234</v>
      </c>
      <c r="P48" s="48"/>
      <c r="Q48" s="48"/>
      <c r="R48" s="48"/>
      <c r="S48" s="48"/>
      <c r="T48" s="48"/>
      <c r="U48" s="48"/>
    </row>
    <row r="49" spans="1:21" ht="30.75" customHeight="1">
      <c r="A49" s="48"/>
      <c r="B49" s="1161"/>
      <c r="C49" s="1162"/>
      <c r="D49" s="62"/>
      <c r="E49" s="1153" t="s">
        <v>16</v>
      </c>
      <c r="F49" s="1153"/>
      <c r="G49" s="1153"/>
      <c r="H49" s="1153"/>
      <c r="I49" s="1153"/>
      <c r="J49" s="1154"/>
      <c r="K49" s="63">
        <v>163</v>
      </c>
      <c r="L49" s="64">
        <v>166</v>
      </c>
      <c r="M49" s="64">
        <v>89</v>
      </c>
      <c r="N49" s="64">
        <v>9</v>
      </c>
      <c r="O49" s="65">
        <v>5</v>
      </c>
      <c r="P49" s="48"/>
      <c r="Q49" s="48"/>
      <c r="R49" s="48"/>
      <c r="S49" s="48"/>
      <c r="T49" s="48"/>
      <c r="U49" s="48"/>
    </row>
    <row r="50" spans="1:21" ht="30.75" customHeight="1">
      <c r="A50" s="48"/>
      <c r="B50" s="1161"/>
      <c r="C50" s="1162"/>
      <c r="D50" s="62"/>
      <c r="E50" s="1153" t="s">
        <v>17</v>
      </c>
      <c r="F50" s="1153"/>
      <c r="G50" s="1153"/>
      <c r="H50" s="1153"/>
      <c r="I50" s="1153"/>
      <c r="J50" s="1154"/>
      <c r="K50" s="63">
        <v>68</v>
      </c>
      <c r="L50" s="64">
        <v>45</v>
      </c>
      <c r="M50" s="64">
        <v>179</v>
      </c>
      <c r="N50" s="64">
        <v>2</v>
      </c>
      <c r="O50" s="65">
        <v>2</v>
      </c>
      <c r="P50" s="48"/>
      <c r="Q50" s="48"/>
      <c r="R50" s="48"/>
      <c r="S50" s="48"/>
      <c r="T50" s="48"/>
      <c r="U50" s="48"/>
    </row>
    <row r="51" spans="1:21" ht="30.75" customHeight="1">
      <c r="A51" s="48"/>
      <c r="B51" s="1163"/>
      <c r="C51" s="1164"/>
      <c r="D51" s="66"/>
      <c r="E51" s="1153" t="s">
        <v>18</v>
      </c>
      <c r="F51" s="1153"/>
      <c r="G51" s="1153"/>
      <c r="H51" s="1153"/>
      <c r="I51" s="1153"/>
      <c r="J51" s="1154"/>
      <c r="K51" s="63">
        <v>2</v>
      </c>
      <c r="L51" s="64">
        <v>0</v>
      </c>
      <c r="M51" s="64">
        <v>0</v>
      </c>
      <c r="N51" s="64" t="s">
        <v>478</v>
      </c>
      <c r="O51" s="65" t="s">
        <v>478</v>
      </c>
      <c r="P51" s="48"/>
      <c r="Q51" s="48"/>
      <c r="R51" s="48"/>
      <c r="S51" s="48"/>
      <c r="T51" s="48"/>
      <c r="U51" s="48"/>
    </row>
    <row r="52" spans="1:21" ht="30.75" customHeight="1">
      <c r="A52" s="48"/>
      <c r="B52" s="1151" t="s">
        <v>19</v>
      </c>
      <c r="C52" s="1152"/>
      <c r="D52" s="66"/>
      <c r="E52" s="1153" t="s">
        <v>20</v>
      </c>
      <c r="F52" s="1153"/>
      <c r="G52" s="1153"/>
      <c r="H52" s="1153"/>
      <c r="I52" s="1153"/>
      <c r="J52" s="1154"/>
      <c r="K52" s="63">
        <v>4866</v>
      </c>
      <c r="L52" s="64">
        <v>4871</v>
      </c>
      <c r="M52" s="64">
        <v>4796</v>
      </c>
      <c r="N52" s="64">
        <v>4833</v>
      </c>
      <c r="O52" s="65">
        <v>5135</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2638</v>
      </c>
      <c r="L53" s="69">
        <v>2207</v>
      </c>
      <c r="M53" s="69">
        <v>1990</v>
      </c>
      <c r="N53" s="69">
        <v>1729</v>
      </c>
      <c r="O53" s="70">
        <v>1479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9" t="s">
        <v>24</v>
      </c>
      <c r="C41" s="1180"/>
      <c r="D41" s="81"/>
      <c r="E41" s="1181" t="s">
        <v>25</v>
      </c>
      <c r="F41" s="1181"/>
      <c r="G41" s="1181"/>
      <c r="H41" s="1182"/>
      <c r="I41" s="82">
        <v>32104</v>
      </c>
      <c r="J41" s="83">
        <v>32125</v>
      </c>
      <c r="K41" s="83">
        <v>32483</v>
      </c>
      <c r="L41" s="83">
        <v>35459</v>
      </c>
      <c r="M41" s="84">
        <v>37083</v>
      </c>
    </row>
    <row r="42" spans="2:13" ht="27.75" customHeight="1">
      <c r="B42" s="1169"/>
      <c r="C42" s="1170"/>
      <c r="D42" s="85"/>
      <c r="E42" s="1173" t="s">
        <v>26</v>
      </c>
      <c r="F42" s="1173"/>
      <c r="G42" s="1173"/>
      <c r="H42" s="1174"/>
      <c r="I42" s="86">
        <v>208</v>
      </c>
      <c r="J42" s="87">
        <v>193</v>
      </c>
      <c r="K42" s="87">
        <v>16</v>
      </c>
      <c r="L42" s="87">
        <v>15</v>
      </c>
      <c r="M42" s="88">
        <v>13</v>
      </c>
    </row>
    <row r="43" spans="2:13" ht="27.75" customHeight="1">
      <c r="B43" s="1169"/>
      <c r="C43" s="1170"/>
      <c r="D43" s="85"/>
      <c r="E43" s="1173" t="s">
        <v>27</v>
      </c>
      <c r="F43" s="1173"/>
      <c r="G43" s="1173"/>
      <c r="H43" s="1174"/>
      <c r="I43" s="86">
        <v>50740</v>
      </c>
      <c r="J43" s="87">
        <v>47178</v>
      </c>
      <c r="K43" s="87">
        <v>45226</v>
      </c>
      <c r="L43" s="87">
        <v>45190</v>
      </c>
      <c r="M43" s="88">
        <v>44902</v>
      </c>
    </row>
    <row r="44" spans="2:13" ht="27.75" customHeight="1">
      <c r="B44" s="1169"/>
      <c r="C44" s="1170"/>
      <c r="D44" s="85"/>
      <c r="E44" s="1173" t="s">
        <v>28</v>
      </c>
      <c r="F44" s="1173"/>
      <c r="G44" s="1173"/>
      <c r="H44" s="1174"/>
      <c r="I44" s="86">
        <v>267</v>
      </c>
      <c r="J44" s="87">
        <v>124</v>
      </c>
      <c r="K44" s="87">
        <v>39</v>
      </c>
      <c r="L44" s="87">
        <v>30</v>
      </c>
      <c r="M44" s="88">
        <v>23</v>
      </c>
    </row>
    <row r="45" spans="2:13" ht="27.75" customHeight="1">
      <c r="B45" s="1169"/>
      <c r="C45" s="1170"/>
      <c r="D45" s="85"/>
      <c r="E45" s="1173" t="s">
        <v>29</v>
      </c>
      <c r="F45" s="1173"/>
      <c r="G45" s="1173"/>
      <c r="H45" s="1174"/>
      <c r="I45" s="86">
        <v>6928</v>
      </c>
      <c r="J45" s="87">
        <v>6445</v>
      </c>
      <c r="K45" s="87">
        <v>6354</v>
      </c>
      <c r="L45" s="87">
        <v>6203</v>
      </c>
      <c r="M45" s="88">
        <v>5835</v>
      </c>
    </row>
    <row r="46" spans="2:13" ht="27.75" customHeight="1">
      <c r="B46" s="1169"/>
      <c r="C46" s="1170"/>
      <c r="D46" s="85"/>
      <c r="E46" s="1173" t="s">
        <v>30</v>
      </c>
      <c r="F46" s="1173"/>
      <c r="G46" s="1173"/>
      <c r="H46" s="1174"/>
      <c r="I46" s="86">
        <v>1281</v>
      </c>
      <c r="J46" s="87">
        <v>1542</v>
      </c>
      <c r="K46" s="87">
        <v>1731</v>
      </c>
      <c r="L46" s="87">
        <v>1</v>
      </c>
      <c r="M46" s="88">
        <v>1</v>
      </c>
    </row>
    <row r="47" spans="2:13" ht="27.75" customHeight="1">
      <c r="B47" s="1169"/>
      <c r="C47" s="1170"/>
      <c r="D47" s="85"/>
      <c r="E47" s="1173" t="s">
        <v>31</v>
      </c>
      <c r="F47" s="1173"/>
      <c r="G47" s="1173"/>
      <c r="H47" s="1174"/>
      <c r="I47" s="86" t="s">
        <v>478</v>
      </c>
      <c r="J47" s="87" t="s">
        <v>478</v>
      </c>
      <c r="K47" s="87" t="s">
        <v>478</v>
      </c>
      <c r="L47" s="87" t="s">
        <v>478</v>
      </c>
      <c r="M47" s="88" t="s">
        <v>478</v>
      </c>
    </row>
    <row r="48" spans="2:13" ht="27.75" customHeight="1">
      <c r="B48" s="1171"/>
      <c r="C48" s="1172"/>
      <c r="D48" s="85"/>
      <c r="E48" s="1173" t="s">
        <v>32</v>
      </c>
      <c r="F48" s="1173"/>
      <c r="G48" s="1173"/>
      <c r="H48" s="1174"/>
      <c r="I48" s="86" t="s">
        <v>478</v>
      </c>
      <c r="J48" s="87" t="s">
        <v>478</v>
      </c>
      <c r="K48" s="87" t="s">
        <v>478</v>
      </c>
      <c r="L48" s="87" t="s">
        <v>478</v>
      </c>
      <c r="M48" s="88" t="s">
        <v>478</v>
      </c>
    </row>
    <row r="49" spans="2:13" ht="27.75" customHeight="1">
      <c r="B49" s="1167" t="s">
        <v>33</v>
      </c>
      <c r="C49" s="1168"/>
      <c r="D49" s="89"/>
      <c r="E49" s="1173" t="s">
        <v>34</v>
      </c>
      <c r="F49" s="1173"/>
      <c r="G49" s="1173"/>
      <c r="H49" s="1174"/>
      <c r="I49" s="86">
        <v>5200</v>
      </c>
      <c r="J49" s="87">
        <v>6144</v>
      </c>
      <c r="K49" s="87">
        <v>6958</v>
      </c>
      <c r="L49" s="87">
        <v>8301</v>
      </c>
      <c r="M49" s="88">
        <v>10435</v>
      </c>
    </row>
    <row r="50" spans="2:13" ht="27.75" customHeight="1">
      <c r="B50" s="1169"/>
      <c r="C50" s="1170"/>
      <c r="D50" s="85"/>
      <c r="E50" s="1173" t="s">
        <v>35</v>
      </c>
      <c r="F50" s="1173"/>
      <c r="G50" s="1173"/>
      <c r="H50" s="1174"/>
      <c r="I50" s="86">
        <v>14593</v>
      </c>
      <c r="J50" s="87">
        <v>13928</v>
      </c>
      <c r="K50" s="87">
        <v>13895</v>
      </c>
      <c r="L50" s="87">
        <v>13133</v>
      </c>
      <c r="M50" s="88">
        <v>13402</v>
      </c>
    </row>
    <row r="51" spans="2:13" ht="27.75" customHeight="1">
      <c r="B51" s="1171"/>
      <c r="C51" s="1172"/>
      <c r="D51" s="85"/>
      <c r="E51" s="1173" t="s">
        <v>36</v>
      </c>
      <c r="F51" s="1173"/>
      <c r="G51" s="1173"/>
      <c r="H51" s="1174"/>
      <c r="I51" s="86">
        <v>53836</v>
      </c>
      <c r="J51" s="87">
        <v>53713</v>
      </c>
      <c r="K51" s="87">
        <v>54057</v>
      </c>
      <c r="L51" s="87">
        <v>54599</v>
      </c>
      <c r="M51" s="88">
        <v>53995</v>
      </c>
    </row>
    <row r="52" spans="2:13" ht="27.75" customHeight="1" thickBot="1">
      <c r="B52" s="1175" t="s">
        <v>21</v>
      </c>
      <c r="C52" s="1176"/>
      <c r="D52" s="90"/>
      <c r="E52" s="1177" t="s">
        <v>37</v>
      </c>
      <c r="F52" s="1177"/>
      <c r="G52" s="1177"/>
      <c r="H52" s="1178"/>
      <c r="I52" s="91">
        <v>17900</v>
      </c>
      <c r="J52" s="92">
        <v>13822</v>
      </c>
      <c r="K52" s="92">
        <v>10940</v>
      </c>
      <c r="L52" s="92">
        <v>10865</v>
      </c>
      <c r="M52" s="93">
        <v>10025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45470</v>
      </c>
      <c r="E3" s="116"/>
      <c r="F3" s="117">
        <v>52576</v>
      </c>
      <c r="G3" s="118"/>
      <c r="H3" s="119"/>
    </row>
    <row r="4" spans="1:8">
      <c r="A4" s="120"/>
      <c r="B4" s="121"/>
      <c r="C4" s="122"/>
      <c r="D4" s="123">
        <v>15402</v>
      </c>
      <c r="E4" s="124"/>
      <c r="F4" s="125">
        <v>32266</v>
      </c>
      <c r="G4" s="126"/>
      <c r="H4" s="127"/>
    </row>
    <row r="5" spans="1:8">
      <c r="A5" s="108" t="s">
        <v>510</v>
      </c>
      <c r="B5" s="113"/>
      <c r="C5" s="114"/>
      <c r="D5" s="115">
        <v>40690</v>
      </c>
      <c r="E5" s="116"/>
      <c r="F5" s="117">
        <v>41433</v>
      </c>
      <c r="G5" s="118"/>
      <c r="H5" s="119"/>
    </row>
    <row r="6" spans="1:8">
      <c r="A6" s="120"/>
      <c r="B6" s="121"/>
      <c r="C6" s="122"/>
      <c r="D6" s="123">
        <v>19875</v>
      </c>
      <c r="E6" s="124"/>
      <c r="F6" s="125">
        <v>22351</v>
      </c>
      <c r="G6" s="126"/>
      <c r="H6" s="127"/>
    </row>
    <row r="7" spans="1:8">
      <c r="A7" s="108" t="s">
        <v>511</v>
      </c>
      <c r="B7" s="113"/>
      <c r="C7" s="114"/>
      <c r="D7" s="115">
        <v>40039</v>
      </c>
      <c r="E7" s="116"/>
      <c r="F7" s="117">
        <v>43493</v>
      </c>
      <c r="G7" s="118"/>
      <c r="H7" s="119"/>
    </row>
    <row r="8" spans="1:8">
      <c r="A8" s="120"/>
      <c r="B8" s="121"/>
      <c r="C8" s="122"/>
      <c r="D8" s="123">
        <v>23549</v>
      </c>
      <c r="E8" s="124"/>
      <c r="F8" s="125">
        <v>23254</v>
      </c>
      <c r="G8" s="126"/>
      <c r="H8" s="127"/>
    </row>
    <row r="9" spans="1:8">
      <c r="A9" s="108" t="s">
        <v>512</v>
      </c>
      <c r="B9" s="113"/>
      <c r="C9" s="114"/>
      <c r="D9" s="115">
        <v>50206</v>
      </c>
      <c r="E9" s="116"/>
      <c r="F9" s="117">
        <v>50840</v>
      </c>
      <c r="G9" s="118"/>
      <c r="H9" s="119"/>
    </row>
    <row r="10" spans="1:8">
      <c r="A10" s="120"/>
      <c r="B10" s="121"/>
      <c r="C10" s="122"/>
      <c r="D10" s="123">
        <v>21391</v>
      </c>
      <c r="E10" s="124"/>
      <c r="F10" s="125">
        <v>25367</v>
      </c>
      <c r="G10" s="126"/>
      <c r="H10" s="127"/>
    </row>
    <row r="11" spans="1:8">
      <c r="A11" s="108" t="s">
        <v>513</v>
      </c>
      <c r="B11" s="113"/>
      <c r="C11" s="114"/>
      <c r="D11" s="115">
        <v>59425</v>
      </c>
      <c r="E11" s="116"/>
      <c r="F11" s="117">
        <v>53605</v>
      </c>
      <c r="G11" s="118"/>
      <c r="H11" s="119"/>
    </row>
    <row r="12" spans="1:8">
      <c r="A12" s="120"/>
      <c r="B12" s="121"/>
      <c r="C12" s="128"/>
      <c r="D12" s="123">
        <v>30392</v>
      </c>
      <c r="E12" s="124"/>
      <c r="F12" s="125">
        <v>28343</v>
      </c>
      <c r="G12" s="126"/>
      <c r="H12" s="127"/>
    </row>
    <row r="13" spans="1:8">
      <c r="A13" s="108"/>
      <c r="B13" s="113"/>
      <c r="C13" s="129"/>
      <c r="D13" s="130">
        <v>47166</v>
      </c>
      <c r="E13" s="131"/>
      <c r="F13" s="132">
        <v>48389</v>
      </c>
      <c r="G13" s="133"/>
      <c r="H13" s="119"/>
    </row>
    <row r="14" spans="1:8">
      <c r="A14" s="120"/>
      <c r="B14" s="121"/>
      <c r="C14" s="122"/>
      <c r="D14" s="123">
        <v>22122</v>
      </c>
      <c r="E14" s="124"/>
      <c r="F14" s="125">
        <v>26316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3.1</v>
      </c>
      <c r="C19" s="134">
        <f>ROUND(VALUE(SUBSTITUTE(実質収支比率等に係る経年分析!G$48,"▲","-")),2)</f>
        <v>6.9</v>
      </c>
      <c r="D19" s="134">
        <f>ROUND(VALUE(SUBSTITUTE(実質収支比率等に係る経年分析!H$48,"▲","-")),2)</f>
        <v>7.51</v>
      </c>
      <c r="E19" s="134">
        <f>ROUND(VALUE(SUBSTITUTE(実質収支比率等に係る経年分析!I$48,"▲","-")),2)</f>
        <v>8.77</v>
      </c>
      <c r="F19" s="134">
        <f>ROUND(VALUE(SUBSTITUTE(実質収支比率等に係る経年分析!J$48,"▲","-")),2)</f>
        <v>6.47</v>
      </c>
    </row>
    <row r="20" spans="1:11">
      <c r="A20" s="134" t="s">
        <v>42</v>
      </c>
      <c r="B20" s="134">
        <f>ROUND(VALUE(SUBSTITUTE(実質収支比率等に係る経年分析!F$47,"▲","-")),2)</f>
        <v>5.07</v>
      </c>
      <c r="C20" s="134">
        <f>ROUND(VALUE(SUBSTITUTE(実質収支比率等に係る経年分析!G$47,"▲","-")),2)</f>
        <v>8.5299999999999994</v>
      </c>
      <c r="D20" s="134">
        <f>ROUND(VALUE(SUBSTITUTE(実質収支比率等に係る経年分析!H$47,"▲","-")),2)</f>
        <v>11.8</v>
      </c>
      <c r="E20" s="134">
        <f>ROUND(VALUE(SUBSTITUTE(実質収支比率等に係る経年分析!I$47,"▲","-")),2)</f>
        <v>16.61</v>
      </c>
      <c r="F20" s="134">
        <f>ROUND(VALUE(SUBSTITUTE(実質収支比率等に係る経年分析!J$47,"▲","-")),2)</f>
        <v>20.91</v>
      </c>
    </row>
    <row r="21" spans="1:11">
      <c r="A21" s="134" t="s">
        <v>43</v>
      </c>
      <c r="B21" s="134">
        <f>IF(ISNUMBER(VALUE(SUBSTITUTE(実質収支比率等に係る経年分析!F$49,"▲","-"))),ROUND(VALUE(SUBSTITUTE(実質収支比率等に係る経年分析!F$49,"▲","-")),2),NA())</f>
        <v>2.86</v>
      </c>
      <c r="C21" s="134">
        <f>IF(ISNUMBER(VALUE(SUBSTITUTE(実質収支比率等に係る経年分析!G$49,"▲","-"))),ROUND(VALUE(SUBSTITUTE(実質収支比率等に係る経年分析!G$49,"▲","-")),2),NA())</f>
        <v>7.31</v>
      </c>
      <c r="D21" s="134">
        <f>IF(ISNUMBER(VALUE(SUBSTITUTE(実質収支比率等に係る経年分析!H$49,"▲","-"))),ROUND(VALUE(SUBSTITUTE(実質収支比率等に係る経年分析!H$49,"▲","-")),2),NA())</f>
        <v>4.25</v>
      </c>
      <c r="E21" s="134">
        <f>IF(ISNUMBER(VALUE(SUBSTITUTE(実質収支比率等に係る経年分析!I$49,"▲","-"))),ROUND(VALUE(SUBSTITUTE(実質収支比率等に係る経年分析!I$49,"▲","-")),2),NA())</f>
        <v>6.08</v>
      </c>
      <c r="F21" s="134">
        <f>IF(ISNUMBER(VALUE(SUBSTITUTE(実質収支比率等に係る経年分析!J$49,"▲","-"))),ROUND(VALUE(SUBSTITUTE(実質収支比率等に係る経年分析!J$49,"▲","-")),2),NA())</f>
        <v>2.17</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休日急病診療所事業特別会計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1.0900000000000001</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2.36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2.46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2.59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1.45</v>
      </c>
    </row>
    <row r="34" spans="1:16">
      <c r="A34" s="135" t="str">
        <f>IF(連結実質赤字比率に係る赤字・黒字の構成分析!C$36="",NA(),連結実質赤字比率に係る赤字・黒字の構成分析!C$36)</f>
        <v>病院事業会計</v>
      </c>
      <c r="B34" s="135">
        <f>IF(ROUND(VALUE(SUBSTITUTE(連結実質赤字比率に係る赤字・黒字の構成分析!F$36,"▲", "-")), 2) &lt; 0, ABS(ROUND(VALUE(SUBSTITUTE(連結実質赤字比率に係る赤字・黒字の構成分析!F$36,"▲", "-")), 2)), NA())</f>
        <v>0.68</v>
      </c>
      <c r="C34" s="135" t="e">
        <f>IF(ROUND(VALUE(SUBSTITUTE(連結実質赤字比率に係る赤字・黒字の構成分析!F$36,"▲", "-")), 2) &gt;= 0, ABS(ROUND(VALUE(SUBSTITUTE(連結実質赤字比率に係る赤字・黒字の構成分析!F$36,"▲", "-")), 2)), NA())</f>
        <v>#N/A</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3.85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7.45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8.74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6.38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11.11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10.77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9.65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11.22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12.79</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4866</v>
      </c>
      <c r="E42" s="136"/>
      <c r="F42" s="136"/>
      <c r="G42" s="136">
        <f>'実質公債費比率（分子）の構造'!L$52</f>
        <v>4871</v>
      </c>
      <c r="H42" s="136"/>
      <c r="I42" s="136"/>
      <c r="J42" s="136">
        <f>'実質公債費比率（分子）の構造'!M$52</f>
        <v>4796</v>
      </c>
      <c r="K42" s="136"/>
      <c r="L42" s="136"/>
      <c r="M42" s="136">
        <f>'実質公債費比率（分子）の構造'!N$52</f>
        <v>4833</v>
      </c>
      <c r="N42" s="136"/>
      <c r="O42" s="136"/>
      <c r="P42" s="136">
        <f>'実質公債費比率（分子）の構造'!O$52</f>
        <v>5135</v>
      </c>
    </row>
    <row r="43" spans="1:16">
      <c r="A43" s="136" t="s">
        <v>51</v>
      </c>
      <c r="B43" s="136">
        <f>'実質公債費比率（分子）の構造'!K$51</f>
        <v>2</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68</v>
      </c>
      <c r="C44" s="136"/>
      <c r="D44" s="136"/>
      <c r="E44" s="136">
        <f>'実質公債費比率（分子）の構造'!L$50</f>
        <v>45</v>
      </c>
      <c r="F44" s="136"/>
      <c r="G44" s="136"/>
      <c r="H44" s="136">
        <f>'実質公債費比率（分子）の構造'!M$50</f>
        <v>179</v>
      </c>
      <c r="I44" s="136"/>
      <c r="J44" s="136"/>
      <c r="K44" s="136">
        <f>'実質公債費比率（分子）の構造'!N$50</f>
        <v>2</v>
      </c>
      <c r="L44" s="136"/>
      <c r="M44" s="136"/>
      <c r="N44" s="136">
        <f>'実質公債費比率（分子）の構造'!O$50</f>
        <v>2</v>
      </c>
      <c r="O44" s="136"/>
      <c r="P44" s="136"/>
    </row>
    <row r="45" spans="1:16">
      <c r="A45" s="136" t="s">
        <v>53</v>
      </c>
      <c r="B45" s="136">
        <f>'実質公債費比率（分子）の構造'!K$49</f>
        <v>163</v>
      </c>
      <c r="C45" s="136"/>
      <c r="D45" s="136"/>
      <c r="E45" s="136">
        <f>'実質公債費比率（分子）の構造'!L$49</f>
        <v>166</v>
      </c>
      <c r="F45" s="136"/>
      <c r="G45" s="136"/>
      <c r="H45" s="136">
        <f>'実質公債費比率（分子）の構造'!M$49</f>
        <v>89</v>
      </c>
      <c r="I45" s="136"/>
      <c r="J45" s="136"/>
      <c r="K45" s="136">
        <f>'実質公債費比率（分子）の構造'!N$49</f>
        <v>9</v>
      </c>
      <c r="L45" s="136"/>
      <c r="M45" s="136"/>
      <c r="N45" s="136">
        <f>'実質公債費比率（分子）の構造'!O$49</f>
        <v>5</v>
      </c>
      <c r="O45" s="136"/>
      <c r="P45" s="136"/>
    </row>
    <row r="46" spans="1:16">
      <c r="A46" s="136" t="s">
        <v>54</v>
      </c>
      <c r="B46" s="136">
        <f>'実質公債費比率（分子）の構造'!K$48</f>
        <v>2992</v>
      </c>
      <c r="C46" s="136"/>
      <c r="D46" s="136"/>
      <c r="E46" s="136">
        <f>'実質公債費比率（分子）の構造'!L$48</f>
        <v>3202</v>
      </c>
      <c r="F46" s="136"/>
      <c r="G46" s="136"/>
      <c r="H46" s="136">
        <f>'実質公債費比率（分子）の構造'!M$48</f>
        <v>3185</v>
      </c>
      <c r="I46" s="136"/>
      <c r="J46" s="136"/>
      <c r="K46" s="136">
        <f>'実質公債費比率（分子）の構造'!N$48</f>
        <v>3203</v>
      </c>
      <c r="L46" s="136"/>
      <c r="M46" s="136"/>
      <c r="N46" s="136">
        <f>'実質公債費比率（分子）の構造'!O$48</f>
        <v>3234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4279</v>
      </c>
      <c r="C49" s="136"/>
      <c r="D49" s="136"/>
      <c r="E49" s="136">
        <f>'実質公債費比率（分子）の構造'!L$45</f>
        <v>3665</v>
      </c>
      <c r="F49" s="136"/>
      <c r="G49" s="136"/>
      <c r="H49" s="136">
        <f>'実質公債費比率（分子）の構造'!M$45</f>
        <v>3333</v>
      </c>
      <c r="I49" s="136"/>
      <c r="J49" s="136"/>
      <c r="K49" s="136">
        <f>'実質公債費比率（分子）の構造'!N$45</f>
        <v>3348</v>
      </c>
      <c r="L49" s="136"/>
      <c r="M49" s="136"/>
      <c r="N49" s="136">
        <f>'実質公債費比率（分子）の構造'!O$45</f>
        <v>3373</v>
      </c>
      <c r="O49" s="136"/>
      <c r="P49" s="136"/>
    </row>
    <row r="50" spans="1:16">
      <c r="A50" s="136" t="s">
        <v>58</v>
      </c>
      <c r="B50" s="136" t="e">
        <f>NA()</f>
        <v>#N/A</v>
      </c>
      <c r="C50" s="136">
        <f>IF(ISNUMBER('実質公債費比率（分子）の構造'!K$53),'実質公債費比率（分子）の構造'!K$53,NA())</f>
        <v>2638</v>
      </c>
      <c r="D50" s="136" t="e">
        <f>NA()</f>
        <v>#N/A</v>
      </c>
      <c r="E50" s="136" t="e">
        <f>NA()</f>
        <v>#N/A</v>
      </c>
      <c r="F50" s="136">
        <f>IF(ISNUMBER('実質公債費比率（分子）の構造'!L$53),'実質公債費比率（分子）の構造'!L$53,NA())</f>
        <v>2207</v>
      </c>
      <c r="G50" s="136" t="e">
        <f>NA()</f>
        <v>#N/A</v>
      </c>
      <c r="H50" s="136" t="e">
        <f>NA()</f>
        <v>#N/A</v>
      </c>
      <c r="I50" s="136">
        <f>IF(ISNUMBER('実質公債費比率（分子）の構造'!M$53),'実質公債費比率（分子）の構造'!M$53,NA())</f>
        <v>1990</v>
      </c>
      <c r="J50" s="136" t="e">
        <f>NA()</f>
        <v>#N/A</v>
      </c>
      <c r="K50" s="136" t="e">
        <f>NA()</f>
        <v>#N/A</v>
      </c>
      <c r="L50" s="136">
        <f>IF(ISNUMBER('実質公債費比率（分子）の構造'!N$53),'実質公債費比率（分子）の構造'!N$53,NA())</f>
        <v>1729</v>
      </c>
      <c r="M50" s="136" t="e">
        <f>NA()</f>
        <v>#N/A</v>
      </c>
      <c r="N50" s="136" t="e">
        <f>NA()</f>
        <v>#N/A</v>
      </c>
      <c r="O50" s="136">
        <f>IF(ISNUMBER('実質公債費比率（分子）の構造'!O$53),'実質公債費比率（分子）の構造'!O$53,NA())</f>
        <v>1479</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53836</v>
      </c>
      <c r="E56" s="135"/>
      <c r="F56" s="135"/>
      <c r="G56" s="135">
        <f>'将来負担比率（分子）の構造'!J$51</f>
        <v>53713</v>
      </c>
      <c r="H56" s="135"/>
      <c r="I56" s="135"/>
      <c r="J56" s="135">
        <f>'将来負担比率（分子）の構造'!K$51</f>
        <v>54057</v>
      </c>
      <c r="K56" s="135"/>
      <c r="L56" s="135"/>
      <c r="M56" s="135">
        <f>'将来負担比率（分子）の構造'!L$51</f>
        <v>54599</v>
      </c>
      <c r="N56" s="135"/>
      <c r="O56" s="135"/>
      <c r="P56" s="135">
        <f>'将来負担比率（分子）の構造'!M$51</f>
        <v>53995</v>
      </c>
    </row>
    <row r="57" spans="1:16">
      <c r="A57" s="135" t="s">
        <v>35</v>
      </c>
      <c r="B57" s="135"/>
      <c r="C57" s="135"/>
      <c r="D57" s="135">
        <f>'将来負担比率（分子）の構造'!I$50</f>
        <v>14593</v>
      </c>
      <c r="E57" s="135"/>
      <c r="F57" s="135"/>
      <c r="G57" s="135">
        <f>'将来負担比率（分子）の構造'!J$50</f>
        <v>13928</v>
      </c>
      <c r="H57" s="135"/>
      <c r="I57" s="135"/>
      <c r="J57" s="135">
        <f>'将来負担比率（分子）の構造'!K$50</f>
        <v>13895</v>
      </c>
      <c r="K57" s="135"/>
      <c r="L57" s="135"/>
      <c r="M57" s="135">
        <f>'将来負担比率（分子）の構造'!L$50</f>
        <v>13133</v>
      </c>
      <c r="N57" s="135"/>
      <c r="O57" s="135"/>
      <c r="P57" s="135">
        <f>'将来負担比率（分子）の構造'!M$50</f>
        <v>13402</v>
      </c>
    </row>
    <row r="58" spans="1:16">
      <c r="A58" s="135" t="s">
        <v>34</v>
      </c>
      <c r="B58" s="135"/>
      <c r="C58" s="135"/>
      <c r="D58" s="135">
        <f>'将来負担比率（分子）の構造'!I$49</f>
        <v>5200</v>
      </c>
      <c r="E58" s="135"/>
      <c r="F58" s="135"/>
      <c r="G58" s="135">
        <f>'将来負担比率（分子）の構造'!J$49</f>
        <v>6144</v>
      </c>
      <c r="H58" s="135"/>
      <c r="I58" s="135"/>
      <c r="J58" s="135">
        <f>'将来負担比率（分子）の構造'!K$49</f>
        <v>6958</v>
      </c>
      <c r="K58" s="135"/>
      <c r="L58" s="135"/>
      <c r="M58" s="135">
        <f>'将来負担比率（分子）の構造'!L$49</f>
        <v>8301</v>
      </c>
      <c r="N58" s="135"/>
      <c r="O58" s="135"/>
      <c r="P58" s="135">
        <f>'将来負担比率（分子）の構造'!M$49</f>
        <v>10435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1281</v>
      </c>
      <c r="C61" s="135"/>
      <c r="D61" s="135"/>
      <c r="E61" s="135">
        <f>'将来負担比率（分子）の構造'!J$46</f>
        <v>1542</v>
      </c>
      <c r="F61" s="135"/>
      <c r="G61" s="135"/>
      <c r="H61" s="135">
        <f>'将来負担比率（分子）の構造'!K$46</f>
        <v>1731</v>
      </c>
      <c r="I61" s="135"/>
      <c r="J61" s="135"/>
      <c r="K61" s="135">
        <f>'将来負担比率（分子）の構造'!L$46</f>
        <v>1</v>
      </c>
      <c r="L61" s="135"/>
      <c r="M61" s="135"/>
      <c r="N61" s="135">
        <f>'将来負担比率（分子）の構造'!M$46</f>
        <v>1</v>
      </c>
      <c r="O61" s="135"/>
      <c r="P61" s="135"/>
    </row>
    <row r="62" spans="1:16">
      <c r="A62" s="135" t="s">
        <v>29</v>
      </c>
      <c r="B62" s="135">
        <f>'将来負担比率（分子）の構造'!I$45</f>
        <v>6928</v>
      </c>
      <c r="C62" s="135"/>
      <c r="D62" s="135"/>
      <c r="E62" s="135">
        <f>'将来負担比率（分子）の構造'!J$45</f>
        <v>6445</v>
      </c>
      <c r="F62" s="135"/>
      <c r="G62" s="135"/>
      <c r="H62" s="135">
        <f>'将来負担比率（分子）の構造'!K$45</f>
        <v>6354</v>
      </c>
      <c r="I62" s="135"/>
      <c r="J62" s="135"/>
      <c r="K62" s="135">
        <f>'将来負担比率（分子）の構造'!L$45</f>
        <v>6203</v>
      </c>
      <c r="L62" s="135"/>
      <c r="M62" s="135"/>
      <c r="N62" s="135">
        <f>'将来負担比率（分子）の構造'!M$45</f>
        <v>5835</v>
      </c>
      <c r="O62" s="135"/>
      <c r="P62" s="135"/>
    </row>
    <row r="63" spans="1:16">
      <c r="A63" s="135" t="s">
        <v>28</v>
      </c>
      <c r="B63" s="135">
        <f>'将来負担比率（分子）の構造'!I$44</f>
        <v>267</v>
      </c>
      <c r="C63" s="135"/>
      <c r="D63" s="135"/>
      <c r="E63" s="135">
        <f>'将来負担比率（分子）の構造'!J$44</f>
        <v>124</v>
      </c>
      <c r="F63" s="135"/>
      <c r="G63" s="135"/>
      <c r="H63" s="135">
        <f>'将来負担比率（分子）の構造'!K$44</f>
        <v>39</v>
      </c>
      <c r="I63" s="135"/>
      <c r="J63" s="135"/>
      <c r="K63" s="135">
        <f>'将来負担比率（分子）の構造'!L$44</f>
        <v>30</v>
      </c>
      <c r="L63" s="135"/>
      <c r="M63" s="135"/>
      <c r="N63" s="135">
        <f>'将来負担比率（分子）の構造'!M$44</f>
        <v>23</v>
      </c>
      <c r="O63" s="135"/>
      <c r="P63" s="135"/>
    </row>
    <row r="64" spans="1:16">
      <c r="A64" s="135" t="s">
        <v>27</v>
      </c>
      <c r="B64" s="135">
        <f>'将来負担比率（分子）の構造'!I$43</f>
        <v>50740</v>
      </c>
      <c r="C64" s="135"/>
      <c r="D64" s="135"/>
      <c r="E64" s="135">
        <f>'将来負担比率（分子）の構造'!J$43</f>
        <v>47178</v>
      </c>
      <c r="F64" s="135"/>
      <c r="G64" s="135"/>
      <c r="H64" s="135">
        <f>'将来負担比率（分子）の構造'!K$43</f>
        <v>45226</v>
      </c>
      <c r="I64" s="135"/>
      <c r="J64" s="135"/>
      <c r="K64" s="135">
        <f>'将来負担比率（分子）の構造'!L$43</f>
        <v>45190</v>
      </c>
      <c r="L64" s="135"/>
      <c r="M64" s="135"/>
      <c r="N64" s="135">
        <f>'将来負担比率（分子）の構造'!M$43</f>
        <v>44902</v>
      </c>
      <c r="O64" s="135"/>
      <c r="P64" s="135"/>
    </row>
    <row r="65" spans="1:16">
      <c r="A65" s="135" t="s">
        <v>26</v>
      </c>
      <c r="B65" s="135">
        <f>'将来負担比率（分子）の構造'!I$42</f>
        <v>208</v>
      </c>
      <c r="C65" s="135"/>
      <c r="D65" s="135"/>
      <c r="E65" s="135">
        <f>'将来負担比率（分子）の構造'!J$42</f>
        <v>193</v>
      </c>
      <c r="F65" s="135"/>
      <c r="G65" s="135"/>
      <c r="H65" s="135">
        <f>'将来負担比率（分子）の構造'!K$42</f>
        <v>16</v>
      </c>
      <c r="I65" s="135"/>
      <c r="J65" s="135"/>
      <c r="K65" s="135">
        <f>'将来負担比率（分子）の構造'!L$42</f>
        <v>15</v>
      </c>
      <c r="L65" s="135"/>
      <c r="M65" s="135"/>
      <c r="N65" s="135">
        <f>'将来負担比率（分子）の構造'!M$42</f>
        <v>13</v>
      </c>
      <c r="O65" s="135"/>
      <c r="P65" s="135"/>
    </row>
    <row r="66" spans="1:16">
      <c r="A66" s="135" t="s">
        <v>25</v>
      </c>
      <c r="B66" s="135">
        <f>'将来負担比率（分子）の構造'!I$41</f>
        <v>32104</v>
      </c>
      <c r="C66" s="135"/>
      <c r="D66" s="135"/>
      <c r="E66" s="135">
        <f>'将来負担比率（分子）の構造'!J$41</f>
        <v>32125</v>
      </c>
      <c r="F66" s="135"/>
      <c r="G66" s="135"/>
      <c r="H66" s="135">
        <f>'将来負担比率（分子）の構造'!K$41</f>
        <v>32483</v>
      </c>
      <c r="I66" s="135"/>
      <c r="J66" s="135"/>
      <c r="K66" s="135">
        <f>'将来負担比率（分子）の構造'!L$41</f>
        <v>35459</v>
      </c>
      <c r="L66" s="135"/>
      <c r="M66" s="135"/>
      <c r="N66" s="135">
        <f>'将来負担比率（分子）の構造'!M$41</f>
        <v>37083</v>
      </c>
      <c r="O66" s="135"/>
      <c r="P66" s="135"/>
    </row>
    <row r="67" spans="1:16">
      <c r="A67" s="135" t="s">
        <v>62</v>
      </c>
      <c r="B67" s="135" t="e">
        <f>NA()</f>
        <v>#N/A</v>
      </c>
      <c r="C67" s="135">
        <f>IF(ISNUMBER('将来負担比率（分子）の構造'!I$52), IF('将来負担比率（分子）の構造'!I$52 &lt; 0, 0, '将来負担比率（分子）の構造'!I$52), NA())</f>
        <v>17900</v>
      </c>
      <c r="D67" s="135" t="e">
        <f>NA()</f>
        <v>#N/A</v>
      </c>
      <c r="E67" s="135" t="e">
        <f>NA()</f>
        <v>#N/A</v>
      </c>
      <c r="F67" s="135">
        <f>IF(ISNUMBER('将来負担比率（分子）の構造'!J$52), IF('将来負担比率（分子）の構造'!J$52 &lt; 0, 0, '将来負担比率（分子）の構造'!J$52), NA())</f>
        <v>13822</v>
      </c>
      <c r="G67" s="135" t="e">
        <f>NA()</f>
        <v>#N/A</v>
      </c>
      <c r="H67" s="135" t="e">
        <f>NA()</f>
        <v>#N/A</v>
      </c>
      <c r="I67" s="135">
        <f>IF(ISNUMBER('将来負担比率（分子）の構造'!K$52), IF('将来負担比率（分子）の構造'!K$52 &lt; 0, 0, '将来負担比率（分子）の構造'!K$52), NA())</f>
        <v>10940</v>
      </c>
      <c r="J67" s="135" t="e">
        <f>NA()</f>
        <v>#N/A</v>
      </c>
      <c r="K67" s="135" t="e">
        <f>NA()</f>
        <v>#N/A</v>
      </c>
      <c r="L67" s="135">
        <f>IF(ISNUMBER('将来負担比率（分子）の構造'!L$52), IF('将来負担比率（分子）の構造'!L$52 &lt; 0, 0, '将来負担比率（分子）の構造'!L$52), NA())</f>
        <v>10865</v>
      </c>
      <c r="M67" s="135" t="e">
        <f>NA()</f>
        <v>#N/A</v>
      </c>
      <c r="N67" s="135" t="e">
        <f>NA()</f>
        <v>#N/A</v>
      </c>
      <c r="O67" s="135">
        <f>IF(ISNUMBER('将来負担比率（分子）の構造'!M$52), IF('将来負担比率（分子）の構造'!M$52 &lt; 0, 0, '将来負担比率（分子）の構造'!M$52), NA())</f>
        <v>10025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2016-04-25T01:01:21Z</cp:lastPrinted>
  <dcterms:created xsi:type="dcterms:W3CDTF">2016-02-15T01:40:10Z</dcterms:created>
  <dcterms:modified xsi:type="dcterms:W3CDTF">2016-04-25T01:01:24Z</dcterms:modified>
  <cp:category/>
</cp:coreProperties>
</file>