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P63" i="11"/>
  <c r="AU63" i="11"/>
  <c r="AA23" i="11"/>
  <c r="AP2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U37" i="9"/>
  <c r="CO36" i="9"/>
  <c r="BE36" i="9"/>
  <c r="AM36" i="9"/>
  <c r="AM35" i="9"/>
  <c r="CO34" i="9"/>
  <c r="CO35" i="9" s="1"/>
  <c r="BW34" i="9"/>
  <c r="BW35" i="9" s="1"/>
  <c r="BW36" i="9" s="1"/>
  <c r="BW37" i="9" s="1"/>
  <c r="BW38" i="9" s="1"/>
  <c r="BW39" i="9" s="1"/>
  <c r="BW40" i="9" s="1"/>
  <c r="BW41" i="9" s="1"/>
  <c r="BW42"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C38" i="9" l="1"/>
  <c r="U34" i="9" l="1"/>
  <c r="U35" i="9" l="1"/>
  <c r="U36" i="9" s="1"/>
  <c r="AM34" i="9" l="1"/>
  <c r="BE34" i="9" s="1"/>
  <c r="BE35" i="9" s="1"/>
</calcChain>
</file>

<file path=xl/sharedStrings.xml><?xml version="1.0" encoding="utf-8"?>
<sst xmlns="http://schemas.openxmlformats.org/spreadsheetml/2006/main" count="958" uniqueCount="547">
  <si>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</si>
  <si>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</si>
  <si>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</si>
  <si>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</si>
  <si>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</si>
  <si>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</si>
  <si>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</si>
  <si>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</si>
  <si>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</si>
  <si>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</si>
  <si>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</si>
  <si>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</si>
  <si>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</si>
  <si>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</si>
  <si>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</si>
  <si>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</si>
  <si>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</si>
  <si>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</si>
  <si>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</si>
  <si>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</si>
  <si>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</si>
  <si>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</si>
  <si>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</si>
  <si>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</si>
  <si>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</si>
  <si>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</si>
  <si>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</si>
  <si>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</si>
  <si>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</si>
  <si>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</si>
  <si>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</si>
  <si>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</si>
  <si>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</si>
  <si>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</si>
  <si>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</si>
  <si>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</si>
  <si>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</si>
  <si>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</si>
  <si>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</si>
  <si>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</si>
  <si>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</si>
  <si>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</si>
  <si>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</si>
  <si>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</si>
  <si>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</si>
  <si>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</si>
  <si>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</si>
  <si>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</si>
  <si>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</si>
  <si>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</si>
  <si>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</si>
  <si>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</si>
  <si>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</si>
  <si>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</si>
  <si>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</si>
  <si>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</si>
  <si>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</si>
  <si>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</si>
  <si>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</si>
  <si>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</si>
  <si>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</si>
  <si>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</si>
  <si>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</si>
  <si>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</si>
  <si>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</si>
  <si>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</si>
  <si>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</si>
  <si>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</si>
  <si>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</si>
  <si>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</si>
  <si>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</si>
  <si>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</si>
  <si>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</si>
  <si>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</si>
  <si>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</si>
  <si>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</si>
  <si>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</si>
  <si>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</si>
  <si>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</si>
  <si>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</si>
  <si>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</si>
  <si>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</si>
  <si>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野洲市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</si>
  <si>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</si>
  <si>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</si>
  <si>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</si>
  <si>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</si>
  <si>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</si>
  <si>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</si>
  <si>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</si>
  <si>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</si>
  <si>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</si>
  <si>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</si>
  <si>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</si>
  <si>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</si>
  <si>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</si>
  <si>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</si>
  <si>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</si>
  <si>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</si>
  <si>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</si>
  <si>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</si>
  <si>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</si>
  <si>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</si>
  <si>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</si>
  <si>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</si>
  <si>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</si>
  <si>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</si>
  <si>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</si>
  <si>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</si>
  <si>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</si>
  <si>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</si>
  <si>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</si>
  <si>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</si>
  <si>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</si>
  <si>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</si>
  <si>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</si>
  <si>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</si>
  <si>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</si>
  <si>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</si>
  <si>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</si>
  <si>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</si>
  <si>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</si>
  <si>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</si>
  <si>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</si>
  <si>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</si>
  <si>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</si>
  <si>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</si>
  <si>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</si>
  <si>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</si>
  <si>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</si>
  <si>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</si>
  <si>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</si>
  <si>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</si>
  <si>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</si>
  <si>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</si>
  <si>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</si>
  <si>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</si>
  <si>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</si>
  <si>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</si>
  <si>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</si>
  <si>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</si>
  <si>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</si>
  <si>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</si>
  <si>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</si>
  <si>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</si>
  <si>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</si>
  <si>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</si>
  <si>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</si>
  <si>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</si>
  <si>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</si>
  <si>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</si>
  <si>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</si>
  <si>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</si>
  <si>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</si>
  <si>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</si>
  <si>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</si>
  <si>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</si>
  <si>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</si>
  <si>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</si>
  <si>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</si>
  <si>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</si>
  <si>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</si>
  <si>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</si>
  <si>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</si>
  <si>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</si>
  <si>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</si>
  <si>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</si>
  <si>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</si>
  <si>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</si>
  <si>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</si>
  <si>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</si>
  <si>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</si>
  <si>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</si>
  <si>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</si>
  <si>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</si>
  <si>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</si>
  <si>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</si>
  <si>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</si>
  <si>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</si>
  <si>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</si>
  <si>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</si>
  <si>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</si>
  <si>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</si>
  <si>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</si>
  <si>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</si>
  <si>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</si>
  <si>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</si>
  <si>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</si>
  <si>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</si>
  <si>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</si>
  <si>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</si>
  <si>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</si>
  <si>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</si>
  <si>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</si>
  <si>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滋賀県野洲市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</si>
  <si>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</si>
  <si>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</si>
  <si>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</si>
  <si>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</si>
  <si>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</si>
  <si>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</si>
  <si>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</si>
  <si>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</si>
  <si>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</si>
  <si>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</si>
  <si>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</si>
  <si>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</si>
  <si>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</si>
  <si>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</si>
  <si>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</si>
  <si>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</si>
  <si>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</si>
  <si>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</si>
  <si>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</si>
  <si>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</si>
  <si>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</si>
  <si>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</si>
  <si>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</si>
  <si>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</si>
  <si>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</si>
  <si>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</si>
  <si>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</si>
  <si>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</si>
  <si>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</si>
  <si>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</si>
  <si>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</si>
  <si>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</si>
  <si>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</si>
  <si>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</si>
  <si>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</si>
  <si>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</si>
  <si>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</si>
  <si>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</si>
  <si>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</si>
  <si>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</si>
  <si>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</si>
  <si>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</si>
  <si>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</si>
  <si>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</si>
  <si>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</si>
  <si>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</si>
  <si>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</si>
  <si>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</si>
  <si>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</si>
  <si>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</si>
  <si>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</si>
  <si>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</si>
  <si>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</si>
  <si>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</si>
  <si>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</si>
  <si>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</si>
  <si>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</si>
  <si>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</si>
  <si>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</si>
  <si>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</si>
  <si>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</si>
  <si>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</si>
  <si>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</si>
  <si>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</si>
  <si>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</si>
  <si>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</si>
  <si>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</si>
  <si>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</si>
  <si>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</si>
  <si>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</si>
  <si>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</si>
  <si>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</si>
  <si>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</si>
  <si>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</si>
  <si>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</si>
  <si>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</si>
  <si>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</si>
  <si>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</si>
  <si>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</si>
  <si>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</si>
  <si>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</si>
  <si>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</si>
  <si>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</si>
  <si>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</si>
  <si>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</si>
  <si>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</si>
  <si>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</si>
  <si>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</si>
  <si>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</si>
  <si>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</si>
  <si>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</si>
  <si>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</si>
  <si>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</si>
  <si>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</si>
  <si>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</si>
  <si>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</si>
  <si>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</si>
  <si>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</si>
  <si>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</si>
  <si>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</si>
  <si>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</si>
  <si>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</si>
  <si>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</si>
  <si>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</si>
  <si>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</si>
  <si>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</si>
  <si>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</si>
  <si>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</si>
  <si>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</si>
  <si>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</si>
  <si>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</si>
  <si>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</si>
  <si>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</si>
  <si>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</si>
  <si>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</si>
  <si>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</si>
  <si>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</si>
  <si>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</si>
  <si>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</si>
  <si>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</si>
  <si>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</si>
  <si>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</si>
  <si>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</si>
  <si>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</si>
  <si>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</si>
  <si>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</si>
  <si>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</si>
  <si>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</si>
  <si>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</si>
  <si>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</si>
  <si>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</si>
  <si>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</si>
  <si>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</si>
  <si>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</si>
  <si>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</si>
  <si>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</si>
  <si>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</si>
  <si>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</si>
  <si>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</si>
  <si>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</si>
  <si>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</si>
  <si>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</si>
  <si>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</si>
  <si>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</si>
  <si>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</si>
  <si>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</si>
  <si>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</si>
  <si>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滋賀県野洲市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</si>
  <si>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</si>
  <si>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</si>
  <si>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</si>
  <si>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</si>
  <si>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</si>
  <si>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</si>
  <si>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</si>
  <si>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</si>
  <si>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</si>
  <si>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</si>
  <si>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</si>
  <si>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</si>
  <si>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</si>
  <si>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</si>
  <si>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</si>
  <si>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</si>
  <si>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</si>
  <si>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</si>
  <si>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</si>
  <si>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</si>
  <si>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</si>
  <si>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</si>
  <si>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</si>
  <si>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</si>
  <si>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</si>
  <si>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</si>
  <si>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</si>
  <si>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</si>
  <si>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</si>
  <si>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</si>
  <si>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</si>
  <si>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</si>
  <si>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</si>
  <si>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下水道事業特別会計</t>
    <phoneticPr fontId="5"/>
  </si>
  <si>
    <t>工業団地等整備事業特別会計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</si>
  <si>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</si>
  <si>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</si>
  <si>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</si>
  <si>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</si>
  <si>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</si>
  <si>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</si>
  <si>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</si>
  <si>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</si>
  <si>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</si>
  <si>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</si>
  <si>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</si>
  <si>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</si>
  <si>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</si>
  <si>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</si>
  <si>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</si>
  <si>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</si>
  <si>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</si>
  <si>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</si>
  <si>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</si>
  <si>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</si>
  <si>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</si>
  <si>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</si>
  <si>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</si>
  <si>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</si>
  <si>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</si>
  <si>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</si>
  <si>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</si>
  <si>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</si>
  <si>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</si>
  <si>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</si>
  <si>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</si>
  <si>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</si>
  <si>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</si>
  <si>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</si>
  <si>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</si>
  <si>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</si>
  <si>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</si>
  <si>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</si>
  <si>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</si>
  <si>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</si>
  <si>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</si>
  <si>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</si>
  <si>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</si>
  <si>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</si>
  <si>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</si>
  <si>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</si>
  <si>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</si>
  <si>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</si>
  <si>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</si>
  <si>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</si>
  <si>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</si>
  <si>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</si>
  <si>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</si>
  <si>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</si>
  <si>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</si>
  <si>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</si>
  <si>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</si>
  <si>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</si>
  <si>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</si>
  <si>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</si>
  <si>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</si>
  <si>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</si>
  <si>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</si>
  <si>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</si>
  <si>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</si>
  <si>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</si>
  <si>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</si>
  <si>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</si>
  <si>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</si>
  <si>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</si>
  <si>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</si>
  <si>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</si>
  <si>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</si>
  <si>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</si>
  <si>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</si>
  <si>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</si>
  <si>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</si>
  <si>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</si>
  <si>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</si>
  <si>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</si>
  <si>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</si>
  <si>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</si>
  <si>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</si>
  <si>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</si>
  <si>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</si>
  <si>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</si>
  <si>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</si>
  <si>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</si>
  <si>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</si>
  <si>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</si>
  <si>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</si>
  <si>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</si>
  <si>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</si>
  <si>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</si>
  <si>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</si>
  <si>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</si>
  <si>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</si>
  <si>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</si>
  <si>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</si>
  <si>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</si>
  <si>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</si>
  <si>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</si>
  <si>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</si>
  <si>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</si>
  <si>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</si>
  <si>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</si>
  <si>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</si>
  <si>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</si>
  <si>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</si>
  <si>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</si>
  <si>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</si>
  <si>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</si>
  <si>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</si>
  <si>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</si>
  <si>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</si>
  <si>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</si>
  <si>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</si>
  <si>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</si>
  <si>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</si>
  <si>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</si>
  <si>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</si>
  <si>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</si>
  <si>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</si>
  <si>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</si>
  <si>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</si>
  <si>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</si>
  <si>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</si>
  <si>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</si>
  <si>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</si>
  <si>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</si>
  <si>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</si>
  <si>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</si>
  <si>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</si>
  <si>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7.36</t>
  </si>
  <si>
    <t>▲ 2.03</t>
  </si>
  <si>
    <t>水道事業会計</t>
  </si>
  <si>
    <t>一般会計</t>
  </si>
  <si>
    <t>国民健康保険事業特別会計</t>
  </si>
  <si>
    <t>介護保険事業特別会計</t>
  </si>
  <si>
    <t>下水道事業特別会計</t>
  </si>
  <si>
    <t>墓地公園事業特別会計</t>
  </si>
  <si>
    <t>後期高齢者医療特別会計</t>
  </si>
  <si>
    <t>工業団地等整備事業特別会計</t>
  </si>
  <si>
    <t>その他会計（赤字）</t>
  </si>
  <si>
    <t>その他会計（黒字）</t>
  </si>
  <si>
    <t>一般会計</t>
    <phoneticPr fontId="5"/>
  </si>
  <si>
    <t>地域医療振興資金貸付事業特別会計</t>
    <phoneticPr fontId="5"/>
  </si>
  <si>
    <t>墓地公園事業特別会計</t>
    <phoneticPr fontId="5"/>
  </si>
  <si>
    <t>基幹水利施設管理事業特別会計</t>
    <phoneticPr fontId="5"/>
  </si>
  <si>
    <t>土地取得特別会計</t>
    <phoneticPr fontId="5"/>
  </si>
  <si>
    <t>-</t>
    <phoneticPr fontId="5"/>
  </si>
  <si>
    <t>国民健康保険事業特別会計</t>
    <phoneticPr fontId="5"/>
  </si>
  <si>
    <t>-</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</si>
  <si>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</si>
  <si>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</si>
  <si>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</si>
  <si>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</si>
  <si>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</si>
  <si>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</si>
  <si>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工業団地等整備事業特別会計</t>
    <phoneticPr fontId="5"/>
  </si>
  <si>
    <t>滋賀県市町村職員退職手当組合</t>
    <rPh sb="0" eb="3">
      <t>シガケン</t>
    </rPh>
    <rPh sb="3" eb="6">
      <t>シチョウソン</t>
    </rPh>
    <rPh sb="6" eb="8">
      <t>ショクイン</t>
    </rPh>
    <rPh sb="8" eb="10">
      <t>タイショク</t>
    </rPh>
    <rPh sb="10" eb="12">
      <t>テアテ</t>
    </rPh>
    <rPh sb="12" eb="14">
      <t>クミアイ</t>
    </rPh>
    <phoneticPr fontId="5"/>
  </si>
  <si>
    <t>滋賀県市町村交通災害共済組合</t>
    <rPh sb="0" eb="3">
      <t>シガケン</t>
    </rPh>
    <rPh sb="3" eb="6">
      <t>シチョウソン</t>
    </rPh>
    <rPh sb="6" eb="8">
      <t>コウツウ</t>
    </rPh>
    <rPh sb="8" eb="10">
      <t>サイガイ</t>
    </rPh>
    <rPh sb="10" eb="12">
      <t>キョウサイ</t>
    </rPh>
    <rPh sb="12" eb="14">
      <t>クミアイ</t>
    </rPh>
    <phoneticPr fontId="5"/>
  </si>
  <si>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</si>
  <si>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守山野洲行政事務組合</t>
    <rPh sb="0" eb="2">
      <t>モリヤマ</t>
    </rPh>
    <rPh sb="2" eb="3">
      <t>ヤ</t>
    </rPh>
    <rPh sb="3" eb="4">
      <t>ス</t>
    </rPh>
    <rPh sb="4" eb="6">
      <t>ギョウセイ</t>
    </rPh>
    <rPh sb="6" eb="8">
      <t>ジム</t>
    </rPh>
    <rPh sb="8" eb="10">
      <t>クミアイ</t>
    </rPh>
    <phoneticPr fontId="5"/>
  </si>
  <si>
    <t>湖南広域行政組合</t>
    <rPh sb="0" eb="2">
      <t>コナン</t>
    </rPh>
    <rPh sb="2" eb="4">
      <t>コウイキ</t>
    </rPh>
    <rPh sb="4" eb="6">
      <t>ギョウセイ</t>
    </rPh>
    <rPh sb="6" eb="8">
      <t>クミアイ</t>
    </rPh>
    <phoneticPr fontId="5"/>
  </si>
  <si>
    <t>滋賀県市町村職員研修センター</t>
    <rPh sb="0" eb="3">
      <t>シガケン</t>
    </rPh>
    <rPh sb="3" eb="6">
      <t>シチョウソン</t>
    </rPh>
    <rPh sb="6" eb="8">
      <t>ショクイン</t>
    </rPh>
    <rPh sb="8" eb="10">
      <t>ケンシュウ</t>
    </rPh>
    <phoneticPr fontId="5"/>
  </si>
  <si>
    <t>滋賀県後期高齢者医療広域連合（一般会計）</t>
    <rPh sb="0" eb="3">
      <t>シガケン</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</si>
  <si>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滋賀県後期高齢者医療広域連合（特別会計）</t>
    <rPh sb="0" eb="3">
      <t>シガケン</t>
    </rPh>
    <rPh sb="3" eb="5">
      <t>コウキ</t>
    </rPh>
    <rPh sb="5" eb="7">
      <t>コウレイ</t>
    </rPh>
    <rPh sb="7" eb="8">
      <t>シャ</t>
    </rPh>
    <rPh sb="8" eb="10">
      <t>イリョウ</t>
    </rPh>
    <rPh sb="10" eb="12">
      <t>コウイキ</t>
    </rPh>
    <rPh sb="12" eb="14">
      <t>レンゴウ</t>
    </rPh>
    <rPh sb="15" eb="17">
      <t>トクベツ</t>
    </rPh>
    <rPh sb="17" eb="19">
      <t>カイケイ</t>
    </rPh>
    <phoneticPr fontId="5"/>
  </si>
  <si>
    <t>野洲市湖岸開発</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</si>
</sst>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32196</c:v>
                </c:pt>
                <c:pt idx="1">
                  <c:v>74412</c:v>
                </c:pt>
                <c:pt idx="2">
                  <c:v>92195</c:v>
                </c:pt>
                <c:pt idx="3">
                  <c:v>51764</c:v>
                </c:pt>
                <c:pt idx="4">
                  <c:v>72484</c:v>
                </c:pt>
              </c:numCache>
            </c:numRef>
          </c:val>
          <c:smooth val="0"/>
        </c:ser>
        <c:dLbls>
          <c:showLegendKey val="0"/>
          <c:showVal val="0"/>
          <c:showCatName val="0"/>
          <c:showSerName val="0"/>
          <c:showPercent val="0"/>
          <c:showBubbleSize val="0"/>
        </c:dLbls>
        <c:marker val="1"/>
        <c:smooth val="0"/>
        <c:axId val="66049536"/>
        <c:axId val="66051456"/>
      </c:lineChart>
      <c:catAx>
        <c:axId val="66049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051456"/>
        <c:crosses val="autoZero"/>
        <c:auto val="1"/>
        <c:lblAlgn val="ctr"/>
        <c:lblOffset val="100"/>
        <c:tickLblSkip val="1"/>
        <c:tickMarkSkip val="1"/>
        <c:noMultiLvlLbl val="0"/>
      </c:catAx>
      <c:valAx>
        <c:axId val="660514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049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2.4300000000000002</c:v>
                </c:pt>
                <c:pt idx="1">
                  <c:v>3.31</c:v>
                </c:pt>
                <c:pt idx="2">
                  <c:v>4.2</c:v>
                </c:pt>
                <c:pt idx="3">
                  <c:v>3.1</c:v>
                </c:pt>
                <c:pt idx="4">
                  <c:v>3.07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6.53</c:v>
                </c:pt>
                <c:pt idx="1">
                  <c:v>8.08</c:v>
                </c:pt>
                <c:pt idx="2">
                  <c:v>8.68</c:v>
                </c:pt>
                <c:pt idx="3">
                  <c:v>7.46</c:v>
                </c:pt>
                <c:pt idx="4">
                  <c:v>11.03</c:v>
                </c:pt>
              </c:numCache>
            </c:numRef>
          </c:val>
        </c:ser>
        <c:dLbls>
          <c:showLegendKey val="0"/>
          <c:showVal val="0"/>
          <c:showCatName val="0"/>
          <c:showSerName val="0"/>
          <c:showPercent val="0"/>
          <c:showBubbleSize val="0"/>
        </c:dLbls>
        <c:gapWidth val="250"/>
        <c:overlap val="100"/>
        <c:axId val="78611584"/>
        <c:axId val="78613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-7.36</c:v>
                </c:pt>
                <c:pt idx="1">
                  <c:v>2.4900000000000002</c:v>
                </c:pt>
                <c:pt idx="2">
                  <c:v>2.59</c:v>
                </c:pt>
                <c:pt idx="3">
                  <c:v>-2.0299999999999998</c:v>
                </c:pt>
                <c:pt idx="4">
                  <c:v>3.59</c:v>
                </c:pt>
              </c:numCache>
            </c:numRef>
          </c:val>
          <c:smooth val="0"/>
        </c:ser>
        <c:dLbls>
          <c:showLegendKey val="0"/>
          <c:showVal val="0"/>
          <c:showCatName val="0"/>
          <c:showSerName val="0"/>
          <c:showPercent val="0"/>
          <c:showBubbleSize val="0"/>
        </c:dLbls>
        <c:marker val="1"/>
        <c:smooth val="0"/>
        <c:axId val="78611584"/>
        <c:axId val="78613504"/>
      </c:lineChart>
      <c:catAx>
        <c:axId val="7861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8613504"/>
        <c:crosses val="autoZero"/>
        <c:auto val="1"/>
        <c:lblAlgn val="ctr"/>
        <c:lblOffset val="100"/>
        <c:tickLblSkip val="1"/>
        <c:tickMarkSkip val="1"/>
        <c:noMultiLvlLbl val="0"/>
      </c:catAx>
      <c:valAx>
        <c:axId val="7861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61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工業団地等整備事業特別会計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7.0000000000000007E-2</c:v>
                </c:pt>
                <c:pt idx="4">
                  <c:v>#N/A</c:v>
                </c:pt>
                <c:pt idx="5">
                  <c:v>0.06</c:v>
                </c:pt>
                <c:pt idx="6">
                  <c:v>#N/A</c:v>
                </c:pt>
                <c:pt idx="7">
                  <c:v>0.08</c:v>
                </c:pt>
                <c:pt idx="8">
                  <c:v>#N/A</c:v>
                </c:pt>
                <c:pt idx="9">
                  <c:v>0.08</c:v>
                </c:pt>
              </c:numCache>
            </c:numRef>
          </c:val>
        </c:ser>
        <c:ser>
          <c:idx val="4"/>
          <c:order val="4"/>
          <c:tx>
            <c:strRef>
              <c:f>データシート!$A$31</c:f>
              <c:strCache>
                <c:ptCount val="1"/>
                <c:pt idx="0">
                  <c:v>墓地公園事業特別会計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0.04</c:v>
                </c:pt>
                <c:pt idx="4">
                  <c:v>#N/A</c:v>
                </c:pt>
                <c:pt idx="5">
                  <c:v>0.03</c:v>
                </c:pt>
                <c:pt idx="6">
                  <c:v>#N/A</c:v>
                </c:pt>
                <c:pt idx="7">
                  <c:v>0.05</c:v>
                </c:pt>
                <c:pt idx="8">
                  <c:v>#N/A</c:v>
                </c:pt>
                <c:pt idx="9">
                  <c:v>0.11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c:v>
                </c:pt>
                <c:pt idx="2">
                  <c:v>#N/A</c:v>
                </c:pt>
                <c:pt idx="3">
                  <c:v>0.27</c:v>
                </c:pt>
                <c:pt idx="4">
                  <c:v>#N/A</c:v>
                </c:pt>
                <c:pt idx="5">
                  <c:v>0.22</c:v>
                </c:pt>
                <c:pt idx="6">
                  <c:v>#N/A</c:v>
                </c:pt>
                <c:pt idx="7">
                  <c:v>0.28999999999999998</c:v>
                </c:pt>
                <c:pt idx="8">
                  <c:v>#N/A</c:v>
                </c:pt>
                <c:pt idx="9">
                  <c:v>0.25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0.32</c:v>
                </c:pt>
                <c:pt idx="2">
                  <c:v>#N/A</c:v>
                </c:pt>
                <c:pt idx="3">
                  <c:v>0.63</c:v>
                </c:pt>
                <c:pt idx="4">
                  <c:v>#N/A</c:v>
                </c:pt>
                <c:pt idx="5">
                  <c:v>0.38</c:v>
                </c:pt>
                <c:pt idx="6">
                  <c:v>#N/A</c:v>
                </c:pt>
                <c:pt idx="7">
                  <c:v>0.47</c:v>
                </c:pt>
                <c:pt idx="8">
                  <c:v>#N/A</c:v>
                </c:pt>
                <c:pt idx="9">
                  <c:v>0.28000000000000003</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0.57999999999999996</c:v>
                </c:pt>
                <c:pt idx="2">
                  <c:v>#N/A</c:v>
                </c:pt>
                <c:pt idx="3">
                  <c:v>0.52</c:v>
                </c:pt>
                <c:pt idx="4">
                  <c:v>#N/A</c:v>
                </c:pt>
                <c:pt idx="5">
                  <c:v>1.71</c:v>
                </c:pt>
                <c:pt idx="6">
                  <c:v>#N/A</c:v>
                </c:pt>
                <c:pt idx="7">
                  <c:v>1.55</c:v>
                </c:pt>
                <c:pt idx="8">
                  <c:v>#N/A</c:v>
                </c:pt>
                <c:pt idx="9">
                  <c:v>1.0900000000000001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2.41</c:v>
                </c:pt>
                <c:pt idx="2">
                  <c:v>#N/A</c:v>
                </c:pt>
                <c:pt idx="3">
                  <c:v>3.27</c:v>
                </c:pt>
                <c:pt idx="4">
                  <c:v>#N/A</c:v>
                </c:pt>
                <c:pt idx="5">
                  <c:v>4.17</c:v>
                </c:pt>
                <c:pt idx="6">
                  <c:v>#N/A</c:v>
                </c:pt>
                <c:pt idx="7">
                  <c:v>3.04</c:v>
                </c:pt>
                <c:pt idx="8">
                  <c:v>#N/A</c:v>
                </c:pt>
                <c:pt idx="9">
                  <c:v>2.96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3.84</c:v>
                </c:pt>
                <c:pt idx="2">
                  <c:v>#N/A</c:v>
                </c:pt>
                <c:pt idx="3">
                  <c:v>3.6</c:v>
                </c:pt>
                <c:pt idx="4">
                  <c:v>#N/A</c:v>
                </c:pt>
                <c:pt idx="5">
                  <c:v>3.55</c:v>
                </c:pt>
                <c:pt idx="6">
                  <c:v>#N/A</c:v>
                </c:pt>
                <c:pt idx="7">
                  <c:v>3.4</c:v>
                </c:pt>
                <c:pt idx="8">
                  <c:v>#N/A</c:v>
                </c:pt>
                <c:pt idx="9">
                  <c:v>3.47</c:v>
                </c:pt>
              </c:numCache>
            </c:numRef>
          </c:val>
        </c:ser>
        <c:dLbls>
          <c:showLegendKey val="0"/>
          <c:showVal val="0"/>
          <c:showCatName val="0"/>
          <c:showSerName val="0"/>
          <c:showPercent val="0"/>
          <c:showBubbleSize val="0"/>
        </c:dLbls>
        <c:gapWidth val="150"/>
        <c:overlap val="100"/>
        <c:axId val="79059968"/>
        <c:axId val="79061760"/>
      </c:barChart>
      <c:catAx>
        <c:axId val="7905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061760"/>
        <c:crosses val="autoZero"/>
        <c:auto val="1"/>
        <c:lblAlgn val="ctr"/>
        <c:lblOffset val="100"/>
        <c:tickLblSkip val="1"/>
        <c:tickMarkSkip val="1"/>
        <c:noMultiLvlLbl val="0"/>
      </c:catAx>
      <c:valAx>
        <c:axId val="79061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059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1933</c:v>
                </c:pt>
                <c:pt idx="5">
                  <c:v>1911</c:v>
                </c:pt>
                <c:pt idx="8">
                  <c:v>2282</c:v>
                </c:pt>
                <c:pt idx="11">
                  <c:v>2359</c:v>
                </c:pt>
                <c:pt idx="14">
                  <c:v>2404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c:v>
                </c:pt>
                <c:pt idx="3">
                  <c:v>3</c:v>
                </c:pt>
                <c:pt idx="6">
                  <c:v>4</c:v>
                </c:pt>
                <c:pt idx="9">
                  <c:v>3</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244</c:v>
                </c:pt>
                <c:pt idx="3">
                  <c:v>275</c:v>
                </c:pt>
                <c:pt idx="6">
                  <c:v>196</c:v>
                </c:pt>
                <c:pt idx="9">
                  <c:v>170</c:v>
                </c:pt>
                <c:pt idx="12">
                  <c:v>194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139</c:v>
                </c:pt>
                <c:pt idx="3">
                  <c:v>149</c:v>
                </c:pt>
                <c:pt idx="6">
                  <c:v>155</c:v>
                </c:pt>
                <c:pt idx="9">
                  <c:v>159</c:v>
                </c:pt>
                <c:pt idx="12">
                  <c:v>162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452</c:v>
                </c:pt>
                <c:pt idx="3">
                  <c:v>186</c:v>
                </c:pt>
                <c:pt idx="6">
                  <c:v>170</c:v>
                </c:pt>
                <c:pt idx="9">
                  <c:v>135</c:v>
                </c:pt>
                <c:pt idx="12">
                  <c:v>209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2835</c:v>
                </c:pt>
                <c:pt idx="3">
                  <c:v>2756</c:v>
                </c:pt>
                <c:pt idx="6">
                  <c:v>3219</c:v>
                </c:pt>
                <c:pt idx="9">
                  <c:v>3157</c:v>
                </c:pt>
                <c:pt idx="12">
                  <c:v>3212</c:v>
                </c:pt>
              </c:numCache>
            </c:numRef>
          </c:val>
        </c:ser>
        <c:dLbls>
          <c:showLegendKey val="0"/>
          <c:showVal val="0"/>
          <c:showCatName val="0"/>
          <c:showSerName val="0"/>
          <c:showPercent val="0"/>
          <c:showBubbleSize val="0"/>
        </c:dLbls>
        <c:gapWidth val="100"/>
        <c:overlap val="100"/>
        <c:axId val="85457152"/>
        <c:axId val="85459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1741</c:v>
                </c:pt>
                <c:pt idx="2">
                  <c:v>#N/A</c:v>
                </c:pt>
                <c:pt idx="3">
                  <c:v>#N/A</c:v>
                </c:pt>
                <c:pt idx="4">
                  <c:v>1458</c:v>
                </c:pt>
                <c:pt idx="5">
                  <c:v>#N/A</c:v>
                </c:pt>
                <c:pt idx="6">
                  <c:v>#N/A</c:v>
                </c:pt>
                <c:pt idx="7">
                  <c:v>1462</c:v>
                </c:pt>
                <c:pt idx="8">
                  <c:v>#N/A</c:v>
                </c:pt>
                <c:pt idx="9">
                  <c:v>#N/A</c:v>
                </c:pt>
                <c:pt idx="10">
                  <c:v>1265</c:v>
                </c:pt>
                <c:pt idx="11">
                  <c:v>#N/A</c:v>
                </c:pt>
                <c:pt idx="12">
                  <c:v>#N/A</c:v>
                </c:pt>
                <c:pt idx="13">
                  <c:v>1375</c:v>
                </c:pt>
                <c:pt idx="14">
                  <c:v>#N/A</c:v>
                </c:pt>
              </c:numCache>
            </c:numRef>
          </c:val>
          <c:smooth val="0"/>
        </c:ser>
        <c:dLbls>
          <c:showLegendKey val="0"/>
          <c:showVal val="0"/>
          <c:showCatName val="0"/>
          <c:showSerName val="0"/>
          <c:showPercent val="0"/>
          <c:showBubbleSize val="0"/>
        </c:dLbls>
        <c:marker val="1"/>
        <c:smooth val="0"/>
        <c:axId val="85457152"/>
        <c:axId val="85459328"/>
      </c:lineChart>
      <c:catAx>
        <c:axId val="8545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459328"/>
        <c:crosses val="autoZero"/>
        <c:auto val="1"/>
        <c:lblAlgn val="ctr"/>
        <c:lblOffset val="100"/>
        <c:tickLblSkip val="1"/>
        <c:tickMarkSkip val="1"/>
        <c:noMultiLvlLbl val="0"/>
      </c:catAx>
      <c:valAx>
        <c:axId val="8545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45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21611</c:v>
                </c:pt>
                <c:pt idx="5">
                  <c:v>22088</c:v>
                </c:pt>
                <c:pt idx="8">
                  <c:v>24568</c:v>
                </c:pt>
                <c:pt idx="11">
                  <c:v>24665</c:v>
                </c:pt>
                <c:pt idx="14">
                  <c:v>24846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841</c:v>
                </c:pt>
                <c:pt idx="5">
                  <c:v>832</c:v>
                </c:pt>
                <c:pt idx="8">
                  <c:v>775</c:v>
                </c:pt>
                <c:pt idx="11">
                  <c:v>711</c:v>
                </c:pt>
                <c:pt idx="14">
                  <c:v>577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1622</c:v>
                </c:pt>
                <c:pt idx="5">
                  <c:v>2009</c:v>
                </c:pt>
                <c:pt idx="8">
                  <c:v>2157</c:v>
                </c:pt>
                <c:pt idx="11">
                  <c:v>2066</c:v>
                </c:pt>
                <c:pt idx="14">
                  <c:v>2878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1996</c:v>
                </c:pt>
                <c:pt idx="3">
                  <c:v>1798</c:v>
                </c:pt>
                <c:pt idx="6">
                  <c:v>1616</c:v>
                </c:pt>
                <c:pt idx="9">
                  <c:v>1489</c:v>
                </c:pt>
                <c:pt idx="12">
                  <c:v>1246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1049</c:v>
                </c:pt>
                <c:pt idx="3">
                  <c:v>1127</c:v>
                </c:pt>
                <c:pt idx="6">
                  <c:v>1257</c:v>
                </c:pt>
                <c:pt idx="9">
                  <c:v>969</c:v>
                </c:pt>
                <c:pt idx="12">
                  <c:v>1031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1081</c:v>
                </c:pt>
                <c:pt idx="3">
                  <c:v>956</c:v>
                </c:pt>
                <c:pt idx="6">
                  <c:v>837</c:v>
                </c:pt>
                <c:pt idx="9">
                  <c:v>765</c:v>
                </c:pt>
                <c:pt idx="12">
                  <c:v>758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3351</c:v>
                </c:pt>
                <c:pt idx="3">
                  <c:v>2759</c:v>
                </c:pt>
                <c:pt idx="6">
                  <c:v>1724</c:v>
                </c:pt>
                <c:pt idx="9">
                  <c:v>1451</c:v>
                </c:pt>
                <c:pt idx="12">
                  <c:v>1409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2134</c:v>
                </c:pt>
                <c:pt idx="3">
                  <c:v>1145</c:v>
                </c:pt>
                <c:pt idx="6">
                  <c:v>1029</c:v>
                </c:pt>
                <c:pt idx="9">
                  <c:v>871</c:v>
                </c:pt>
                <c:pt idx="12">
                  <c:v>781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24994</c:v>
                </c:pt>
                <c:pt idx="3">
                  <c:v>27316</c:v>
                </c:pt>
                <c:pt idx="6">
                  <c:v>28546</c:v>
                </c:pt>
                <c:pt idx="9">
                  <c:v>28511</c:v>
                </c:pt>
                <c:pt idx="12">
                  <c:v>28450</c:v>
                </c:pt>
              </c:numCache>
            </c:numRef>
          </c:val>
        </c:ser>
        <c:dLbls>
          <c:showLegendKey val="0"/>
          <c:showVal val="0"/>
          <c:showCatName val="0"/>
          <c:showSerName val="0"/>
          <c:showPercent val="0"/>
          <c:showBubbleSize val="0"/>
        </c:dLbls>
        <c:gapWidth val="100"/>
        <c:overlap val="100"/>
        <c:axId val="87504000"/>
        <c:axId val="87505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10533</c:v>
                </c:pt>
                <c:pt idx="2">
                  <c:v>#N/A</c:v>
                </c:pt>
                <c:pt idx="3">
                  <c:v>#N/A</c:v>
                </c:pt>
                <c:pt idx="4">
                  <c:v>10173</c:v>
                </c:pt>
                <c:pt idx="5">
                  <c:v>#N/A</c:v>
                </c:pt>
                <c:pt idx="6">
                  <c:v>#N/A</c:v>
                </c:pt>
                <c:pt idx="7">
                  <c:v>7509</c:v>
                </c:pt>
                <c:pt idx="8">
                  <c:v>#N/A</c:v>
                </c:pt>
                <c:pt idx="9">
                  <c:v>#N/A</c:v>
                </c:pt>
                <c:pt idx="10">
                  <c:v>6615</c:v>
                </c:pt>
                <c:pt idx="11">
                  <c:v>#N/A</c:v>
                </c:pt>
                <c:pt idx="12">
                  <c:v>#N/A</c:v>
                </c:pt>
                <c:pt idx="13">
                  <c:v>5373</c:v>
                </c:pt>
                <c:pt idx="14">
                  <c:v>#N/A</c:v>
                </c:pt>
              </c:numCache>
            </c:numRef>
          </c:val>
          <c:smooth val="0"/>
        </c:ser>
        <c:dLbls>
          <c:showLegendKey val="0"/>
          <c:showVal val="0"/>
          <c:showCatName val="0"/>
          <c:showSerName val="0"/>
          <c:showPercent val="0"/>
          <c:showBubbleSize val="0"/>
        </c:dLbls>
        <c:marker val="1"/>
        <c:smooth val="0"/>
        <c:axId val="87504000"/>
        <c:axId val="87505920"/>
      </c:lineChart>
      <c:catAx>
        <c:axId val="8750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505920"/>
        <c:crosses val="autoZero"/>
        <c:auto val="1"/>
        <c:lblAlgn val="ctr"/>
        <c:lblOffset val="100"/>
        <c:tickLblSkip val="1"/>
        <c:tickMarkSkip val="1"/>
        <c:noMultiLvlLbl val="0"/>
      </c:catAx>
      <c:valAx>
        <c:axId val="8750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0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50,848
50,355
80.15
20,882,760
20,453,742
378,224
12,308,813
28,449,957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54.0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主要法人の法人市民税等により、これまでから類似団体を上回っており、今年度は</a:t>
          </a:r>
          <a:r>
            <a:rPr lang="ja-JP" altLang="en-US" sz="1100" b="0" i="0" baseline="0">
              <a:solidFill>
                <a:schemeClr val="dk1"/>
              </a:solidFill>
              <a:effectLst/>
              <a:latin typeface="+mn-lt"/>
              <a:ea typeface="+mn-ea"/>
              <a:cs typeface="+mn-cs"/>
            </a:rPr>
            <a:t>前年と同様、</a:t>
          </a:r>
          <a:r>
            <a:rPr lang="ja-JP" altLang="ja-JP" sz="1100" b="0" i="0" baseline="0">
              <a:solidFill>
                <a:schemeClr val="dk1"/>
              </a:solidFill>
              <a:effectLst/>
              <a:latin typeface="+mn-lt"/>
              <a:ea typeface="+mn-ea"/>
              <a:cs typeface="+mn-cs"/>
            </a:rPr>
            <a:t>0.81となっている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主な財源である法人市民税は、経済情勢に大きく左右されることから、</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行財政改革の推進等により、行政運営の効率化はもとより、安定した財政運営を目指す。</a:t>
          </a:r>
          <a:endParaRPr lang="ja-JP" altLang="ja-JP" sz="14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47625</xdr:rowOff>
    </xdr:from>
    <xdr:to>
      <xdr:col>7</xdr:col>
      <xdr:colOff>152400</xdr:colOff>
      <xdr:row>38</xdr:row>
      <xdr:rowOff>47625</xdr:rowOff>
    </xdr:to>
    <xdr:cxnSp macro="">
      <xdr:nvCxnSpPr>
        <xdr:cNvPr id="68" name="直線コネクタ 67"/>
        <xdr:cNvCxnSpPr/>
      </xdr:nvCxnSpPr>
      <xdr:spPr>
        <a:xfrm>
          <a:off x="4114800" y="6562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27517</xdr:rowOff>
    </xdr:from>
    <xdr:to>
      <xdr:col>6</xdr:col>
      <xdr:colOff>0</xdr:colOff>
      <xdr:row>38</xdr:row>
      <xdr:rowOff>47625</xdr:rowOff>
    </xdr:to>
    <xdr:cxnSp macro="">
      <xdr:nvCxnSpPr>
        <xdr:cNvPr id="71" name="直線コネクタ 70"/>
        <xdr:cNvCxnSpPr/>
      </xdr:nvCxnSpPr>
      <xdr:spPr>
        <a:xfrm>
          <a:off x="3225800" y="65426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58208</xdr:rowOff>
    </xdr:from>
    <xdr:to>
      <xdr:col>4</xdr:col>
      <xdr:colOff>482600</xdr:colOff>
      <xdr:row>38</xdr:row>
      <xdr:rowOff>27517</xdr:rowOff>
    </xdr:to>
    <xdr:cxnSp macro="">
      <xdr:nvCxnSpPr>
        <xdr:cNvPr id="74" name="直線コネクタ 73"/>
        <xdr:cNvCxnSpPr/>
      </xdr:nvCxnSpPr>
      <xdr:spPr>
        <a:xfrm>
          <a:off x="2336800" y="6401858"/>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129117</xdr:rowOff>
    </xdr:from>
    <xdr:to>
      <xdr:col>3</xdr:col>
      <xdr:colOff>279400</xdr:colOff>
      <xdr:row>37</xdr:row>
      <xdr:rowOff>58208</xdr:rowOff>
    </xdr:to>
    <xdr:cxnSp macro="">
      <xdr:nvCxnSpPr>
        <xdr:cNvPr id="77" name="直線コネクタ 76"/>
        <xdr:cNvCxnSpPr/>
      </xdr:nvCxnSpPr>
      <xdr:spPr>
        <a:xfrm>
          <a:off x="1447800" y="630131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168275</xdr:rowOff>
    </xdr:from>
    <xdr:to>
      <xdr:col>7</xdr:col>
      <xdr:colOff>203200</xdr:colOff>
      <xdr:row>38</xdr:row>
      <xdr:rowOff>98425</xdr:rowOff>
    </xdr:to>
    <xdr:sp macro="" textlink="">
      <xdr:nvSpPr>
        <xdr:cNvPr id="87" name="円/楕円 86"/>
        <xdr:cNvSpPr/>
      </xdr:nvSpPr>
      <xdr:spPr>
        <a:xfrm>
          <a:off x="49022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13352</xdr:rowOff>
    </xdr:from>
    <xdr:ext cx="762000" cy="259045"/>
    <xdr:sp macro="" textlink="">
      <xdr:nvSpPr>
        <xdr:cNvPr id="88" name="財政力該当値テキスト"/>
        <xdr:cNvSpPr txBox="1"/>
      </xdr:nvSpPr>
      <xdr:spPr>
        <a:xfrm>
          <a:off x="5041900" y="63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168275</xdr:rowOff>
    </xdr:from>
    <xdr:to>
      <xdr:col>6</xdr:col>
      <xdr:colOff>50800</xdr:colOff>
      <xdr:row>38</xdr:row>
      <xdr:rowOff>98425</xdr:rowOff>
    </xdr:to>
    <xdr:sp macro="" textlink="">
      <xdr:nvSpPr>
        <xdr:cNvPr id="89" name="円/楕円 88"/>
        <xdr:cNvSpPr/>
      </xdr:nvSpPr>
      <xdr:spPr>
        <a:xfrm>
          <a:off x="4064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108602</xdr:rowOff>
    </xdr:from>
    <xdr:ext cx="736600" cy="259045"/>
    <xdr:sp macro="" textlink="">
      <xdr:nvSpPr>
        <xdr:cNvPr id="90" name="テキスト ボックス 89"/>
        <xdr:cNvSpPr txBox="1"/>
      </xdr:nvSpPr>
      <xdr:spPr>
        <a:xfrm>
          <a:off x="3733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148167</xdr:rowOff>
    </xdr:from>
    <xdr:to>
      <xdr:col>4</xdr:col>
      <xdr:colOff>533400</xdr:colOff>
      <xdr:row>38</xdr:row>
      <xdr:rowOff>78316</xdr:rowOff>
    </xdr:to>
    <xdr:sp macro="" textlink="">
      <xdr:nvSpPr>
        <xdr:cNvPr id="91" name="円/楕円 90"/>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88494</xdr:rowOff>
    </xdr:from>
    <xdr:ext cx="762000" cy="259045"/>
    <xdr:sp macro="" textlink="">
      <xdr:nvSpPr>
        <xdr:cNvPr id="92" name="テキスト ボックス 91"/>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7408</xdr:rowOff>
    </xdr:from>
    <xdr:to>
      <xdr:col>3</xdr:col>
      <xdr:colOff>330200</xdr:colOff>
      <xdr:row>37</xdr:row>
      <xdr:rowOff>109008</xdr:rowOff>
    </xdr:to>
    <xdr:sp macro="" textlink="">
      <xdr:nvSpPr>
        <xdr:cNvPr id="93" name="円/楕円 92"/>
        <xdr:cNvSpPr/>
      </xdr:nvSpPr>
      <xdr:spPr>
        <a:xfrm>
          <a:off x="2286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119185</xdr:rowOff>
    </xdr:from>
    <xdr:ext cx="762000" cy="259045"/>
    <xdr:sp macro="" textlink="">
      <xdr:nvSpPr>
        <xdr:cNvPr id="94" name="テキスト ボックス 93"/>
        <xdr:cNvSpPr txBox="1"/>
      </xdr:nvSpPr>
      <xdr:spPr>
        <a:xfrm>
          <a:off x="1955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78317</xdr:rowOff>
    </xdr:from>
    <xdr:to>
      <xdr:col>2</xdr:col>
      <xdr:colOff>127000</xdr:colOff>
      <xdr:row>37</xdr:row>
      <xdr:rowOff>8467</xdr:rowOff>
    </xdr:to>
    <xdr:sp macro="" textlink="">
      <xdr:nvSpPr>
        <xdr:cNvPr id="95" name="円/楕円 94"/>
        <xdr:cNvSpPr/>
      </xdr:nvSpPr>
      <xdr:spPr>
        <a:xfrm>
          <a:off x="1397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18644</xdr:rowOff>
    </xdr:from>
    <xdr:ext cx="762000" cy="259045"/>
    <xdr:sp macro="" textlink="">
      <xdr:nvSpPr>
        <xdr:cNvPr id="96" name="テキスト ボックス 95"/>
        <xdr:cNvSpPr txBox="1"/>
      </xdr:nvSpPr>
      <xdr:spPr>
        <a:xfrm>
          <a:off x="1066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景気の回復を背景とし、法人市民税や固定資産税の増収の結果、数値の改善が見られ</a:t>
          </a:r>
          <a:r>
            <a:rPr lang="ja-JP" altLang="ja-JP" sz="1100" b="0" i="0" baseline="0">
              <a:solidFill>
                <a:schemeClr val="dk1"/>
              </a:solidFill>
              <a:effectLst/>
              <a:latin typeface="+mn-lt"/>
              <a:ea typeface="+mn-ea"/>
              <a:cs typeface="+mn-cs"/>
            </a:rPr>
            <a:t>る。</a:t>
          </a:r>
          <a:endParaRPr lang="ja-JP" altLang="ja-JP" sz="1400">
            <a:effectLst/>
          </a:endParaRPr>
        </a:p>
        <a:p>
          <a:pPr rtl="0"/>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、行財政改革の推進等により、合併において重複した公共施設の統廃合や適正な職員の再配置等による人件費の抑制等を行い、弾力性のある財政構造へ体質改善を図る。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105591</xdr:rowOff>
    </xdr:from>
    <xdr:to>
      <xdr:col>7</xdr:col>
      <xdr:colOff>152400</xdr:colOff>
      <xdr:row>62</xdr:row>
      <xdr:rowOff>103051</xdr:rowOff>
    </xdr:to>
    <xdr:cxnSp macro="">
      <xdr:nvCxnSpPr>
        <xdr:cNvPr id="133" name="直線コネクタ 132"/>
        <xdr:cNvCxnSpPr/>
      </xdr:nvCxnSpPr>
      <xdr:spPr>
        <a:xfrm flipV="1">
          <a:off x="4114800" y="10564041"/>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30662</xdr:rowOff>
    </xdr:from>
    <xdr:to>
      <xdr:col>6</xdr:col>
      <xdr:colOff>0</xdr:colOff>
      <xdr:row>62</xdr:row>
      <xdr:rowOff>103051</xdr:rowOff>
    </xdr:to>
    <xdr:cxnSp macro="">
      <xdr:nvCxnSpPr>
        <xdr:cNvPr id="136" name="直線コネクタ 135"/>
        <xdr:cNvCxnSpPr/>
      </xdr:nvCxnSpPr>
      <xdr:spPr>
        <a:xfrm>
          <a:off x="3225800" y="10660562"/>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105591</xdr:rowOff>
    </xdr:from>
    <xdr:to>
      <xdr:col>4</xdr:col>
      <xdr:colOff>482600</xdr:colOff>
      <xdr:row>62</xdr:row>
      <xdr:rowOff>30662</xdr:rowOff>
    </xdr:to>
    <xdr:cxnSp macro="">
      <xdr:nvCxnSpPr>
        <xdr:cNvPr id="139" name="直線コネクタ 138"/>
        <xdr:cNvCxnSpPr/>
      </xdr:nvCxnSpPr>
      <xdr:spPr>
        <a:xfrm>
          <a:off x="2336800" y="1056404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105591</xdr:rowOff>
    </xdr:from>
    <xdr:to>
      <xdr:col>3</xdr:col>
      <xdr:colOff>279400</xdr:colOff>
      <xdr:row>62</xdr:row>
      <xdr:rowOff>130628</xdr:rowOff>
    </xdr:to>
    <xdr:cxnSp macro="">
      <xdr:nvCxnSpPr>
        <xdr:cNvPr id="142" name="直線コネクタ 141"/>
        <xdr:cNvCxnSpPr/>
      </xdr:nvCxnSpPr>
      <xdr:spPr>
        <a:xfrm flipV="1">
          <a:off x="1447800" y="10564041"/>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44" name="テキスト ボックス 143"/>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84744</xdr:rowOff>
    </xdr:from>
    <xdr:ext cx="762000" cy="259045"/>
    <xdr:sp macro="" textlink="">
      <xdr:nvSpPr>
        <xdr:cNvPr id="146" name="テキスト ボックス 145"/>
        <xdr:cNvSpPr txBox="1"/>
      </xdr:nvSpPr>
      <xdr:spPr>
        <a:xfrm>
          <a:off x="1066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54791</xdr:rowOff>
    </xdr:from>
    <xdr:to>
      <xdr:col>7</xdr:col>
      <xdr:colOff>203200</xdr:colOff>
      <xdr:row>61</xdr:row>
      <xdr:rowOff>156391</xdr:rowOff>
    </xdr:to>
    <xdr:sp macro="" textlink="">
      <xdr:nvSpPr>
        <xdr:cNvPr id="152" name="円/楕円 151"/>
        <xdr:cNvSpPr/>
      </xdr:nvSpPr>
      <xdr:spPr>
        <a:xfrm>
          <a:off x="49022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71318</xdr:rowOff>
    </xdr:from>
    <xdr:ext cx="762000" cy="259045"/>
    <xdr:sp macro="" textlink="">
      <xdr:nvSpPr>
        <xdr:cNvPr id="153" name="財政構造の弾力性該当値テキスト"/>
        <xdr:cNvSpPr txBox="1"/>
      </xdr:nvSpPr>
      <xdr:spPr>
        <a:xfrm>
          <a:off x="50419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52251</xdr:rowOff>
    </xdr:from>
    <xdr:to>
      <xdr:col>6</xdr:col>
      <xdr:colOff>50800</xdr:colOff>
      <xdr:row>62</xdr:row>
      <xdr:rowOff>153851</xdr:rowOff>
    </xdr:to>
    <xdr:sp macro="" textlink="">
      <xdr:nvSpPr>
        <xdr:cNvPr id="154" name="円/楕円 153"/>
        <xdr:cNvSpPr/>
      </xdr:nvSpPr>
      <xdr:spPr>
        <a:xfrm>
          <a:off x="4064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138628</xdr:rowOff>
    </xdr:from>
    <xdr:ext cx="736600" cy="259045"/>
    <xdr:sp macro="" textlink="">
      <xdr:nvSpPr>
        <xdr:cNvPr id="155" name="テキスト ボックス 154"/>
        <xdr:cNvSpPr txBox="1"/>
      </xdr:nvSpPr>
      <xdr:spPr>
        <a:xfrm>
          <a:off x="3733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151312</xdr:rowOff>
    </xdr:from>
    <xdr:to>
      <xdr:col>4</xdr:col>
      <xdr:colOff>533400</xdr:colOff>
      <xdr:row>62</xdr:row>
      <xdr:rowOff>81462</xdr:rowOff>
    </xdr:to>
    <xdr:sp macro="" textlink="">
      <xdr:nvSpPr>
        <xdr:cNvPr id="156" name="円/楕円 155"/>
        <xdr:cNvSpPr/>
      </xdr:nvSpPr>
      <xdr:spPr>
        <a:xfrm>
          <a:off x="3175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66239</xdr:rowOff>
    </xdr:from>
    <xdr:ext cx="762000" cy="259045"/>
    <xdr:sp macro="" textlink="">
      <xdr:nvSpPr>
        <xdr:cNvPr id="157" name="テキスト ボックス 156"/>
        <xdr:cNvSpPr txBox="1"/>
      </xdr:nvSpPr>
      <xdr:spPr>
        <a:xfrm>
          <a:off x="2844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54791</xdr:rowOff>
    </xdr:from>
    <xdr:to>
      <xdr:col>3</xdr:col>
      <xdr:colOff>330200</xdr:colOff>
      <xdr:row>61</xdr:row>
      <xdr:rowOff>156391</xdr:rowOff>
    </xdr:to>
    <xdr:sp macro="" textlink="">
      <xdr:nvSpPr>
        <xdr:cNvPr id="158" name="円/楕円 157"/>
        <xdr:cNvSpPr/>
      </xdr:nvSpPr>
      <xdr:spPr>
        <a:xfrm>
          <a:off x="2286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141168</xdr:rowOff>
    </xdr:from>
    <xdr:ext cx="762000" cy="259045"/>
    <xdr:sp macro="" textlink="">
      <xdr:nvSpPr>
        <xdr:cNvPr id="159" name="テキスト ボックス 158"/>
        <xdr:cNvSpPr txBox="1"/>
      </xdr:nvSpPr>
      <xdr:spPr>
        <a:xfrm>
          <a:off x="1955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79828</xdr:rowOff>
    </xdr:from>
    <xdr:to>
      <xdr:col>2</xdr:col>
      <xdr:colOff>127000</xdr:colOff>
      <xdr:row>63</xdr:row>
      <xdr:rowOff>9978</xdr:rowOff>
    </xdr:to>
    <xdr:sp macro="" textlink="">
      <xdr:nvSpPr>
        <xdr:cNvPr id="160" name="円/楕円 159"/>
        <xdr:cNvSpPr/>
      </xdr:nvSpPr>
      <xdr:spPr>
        <a:xfrm>
          <a:off x="1397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166205</xdr:rowOff>
    </xdr:from>
    <xdr:ext cx="762000" cy="259045"/>
    <xdr:sp macro="" textlink="">
      <xdr:nvSpPr>
        <xdr:cNvPr id="161" name="テキスト ボックス 160"/>
        <xdr:cNvSpPr txBox="1"/>
      </xdr:nvSpPr>
      <xdr:spPr>
        <a:xfrm>
          <a:off x="1066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[131,046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109,852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前年と大きな変動はなく、</a:t>
          </a:r>
          <a:r>
            <a:rPr lang="ja-JP" altLang="ja-JP" sz="1100" b="0" i="0" baseline="0">
              <a:solidFill>
                <a:schemeClr val="dk1"/>
              </a:solidFill>
              <a:effectLst/>
              <a:latin typeface="+mn-lt"/>
              <a:ea typeface="+mn-ea"/>
              <a:cs typeface="+mn-cs"/>
            </a:rPr>
            <a:t>類似団体と比較して、若干下回っているものの、要因としては、常備消防等を一部事務組合で広域化していることが挙げられる。一部事務組合の人件費・物件費に充ててる負担金等の費用を再計した場合、人口1人当たりの決算額は大幅に増加するものである。</a:t>
          </a:r>
          <a:endParaRPr lang="ja-JP" altLang="ja-JP" sz="1400">
            <a:effectLst/>
          </a:endParaRPr>
        </a:p>
        <a:p>
          <a:pPr rtl="0"/>
          <a:r>
            <a:rPr lang="ja-JP" altLang="ja-JP" sz="1100" b="0" i="0" baseline="0">
              <a:solidFill>
                <a:schemeClr val="dk1"/>
              </a:solidFill>
              <a:effectLst/>
              <a:latin typeface="+mn-lt"/>
              <a:ea typeface="+mn-ea"/>
              <a:cs typeface="+mn-cs"/>
            </a:rPr>
            <a:t>また、本市の職員の平均年齢は、44歳と高</a:t>
          </a:r>
          <a:r>
            <a:rPr lang="ja-JP" altLang="en-US" sz="1100" b="0" i="0" baseline="0">
              <a:solidFill>
                <a:schemeClr val="dk1"/>
              </a:solidFill>
              <a:effectLst/>
              <a:latin typeface="+mn-lt"/>
              <a:ea typeface="+mn-ea"/>
              <a:cs typeface="+mn-cs"/>
            </a:rPr>
            <a:t>く</a:t>
          </a:r>
          <a:r>
            <a:rPr lang="ja-JP" altLang="ja-JP" sz="1100" b="0" i="0" baseline="0">
              <a:solidFill>
                <a:schemeClr val="dk1"/>
              </a:solidFill>
              <a:effectLst/>
              <a:latin typeface="+mn-lt"/>
              <a:ea typeface="+mn-ea"/>
              <a:cs typeface="+mn-cs"/>
            </a:rPr>
            <a:t>、大量退職時期に合わせて計画的に職員数を配置し、人件費の抑制を図る。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18456</xdr:rowOff>
    </xdr:from>
    <xdr:to>
      <xdr:col>7</xdr:col>
      <xdr:colOff>152400</xdr:colOff>
      <xdr:row>81</xdr:row>
      <xdr:rowOff>18621</xdr:rowOff>
    </xdr:to>
    <xdr:cxnSp macro="">
      <xdr:nvCxnSpPr>
        <xdr:cNvPr id="195" name="直線コネクタ 194"/>
        <xdr:cNvCxnSpPr/>
      </xdr:nvCxnSpPr>
      <xdr:spPr>
        <a:xfrm>
          <a:off x="4114800" y="13905906"/>
          <a:ext cx="8382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3399</xdr:rowOff>
    </xdr:from>
    <xdr:ext cx="762000" cy="259045"/>
    <xdr:sp macro="" textlink="">
      <xdr:nvSpPr>
        <xdr:cNvPr id="196" name="人件費・物件費等の状況平均値テキスト"/>
        <xdr:cNvSpPr txBox="1"/>
      </xdr:nvSpPr>
      <xdr:spPr>
        <a:xfrm>
          <a:off x="5041900" y="1389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18456</xdr:rowOff>
    </xdr:from>
    <xdr:to>
      <xdr:col>6</xdr:col>
      <xdr:colOff>0</xdr:colOff>
      <xdr:row>81</xdr:row>
      <xdr:rowOff>20541</xdr:rowOff>
    </xdr:to>
    <xdr:cxnSp macro="">
      <xdr:nvCxnSpPr>
        <xdr:cNvPr id="198" name="直線コネクタ 197"/>
        <xdr:cNvCxnSpPr/>
      </xdr:nvCxnSpPr>
      <xdr:spPr>
        <a:xfrm flipV="1">
          <a:off x="3225800" y="13905906"/>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19504</xdr:rowOff>
    </xdr:from>
    <xdr:to>
      <xdr:col>4</xdr:col>
      <xdr:colOff>482600</xdr:colOff>
      <xdr:row>81</xdr:row>
      <xdr:rowOff>20541</xdr:rowOff>
    </xdr:to>
    <xdr:cxnSp macro="">
      <xdr:nvCxnSpPr>
        <xdr:cNvPr id="201" name="直線コネクタ 200"/>
        <xdr:cNvCxnSpPr/>
      </xdr:nvCxnSpPr>
      <xdr:spPr>
        <a:xfrm>
          <a:off x="2336800" y="13906954"/>
          <a:ext cx="8890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19504</xdr:rowOff>
    </xdr:from>
    <xdr:to>
      <xdr:col>3</xdr:col>
      <xdr:colOff>279400</xdr:colOff>
      <xdr:row>81</xdr:row>
      <xdr:rowOff>20145</xdr:rowOff>
    </xdr:to>
    <xdr:cxnSp macro="">
      <xdr:nvCxnSpPr>
        <xdr:cNvPr id="204" name="直線コネクタ 203"/>
        <xdr:cNvCxnSpPr/>
      </xdr:nvCxnSpPr>
      <xdr:spPr>
        <a:xfrm flipV="1">
          <a:off x="1447800" y="13906954"/>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139271</xdr:rowOff>
    </xdr:from>
    <xdr:to>
      <xdr:col>7</xdr:col>
      <xdr:colOff>203200</xdr:colOff>
      <xdr:row>81</xdr:row>
      <xdr:rowOff>69421</xdr:rowOff>
    </xdr:to>
    <xdr:sp macro="" textlink="">
      <xdr:nvSpPr>
        <xdr:cNvPr id="214" name="円/楕円 213"/>
        <xdr:cNvSpPr/>
      </xdr:nvSpPr>
      <xdr:spPr>
        <a:xfrm>
          <a:off x="4902200" y="1385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60548</xdr:rowOff>
    </xdr:from>
    <xdr:ext cx="762000" cy="259045"/>
    <xdr:sp macro="" textlink="">
      <xdr:nvSpPr>
        <xdr:cNvPr id="215" name="人件費・物件費等の状況該当値テキスト"/>
        <xdr:cNvSpPr txBox="1"/>
      </xdr:nvSpPr>
      <xdr:spPr>
        <a:xfrm>
          <a:off x="5041900" y="1377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131,046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139106</xdr:rowOff>
    </xdr:from>
    <xdr:to>
      <xdr:col>6</xdr:col>
      <xdr:colOff>50800</xdr:colOff>
      <xdr:row>81</xdr:row>
      <xdr:rowOff>69256</xdr:rowOff>
    </xdr:to>
    <xdr:sp macro="" textlink="">
      <xdr:nvSpPr>
        <xdr:cNvPr id="216" name="円/楕円 215"/>
        <xdr:cNvSpPr/>
      </xdr:nvSpPr>
      <xdr:spPr>
        <a:xfrm>
          <a:off x="4064000" y="138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79433</xdr:rowOff>
    </xdr:from>
    <xdr:ext cx="736600" cy="259045"/>
    <xdr:sp macro="" textlink="">
      <xdr:nvSpPr>
        <xdr:cNvPr id="217" name="テキスト ボックス 216"/>
        <xdr:cNvSpPr txBox="1"/>
      </xdr:nvSpPr>
      <xdr:spPr>
        <a:xfrm>
          <a:off x="3733800" y="1362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130,841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141191</xdr:rowOff>
    </xdr:from>
    <xdr:to>
      <xdr:col>4</xdr:col>
      <xdr:colOff>533400</xdr:colOff>
      <xdr:row>81</xdr:row>
      <xdr:rowOff>71341</xdr:rowOff>
    </xdr:to>
    <xdr:sp macro="" textlink="">
      <xdr:nvSpPr>
        <xdr:cNvPr id="218" name="円/楕円 217"/>
        <xdr:cNvSpPr/>
      </xdr:nvSpPr>
      <xdr:spPr>
        <a:xfrm>
          <a:off x="3175000" y="138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81518</xdr:rowOff>
    </xdr:from>
    <xdr:ext cx="762000" cy="259045"/>
    <xdr:sp macro="" textlink="">
      <xdr:nvSpPr>
        <xdr:cNvPr id="219" name="テキスト ボックス 218"/>
        <xdr:cNvSpPr txBox="1"/>
      </xdr:nvSpPr>
      <xdr:spPr>
        <a:xfrm>
          <a:off x="2844800" y="1362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133,434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140154</xdr:rowOff>
    </xdr:from>
    <xdr:to>
      <xdr:col>3</xdr:col>
      <xdr:colOff>330200</xdr:colOff>
      <xdr:row>81</xdr:row>
      <xdr:rowOff>70304</xdr:rowOff>
    </xdr:to>
    <xdr:sp macro="" textlink="">
      <xdr:nvSpPr>
        <xdr:cNvPr id="220" name="円/楕円 219"/>
        <xdr:cNvSpPr/>
      </xdr:nvSpPr>
      <xdr:spPr>
        <a:xfrm>
          <a:off x="2286000" y="138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80481</xdr:rowOff>
    </xdr:from>
    <xdr:ext cx="762000" cy="259045"/>
    <xdr:sp macro="" textlink="">
      <xdr:nvSpPr>
        <xdr:cNvPr id="221" name="テキスト ボックス 220"/>
        <xdr:cNvSpPr txBox="1"/>
      </xdr:nvSpPr>
      <xdr:spPr>
        <a:xfrm>
          <a:off x="1955800" y="1362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132,143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140795</xdr:rowOff>
    </xdr:from>
    <xdr:to>
      <xdr:col>2</xdr:col>
      <xdr:colOff>127000</xdr:colOff>
      <xdr:row>81</xdr:row>
      <xdr:rowOff>70945</xdr:rowOff>
    </xdr:to>
    <xdr:sp macro="" textlink="">
      <xdr:nvSpPr>
        <xdr:cNvPr id="222" name="円/楕円 221"/>
        <xdr:cNvSpPr/>
      </xdr:nvSpPr>
      <xdr:spPr>
        <a:xfrm>
          <a:off x="1397000" y="1385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81122</xdr:rowOff>
    </xdr:from>
    <xdr:ext cx="762000" cy="259045"/>
    <xdr:sp macro="" textlink="">
      <xdr:nvSpPr>
        <xdr:cNvPr id="223" name="テキスト ボックス 222"/>
        <xdr:cNvSpPr txBox="1"/>
      </xdr:nvSpPr>
      <xdr:spPr>
        <a:xfrm>
          <a:off x="1066800" y="136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今後も定員適正化計画に沿って職員数の適正配置を進め、一層の給与水準の適正化に努めていく。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50800</xdr:rowOff>
    </xdr:from>
    <xdr:to>
      <xdr:col>24</xdr:col>
      <xdr:colOff>558800</xdr:colOff>
      <xdr:row>89</xdr:row>
      <xdr:rowOff>1482</xdr:rowOff>
    </xdr:to>
    <xdr:cxnSp macro="">
      <xdr:nvCxnSpPr>
        <xdr:cNvPr id="257" name="直線コネクタ 256"/>
        <xdr:cNvCxnSpPr/>
      </xdr:nvCxnSpPr>
      <xdr:spPr>
        <a:xfrm flipV="1">
          <a:off x="16179800" y="14966950"/>
          <a:ext cx="8382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168911</xdr:rowOff>
    </xdr:from>
    <xdr:to>
      <xdr:col>23</xdr:col>
      <xdr:colOff>406400</xdr:colOff>
      <xdr:row>89</xdr:row>
      <xdr:rowOff>1482</xdr:rowOff>
    </xdr:to>
    <xdr:cxnSp macro="">
      <xdr:nvCxnSpPr>
        <xdr:cNvPr id="260" name="直線コネクタ 259"/>
        <xdr:cNvCxnSpPr/>
      </xdr:nvCxnSpPr>
      <xdr:spPr>
        <a:xfrm>
          <a:off x="15290800" y="1525651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26670</xdr:rowOff>
    </xdr:from>
    <xdr:to>
      <xdr:col>22</xdr:col>
      <xdr:colOff>203200</xdr:colOff>
      <xdr:row>88</xdr:row>
      <xdr:rowOff>168911</xdr:rowOff>
    </xdr:to>
    <xdr:cxnSp macro="">
      <xdr:nvCxnSpPr>
        <xdr:cNvPr id="263" name="直線コネクタ 262"/>
        <xdr:cNvCxnSpPr/>
      </xdr:nvCxnSpPr>
      <xdr:spPr>
        <a:xfrm>
          <a:off x="14401800" y="14942820"/>
          <a:ext cx="8890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10584</xdr:rowOff>
    </xdr:from>
    <xdr:to>
      <xdr:col>21</xdr:col>
      <xdr:colOff>0</xdr:colOff>
      <xdr:row>87</xdr:row>
      <xdr:rowOff>26670</xdr:rowOff>
    </xdr:to>
    <xdr:cxnSp macro="">
      <xdr:nvCxnSpPr>
        <xdr:cNvPr id="266" name="直線コネクタ 265"/>
        <xdr:cNvCxnSpPr/>
      </xdr:nvCxnSpPr>
      <xdr:spPr>
        <a:xfrm>
          <a:off x="13512800" y="1492673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76" name="円/楕円 275"/>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143527</xdr:rowOff>
    </xdr:from>
    <xdr:ext cx="762000" cy="259045"/>
    <xdr:sp macro="" textlink="">
      <xdr:nvSpPr>
        <xdr:cNvPr id="277"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122132</xdr:rowOff>
    </xdr:from>
    <xdr:to>
      <xdr:col>23</xdr:col>
      <xdr:colOff>457200</xdr:colOff>
      <xdr:row>89</xdr:row>
      <xdr:rowOff>52282</xdr:rowOff>
    </xdr:to>
    <xdr:sp macro="" textlink="">
      <xdr:nvSpPr>
        <xdr:cNvPr id="278" name="円/楕円 277"/>
        <xdr:cNvSpPr/>
      </xdr:nvSpPr>
      <xdr:spPr>
        <a:xfrm>
          <a:off x="16129000" y="1520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37059</xdr:rowOff>
    </xdr:from>
    <xdr:ext cx="736600" cy="259045"/>
    <xdr:sp macro="" textlink="">
      <xdr:nvSpPr>
        <xdr:cNvPr id="279" name="テキスト ボックス 278"/>
        <xdr:cNvSpPr txBox="1"/>
      </xdr:nvSpPr>
      <xdr:spPr>
        <a:xfrm>
          <a:off x="15798800" y="1529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118111</xdr:rowOff>
    </xdr:from>
    <xdr:to>
      <xdr:col>22</xdr:col>
      <xdr:colOff>254000</xdr:colOff>
      <xdr:row>89</xdr:row>
      <xdr:rowOff>48261</xdr:rowOff>
    </xdr:to>
    <xdr:sp macro="" textlink="">
      <xdr:nvSpPr>
        <xdr:cNvPr id="280" name="円/楕円 279"/>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81" name="テキスト ボックス 280"/>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147320</xdr:rowOff>
    </xdr:from>
    <xdr:to>
      <xdr:col>21</xdr:col>
      <xdr:colOff>50800</xdr:colOff>
      <xdr:row>87</xdr:row>
      <xdr:rowOff>77470</xdr:rowOff>
    </xdr:to>
    <xdr:sp macro="" textlink="">
      <xdr:nvSpPr>
        <xdr:cNvPr id="282" name="円/楕円 281"/>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62247</xdr:rowOff>
    </xdr:from>
    <xdr:ext cx="762000" cy="259045"/>
    <xdr:sp macro="" textlink="">
      <xdr:nvSpPr>
        <xdr:cNvPr id="283" name="テキスト ボックス 282"/>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84" name="円/楕円 283"/>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46161</xdr:rowOff>
    </xdr:from>
    <xdr:ext cx="762000" cy="259045"/>
    <xdr:sp macro="" textlink="">
      <xdr:nvSpPr>
        <xdr:cNvPr id="285" name="テキスト ボックス 284"/>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不登校児童・生徒や発達障害に対応する相談支援センターや人権施策に力点を置いたことから、教育部門の人員配置が多いのが特徴的である。</a:t>
          </a:r>
          <a:endParaRPr lang="ja-JP" altLang="ja-JP" sz="1400">
            <a:effectLst/>
          </a:endParaRPr>
        </a:p>
        <a:p>
          <a:pPr rtl="0"/>
          <a:r>
            <a:rPr lang="ja-JP" altLang="ja-JP" sz="1100" b="0" i="0" baseline="0">
              <a:solidFill>
                <a:schemeClr val="dk1"/>
              </a:solidFill>
              <a:effectLst/>
              <a:latin typeface="+mn-lt"/>
              <a:ea typeface="+mn-ea"/>
              <a:cs typeface="+mn-cs"/>
            </a:rPr>
            <a:t>今後は、市民サービスの向上の観点から、仕事の在り方事務事業の見直しを実施し、限られた資源でよりよい市民サービスの提供を目標に適正な職員配置を検討し、職員の緩やかな世代交代を図り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32052</xdr:rowOff>
    </xdr:from>
    <xdr:to>
      <xdr:col>24</xdr:col>
      <xdr:colOff>558800</xdr:colOff>
      <xdr:row>61</xdr:row>
      <xdr:rowOff>44692</xdr:rowOff>
    </xdr:to>
    <xdr:cxnSp macro="">
      <xdr:nvCxnSpPr>
        <xdr:cNvPr id="322" name="直線コネクタ 321"/>
        <xdr:cNvCxnSpPr/>
      </xdr:nvCxnSpPr>
      <xdr:spPr>
        <a:xfrm>
          <a:off x="16179800" y="10490502"/>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14817</xdr:rowOff>
    </xdr:from>
    <xdr:to>
      <xdr:col>23</xdr:col>
      <xdr:colOff>406400</xdr:colOff>
      <xdr:row>61</xdr:row>
      <xdr:rowOff>32052</xdr:rowOff>
    </xdr:to>
    <xdr:cxnSp macro="">
      <xdr:nvCxnSpPr>
        <xdr:cNvPr id="325" name="直線コネクタ 324"/>
        <xdr:cNvCxnSpPr/>
      </xdr:nvCxnSpPr>
      <xdr:spPr>
        <a:xfrm>
          <a:off x="15290800" y="10473267"/>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13667</xdr:rowOff>
    </xdr:from>
    <xdr:to>
      <xdr:col>22</xdr:col>
      <xdr:colOff>203200</xdr:colOff>
      <xdr:row>61</xdr:row>
      <xdr:rowOff>14817</xdr:rowOff>
    </xdr:to>
    <xdr:cxnSp macro="">
      <xdr:nvCxnSpPr>
        <xdr:cNvPr id="328" name="直線コネクタ 327"/>
        <xdr:cNvCxnSpPr/>
      </xdr:nvCxnSpPr>
      <xdr:spPr>
        <a:xfrm>
          <a:off x="14401800" y="10472117"/>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13667</xdr:rowOff>
    </xdr:from>
    <xdr:to>
      <xdr:col>21</xdr:col>
      <xdr:colOff>0</xdr:colOff>
      <xdr:row>61</xdr:row>
      <xdr:rowOff>18264</xdr:rowOff>
    </xdr:to>
    <xdr:cxnSp macro="">
      <xdr:nvCxnSpPr>
        <xdr:cNvPr id="331" name="直線コネクタ 330"/>
        <xdr:cNvCxnSpPr/>
      </xdr:nvCxnSpPr>
      <xdr:spPr>
        <a:xfrm flipV="1">
          <a:off x="13512800" y="10472117"/>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33" name="テキスト ボックス 332"/>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41" name="円/楕円 340"/>
        <xdr:cNvSpPr/>
      </xdr:nvSpPr>
      <xdr:spPr>
        <a:xfrm>
          <a:off x="16967200" y="1045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10419</xdr:rowOff>
    </xdr:from>
    <xdr:ext cx="762000" cy="259045"/>
    <xdr:sp macro="" textlink="">
      <xdr:nvSpPr>
        <xdr:cNvPr id="342" name="定員管理の状況該当値テキスト"/>
        <xdr:cNvSpPr txBox="1"/>
      </xdr:nvSpPr>
      <xdr:spPr>
        <a:xfrm>
          <a:off x="17106900" y="1029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152702</xdr:rowOff>
    </xdr:from>
    <xdr:to>
      <xdr:col>23</xdr:col>
      <xdr:colOff>457200</xdr:colOff>
      <xdr:row>61</xdr:row>
      <xdr:rowOff>82852</xdr:rowOff>
    </xdr:to>
    <xdr:sp macro="" textlink="">
      <xdr:nvSpPr>
        <xdr:cNvPr id="343" name="円/楕円 342"/>
        <xdr:cNvSpPr/>
      </xdr:nvSpPr>
      <xdr:spPr>
        <a:xfrm>
          <a:off x="16129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93029</xdr:rowOff>
    </xdr:from>
    <xdr:ext cx="736600" cy="259045"/>
    <xdr:sp macro="" textlink="">
      <xdr:nvSpPr>
        <xdr:cNvPr id="344" name="テキスト ボックス 343"/>
        <xdr:cNvSpPr txBox="1"/>
      </xdr:nvSpPr>
      <xdr:spPr>
        <a:xfrm>
          <a:off x="15798800" y="10208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135467</xdr:rowOff>
    </xdr:from>
    <xdr:to>
      <xdr:col>22</xdr:col>
      <xdr:colOff>254000</xdr:colOff>
      <xdr:row>61</xdr:row>
      <xdr:rowOff>65617</xdr:rowOff>
    </xdr:to>
    <xdr:sp macro="" textlink="">
      <xdr:nvSpPr>
        <xdr:cNvPr id="345" name="円/楕円 344"/>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75794</xdr:rowOff>
    </xdr:from>
    <xdr:ext cx="762000" cy="259045"/>
    <xdr:sp macro="" textlink="">
      <xdr:nvSpPr>
        <xdr:cNvPr id="346" name="テキスト ボックス 345"/>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134317</xdr:rowOff>
    </xdr:from>
    <xdr:to>
      <xdr:col>21</xdr:col>
      <xdr:colOff>50800</xdr:colOff>
      <xdr:row>61</xdr:row>
      <xdr:rowOff>64467</xdr:rowOff>
    </xdr:to>
    <xdr:sp macro="" textlink="">
      <xdr:nvSpPr>
        <xdr:cNvPr id="347" name="円/楕円 346"/>
        <xdr:cNvSpPr/>
      </xdr:nvSpPr>
      <xdr:spPr>
        <a:xfrm>
          <a:off x="14351000" y="104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74644</xdr:rowOff>
    </xdr:from>
    <xdr:ext cx="762000" cy="259045"/>
    <xdr:sp macro="" textlink="">
      <xdr:nvSpPr>
        <xdr:cNvPr id="348" name="テキスト ボックス 347"/>
        <xdr:cNvSpPr txBox="1"/>
      </xdr:nvSpPr>
      <xdr:spPr>
        <a:xfrm>
          <a:off x="14020800" y="1019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138914</xdr:rowOff>
    </xdr:from>
    <xdr:to>
      <xdr:col>19</xdr:col>
      <xdr:colOff>533400</xdr:colOff>
      <xdr:row>61</xdr:row>
      <xdr:rowOff>69064</xdr:rowOff>
    </xdr:to>
    <xdr:sp macro="" textlink="">
      <xdr:nvSpPr>
        <xdr:cNvPr id="349" name="円/楕円 348"/>
        <xdr:cNvSpPr/>
      </xdr:nvSpPr>
      <xdr:spPr>
        <a:xfrm>
          <a:off x="13462000" y="10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79241</xdr:rowOff>
    </xdr:from>
    <xdr:ext cx="762000" cy="259045"/>
    <xdr:sp macro="" textlink="">
      <xdr:nvSpPr>
        <xdr:cNvPr id="350" name="テキスト ボックス 349"/>
        <xdr:cNvSpPr txBox="1"/>
      </xdr:nvSpPr>
      <xdr:spPr>
        <a:xfrm>
          <a:off x="13131800" y="101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実質公債費比率は、1</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％で前年度に比べて改善した。</a:t>
          </a:r>
          <a:endParaRPr lang="ja-JP" altLang="ja-JP" sz="1400">
            <a:effectLst/>
          </a:endParaRPr>
        </a:p>
        <a:p>
          <a:pPr rtl="0"/>
          <a:r>
            <a:rPr lang="ja-JP" altLang="ja-JP" sz="1100" b="0" i="0" baseline="0">
              <a:solidFill>
                <a:schemeClr val="dk1"/>
              </a:solidFill>
              <a:effectLst/>
              <a:latin typeface="+mn-lt"/>
              <a:ea typeface="+mn-ea"/>
              <a:cs typeface="+mn-cs"/>
            </a:rPr>
            <a:t>これは、指標の算定分母となる標準財政規模が、標準税収入額等の増加により大きくなったこと</a:t>
          </a:r>
          <a:r>
            <a:rPr lang="ja-JP" altLang="en-US" sz="1100" b="0" i="0" baseline="0">
              <a:solidFill>
                <a:schemeClr val="dk1"/>
              </a:solidFill>
              <a:effectLst/>
              <a:latin typeface="+mn-lt"/>
              <a:ea typeface="+mn-ea"/>
              <a:cs typeface="+mn-cs"/>
            </a:rPr>
            <a:t>が主な要因である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比率は減少しているものの、今後も、安易な市債発行を禁じ、事業の必要性、優先度合いを庁内で議論し、後年度の交付税算入等も考慮した上で市債発行するものとし、実質公債比率の上昇を抑制す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83820</xdr:rowOff>
    </xdr:from>
    <xdr:to>
      <xdr:col>24</xdr:col>
      <xdr:colOff>558800</xdr:colOff>
      <xdr:row>38</xdr:row>
      <xdr:rowOff>97609</xdr:rowOff>
    </xdr:to>
    <xdr:cxnSp macro="">
      <xdr:nvCxnSpPr>
        <xdr:cNvPr id="386" name="直線コネクタ 385"/>
        <xdr:cNvCxnSpPr/>
      </xdr:nvCxnSpPr>
      <xdr:spPr>
        <a:xfrm flipV="1">
          <a:off x="16179800" y="659892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97609</xdr:rowOff>
    </xdr:from>
    <xdr:to>
      <xdr:col>23</xdr:col>
      <xdr:colOff>406400</xdr:colOff>
      <xdr:row>38</xdr:row>
      <xdr:rowOff>159657</xdr:rowOff>
    </xdr:to>
    <xdr:cxnSp macro="">
      <xdr:nvCxnSpPr>
        <xdr:cNvPr id="389" name="直線コネクタ 388"/>
        <xdr:cNvCxnSpPr/>
      </xdr:nvCxnSpPr>
      <xdr:spPr>
        <a:xfrm flipV="1">
          <a:off x="15290800" y="661270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156210</xdr:rowOff>
    </xdr:from>
    <xdr:to>
      <xdr:col>22</xdr:col>
      <xdr:colOff>203200</xdr:colOff>
      <xdr:row>38</xdr:row>
      <xdr:rowOff>159657</xdr:rowOff>
    </xdr:to>
    <xdr:cxnSp macro="">
      <xdr:nvCxnSpPr>
        <xdr:cNvPr id="392" name="直線コネクタ 391"/>
        <xdr:cNvCxnSpPr/>
      </xdr:nvCxnSpPr>
      <xdr:spPr>
        <a:xfrm>
          <a:off x="14401800" y="667131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156210</xdr:rowOff>
    </xdr:from>
    <xdr:to>
      <xdr:col>21</xdr:col>
      <xdr:colOff>0</xdr:colOff>
      <xdr:row>38</xdr:row>
      <xdr:rowOff>156210</xdr:rowOff>
    </xdr:to>
    <xdr:cxnSp macro="">
      <xdr:nvCxnSpPr>
        <xdr:cNvPr id="395" name="直線コネクタ 394"/>
        <xdr:cNvCxnSpPr/>
      </xdr:nvCxnSpPr>
      <xdr:spPr>
        <a:xfrm>
          <a:off x="13512800" y="667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33020</xdr:rowOff>
    </xdr:from>
    <xdr:to>
      <xdr:col>24</xdr:col>
      <xdr:colOff>609600</xdr:colOff>
      <xdr:row>38</xdr:row>
      <xdr:rowOff>134620</xdr:rowOff>
    </xdr:to>
    <xdr:sp macro="" textlink="">
      <xdr:nvSpPr>
        <xdr:cNvPr id="405" name="円/楕円 404"/>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5097</xdr:rowOff>
    </xdr:from>
    <xdr:ext cx="762000" cy="259045"/>
    <xdr:sp macro="" textlink="">
      <xdr:nvSpPr>
        <xdr:cNvPr id="406" name="公債費負担の状況該当値テキスト"/>
        <xdr:cNvSpPr txBox="1"/>
      </xdr:nvSpPr>
      <xdr:spPr>
        <a:xfrm>
          <a:off x="17106900" y="652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46809</xdr:rowOff>
    </xdr:from>
    <xdr:to>
      <xdr:col>23</xdr:col>
      <xdr:colOff>457200</xdr:colOff>
      <xdr:row>38</xdr:row>
      <xdr:rowOff>148409</xdr:rowOff>
    </xdr:to>
    <xdr:sp macro="" textlink="">
      <xdr:nvSpPr>
        <xdr:cNvPr id="407" name="円/楕円 406"/>
        <xdr:cNvSpPr/>
      </xdr:nvSpPr>
      <xdr:spPr>
        <a:xfrm>
          <a:off x="16129000" y="65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133186</xdr:rowOff>
    </xdr:from>
    <xdr:ext cx="736600" cy="259045"/>
    <xdr:sp macro="" textlink="">
      <xdr:nvSpPr>
        <xdr:cNvPr id="408" name="テキスト ボックス 407"/>
        <xdr:cNvSpPr txBox="1"/>
      </xdr:nvSpPr>
      <xdr:spPr>
        <a:xfrm>
          <a:off x="15798800" y="664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108857</xdr:rowOff>
    </xdr:from>
    <xdr:to>
      <xdr:col>22</xdr:col>
      <xdr:colOff>254000</xdr:colOff>
      <xdr:row>39</xdr:row>
      <xdr:rowOff>39007</xdr:rowOff>
    </xdr:to>
    <xdr:sp macro="" textlink="">
      <xdr:nvSpPr>
        <xdr:cNvPr id="409" name="円/楕円 408"/>
        <xdr:cNvSpPr/>
      </xdr:nvSpPr>
      <xdr:spPr>
        <a:xfrm>
          <a:off x="1524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23784</xdr:rowOff>
    </xdr:from>
    <xdr:ext cx="762000" cy="259045"/>
    <xdr:sp macro="" textlink="">
      <xdr:nvSpPr>
        <xdr:cNvPr id="410" name="テキスト ボックス 409"/>
        <xdr:cNvSpPr txBox="1"/>
      </xdr:nvSpPr>
      <xdr:spPr>
        <a:xfrm>
          <a:off x="1490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105410</xdr:rowOff>
    </xdr:from>
    <xdr:to>
      <xdr:col>21</xdr:col>
      <xdr:colOff>50800</xdr:colOff>
      <xdr:row>39</xdr:row>
      <xdr:rowOff>35560</xdr:rowOff>
    </xdr:to>
    <xdr:sp macro="" textlink="">
      <xdr:nvSpPr>
        <xdr:cNvPr id="411" name="円/楕円 410"/>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20337</xdr:rowOff>
    </xdr:from>
    <xdr:ext cx="762000" cy="259045"/>
    <xdr:sp macro="" textlink="">
      <xdr:nvSpPr>
        <xdr:cNvPr id="412" name="テキスト ボックス 411"/>
        <xdr:cNvSpPr txBox="1"/>
      </xdr:nvSpPr>
      <xdr:spPr>
        <a:xfrm>
          <a:off x="14020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105410</xdr:rowOff>
    </xdr:from>
    <xdr:to>
      <xdr:col>19</xdr:col>
      <xdr:colOff>533400</xdr:colOff>
      <xdr:row>39</xdr:row>
      <xdr:rowOff>35560</xdr:rowOff>
    </xdr:to>
    <xdr:sp macro="" textlink="">
      <xdr:nvSpPr>
        <xdr:cNvPr id="413" name="円/楕円 412"/>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20337</xdr:rowOff>
    </xdr:from>
    <xdr:ext cx="762000" cy="259045"/>
    <xdr:sp macro="" textlink="">
      <xdr:nvSpPr>
        <xdr:cNvPr id="414" name="テキスト ボックス 413"/>
        <xdr:cNvSpPr txBox="1"/>
      </xdr:nvSpPr>
      <xdr:spPr>
        <a:xfrm>
          <a:off x="13131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数値上では改善が進んでいるようようにみられるが、地方債残高はほぼ横ばい。今後、</a:t>
          </a:r>
          <a:r>
            <a:rPr lang="ja-JP" altLang="ja-JP" sz="1100" b="0" i="0" baseline="0">
              <a:solidFill>
                <a:schemeClr val="dk1"/>
              </a:solidFill>
              <a:effectLst/>
              <a:latin typeface="+mn-lt"/>
              <a:ea typeface="+mn-ea"/>
              <a:cs typeface="+mn-cs"/>
            </a:rPr>
            <a:t>一般廃棄物焼却処理施設の更新</a:t>
          </a:r>
          <a:r>
            <a:rPr lang="ja-JP" altLang="en-US" sz="1100" b="0" i="0" baseline="0">
              <a:solidFill>
                <a:schemeClr val="dk1"/>
              </a:solidFill>
              <a:effectLst/>
              <a:latin typeface="+mn-lt"/>
              <a:ea typeface="+mn-ea"/>
              <a:cs typeface="+mn-cs"/>
            </a:rPr>
            <a:t>による起債も予定されていることもあり、より一層経常経費の削減を進めていく。</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78952</xdr:rowOff>
    </xdr:from>
    <xdr:to>
      <xdr:col>24</xdr:col>
      <xdr:colOff>558800</xdr:colOff>
      <xdr:row>14</xdr:row>
      <xdr:rowOff>104087</xdr:rowOff>
    </xdr:to>
    <xdr:cxnSp macro="">
      <xdr:nvCxnSpPr>
        <xdr:cNvPr id="448" name="直線コネクタ 447"/>
        <xdr:cNvCxnSpPr/>
      </xdr:nvCxnSpPr>
      <xdr:spPr>
        <a:xfrm flipV="1">
          <a:off x="16179800" y="2479252"/>
          <a:ext cx="838200" cy="2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63729</xdr:rowOff>
    </xdr:from>
    <xdr:ext cx="762000" cy="259045"/>
    <xdr:sp macro="" textlink="">
      <xdr:nvSpPr>
        <xdr:cNvPr id="449" name="将来負担の状況平均値テキスト"/>
        <xdr:cNvSpPr txBox="1"/>
      </xdr:nvSpPr>
      <xdr:spPr>
        <a:xfrm>
          <a:off x="17106900" y="2464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104087</xdr:rowOff>
    </xdr:from>
    <xdr:to>
      <xdr:col>23</xdr:col>
      <xdr:colOff>406400</xdr:colOff>
      <xdr:row>14</xdr:row>
      <xdr:rowOff>125000</xdr:rowOff>
    </xdr:to>
    <xdr:cxnSp macro="">
      <xdr:nvCxnSpPr>
        <xdr:cNvPr id="451" name="直線コネクタ 450"/>
        <xdr:cNvCxnSpPr/>
      </xdr:nvCxnSpPr>
      <xdr:spPr>
        <a:xfrm flipV="1">
          <a:off x="15290800" y="2504387"/>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125000</xdr:rowOff>
    </xdr:from>
    <xdr:to>
      <xdr:col>22</xdr:col>
      <xdr:colOff>203200</xdr:colOff>
      <xdr:row>15</xdr:row>
      <xdr:rowOff>9853</xdr:rowOff>
    </xdr:to>
    <xdr:cxnSp macro="">
      <xdr:nvCxnSpPr>
        <xdr:cNvPr id="454" name="直線コネクタ 453"/>
        <xdr:cNvCxnSpPr/>
      </xdr:nvCxnSpPr>
      <xdr:spPr>
        <a:xfrm flipV="1">
          <a:off x="14401800" y="252530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9853</xdr:rowOff>
    </xdr:from>
    <xdr:to>
      <xdr:col>21</xdr:col>
      <xdr:colOff>0</xdr:colOff>
      <xdr:row>15</xdr:row>
      <xdr:rowOff>19907</xdr:rowOff>
    </xdr:to>
    <xdr:cxnSp macro="">
      <xdr:nvCxnSpPr>
        <xdr:cNvPr id="457" name="直線コネクタ 456"/>
        <xdr:cNvCxnSpPr/>
      </xdr:nvCxnSpPr>
      <xdr:spPr>
        <a:xfrm flipV="1">
          <a:off x="13512800" y="258160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61" name="テキスト ボックス 460"/>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28152</xdr:rowOff>
    </xdr:from>
    <xdr:to>
      <xdr:col>24</xdr:col>
      <xdr:colOff>609600</xdr:colOff>
      <xdr:row>14</xdr:row>
      <xdr:rowOff>129752</xdr:rowOff>
    </xdr:to>
    <xdr:sp macro="" textlink="">
      <xdr:nvSpPr>
        <xdr:cNvPr id="467" name="円/楕円 466"/>
        <xdr:cNvSpPr/>
      </xdr:nvSpPr>
      <xdr:spPr>
        <a:xfrm>
          <a:off x="169672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120879</xdr:rowOff>
    </xdr:from>
    <xdr:ext cx="762000" cy="259045"/>
    <xdr:sp macro="" textlink="">
      <xdr:nvSpPr>
        <xdr:cNvPr id="468" name="将来負担の状況該当値テキスト"/>
        <xdr:cNvSpPr txBox="1"/>
      </xdr:nvSpPr>
      <xdr:spPr>
        <a:xfrm>
          <a:off x="17106900" y="234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53287</xdr:rowOff>
    </xdr:from>
    <xdr:to>
      <xdr:col>23</xdr:col>
      <xdr:colOff>457200</xdr:colOff>
      <xdr:row>14</xdr:row>
      <xdr:rowOff>154887</xdr:rowOff>
    </xdr:to>
    <xdr:sp macro="" textlink="">
      <xdr:nvSpPr>
        <xdr:cNvPr id="469" name="円/楕円 468"/>
        <xdr:cNvSpPr/>
      </xdr:nvSpPr>
      <xdr:spPr>
        <a:xfrm>
          <a:off x="16129000" y="245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165064</xdr:rowOff>
    </xdr:from>
    <xdr:ext cx="736600" cy="259045"/>
    <xdr:sp macro="" textlink="">
      <xdr:nvSpPr>
        <xdr:cNvPr id="470" name="テキスト ボックス 469"/>
        <xdr:cNvSpPr txBox="1"/>
      </xdr:nvSpPr>
      <xdr:spPr>
        <a:xfrm>
          <a:off x="15798800" y="2222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74200</xdr:rowOff>
    </xdr:from>
    <xdr:to>
      <xdr:col>22</xdr:col>
      <xdr:colOff>254000</xdr:colOff>
      <xdr:row>15</xdr:row>
      <xdr:rowOff>4350</xdr:rowOff>
    </xdr:to>
    <xdr:sp macro="" textlink="">
      <xdr:nvSpPr>
        <xdr:cNvPr id="471" name="円/楕円 470"/>
        <xdr:cNvSpPr/>
      </xdr:nvSpPr>
      <xdr:spPr>
        <a:xfrm>
          <a:off x="15240000" y="247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14527</xdr:rowOff>
    </xdr:from>
    <xdr:ext cx="762000" cy="259045"/>
    <xdr:sp macro="" textlink="">
      <xdr:nvSpPr>
        <xdr:cNvPr id="472" name="テキスト ボックス 471"/>
        <xdr:cNvSpPr txBox="1"/>
      </xdr:nvSpPr>
      <xdr:spPr>
        <a:xfrm>
          <a:off x="14909800" y="224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130503</xdr:rowOff>
    </xdr:from>
    <xdr:to>
      <xdr:col>21</xdr:col>
      <xdr:colOff>50800</xdr:colOff>
      <xdr:row>15</xdr:row>
      <xdr:rowOff>60653</xdr:rowOff>
    </xdr:to>
    <xdr:sp macro="" textlink="">
      <xdr:nvSpPr>
        <xdr:cNvPr id="473" name="円/楕円 472"/>
        <xdr:cNvSpPr/>
      </xdr:nvSpPr>
      <xdr:spPr>
        <a:xfrm>
          <a:off x="14351000" y="25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45430</xdr:rowOff>
    </xdr:from>
    <xdr:ext cx="762000" cy="259045"/>
    <xdr:sp macro="" textlink="">
      <xdr:nvSpPr>
        <xdr:cNvPr id="474" name="テキスト ボックス 473"/>
        <xdr:cNvSpPr txBox="1"/>
      </xdr:nvSpPr>
      <xdr:spPr>
        <a:xfrm>
          <a:off x="14020800" y="261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140557</xdr:rowOff>
    </xdr:from>
    <xdr:to>
      <xdr:col>19</xdr:col>
      <xdr:colOff>533400</xdr:colOff>
      <xdr:row>15</xdr:row>
      <xdr:rowOff>70707</xdr:rowOff>
    </xdr:to>
    <xdr:sp macro="" textlink="">
      <xdr:nvSpPr>
        <xdr:cNvPr id="475" name="円/楕円 474"/>
        <xdr:cNvSpPr/>
      </xdr:nvSpPr>
      <xdr:spPr>
        <a:xfrm>
          <a:off x="13462000" y="25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80884</xdr:rowOff>
    </xdr:from>
    <xdr:ext cx="762000" cy="259045"/>
    <xdr:sp macro="" textlink="">
      <xdr:nvSpPr>
        <xdr:cNvPr id="476" name="テキスト ボックス 475"/>
        <xdr:cNvSpPr txBox="1"/>
      </xdr:nvSpPr>
      <xdr:spPr>
        <a:xfrm>
          <a:off x="13131800" y="230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50,848
50,355
80.15
20,882,760
20,453,742
378,224
12,308,813
28,449,957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54.0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ポイント増加し、類似団体平均</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上回っている。</a:t>
          </a:r>
          <a:endParaRPr lang="ja-JP" altLang="ja-JP" sz="1400">
            <a:effectLst/>
          </a:endParaRPr>
        </a:p>
        <a:p>
          <a:pPr rtl="0"/>
          <a:r>
            <a:rPr lang="ja-JP" altLang="ja-JP" sz="1100" b="0" i="0" baseline="0">
              <a:solidFill>
                <a:schemeClr val="dk1"/>
              </a:solidFill>
              <a:effectLst/>
              <a:latin typeface="+mn-lt"/>
              <a:ea typeface="+mn-ea"/>
              <a:cs typeface="+mn-cs"/>
            </a:rPr>
            <a:t>これは、本市職員構成によるもので、適正な定員管理に向けて職員採用を抑制してきた結果、中高齢層の職員の比重が大きくなり、一般行政職員の平均年齢が44歳となっている。</a:t>
          </a:r>
          <a:endParaRPr lang="ja-JP" altLang="ja-JP" sz="1400">
            <a:effectLst/>
          </a:endParaRPr>
        </a:p>
        <a:p>
          <a:pPr rtl="0"/>
          <a:r>
            <a:rPr lang="ja-JP" altLang="ja-JP" sz="1100" b="0" i="0" baseline="0">
              <a:solidFill>
                <a:schemeClr val="dk1"/>
              </a:solidFill>
              <a:effectLst/>
              <a:latin typeface="+mn-lt"/>
              <a:ea typeface="+mn-ea"/>
              <a:cs typeface="+mn-cs"/>
            </a:rPr>
            <a:t>このため、今後年齢構成の歪みの解消に向けた勧奨退職制度の活用や高齢層職員の給与抑制措置等により年齢構成の平準化を図りながら適正な給与水準の維持に努めていく。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44704</xdr:rowOff>
    </xdr:to>
    <xdr:cxnSp macro="">
      <xdr:nvCxnSpPr>
        <xdr:cNvPr id="63" name="直線コネクタ 62"/>
        <xdr:cNvCxnSpPr/>
      </xdr:nvCxnSpPr>
      <xdr:spPr>
        <a:xfrm flipV="1">
          <a:off x="3987800" y="64820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21844</xdr:rowOff>
    </xdr:from>
    <xdr:to>
      <xdr:col>5</xdr:col>
      <xdr:colOff>549275</xdr:colOff>
      <xdr:row>38</xdr:row>
      <xdr:rowOff>44704</xdr:rowOff>
    </xdr:to>
    <xdr:cxnSp macro="">
      <xdr:nvCxnSpPr>
        <xdr:cNvPr id="66" name="直線コネクタ 65"/>
        <xdr:cNvCxnSpPr/>
      </xdr:nvCxnSpPr>
      <xdr:spPr>
        <a:xfrm>
          <a:off x="3098800" y="6536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21844</xdr:rowOff>
    </xdr:from>
    <xdr:to>
      <xdr:col>4</xdr:col>
      <xdr:colOff>346075</xdr:colOff>
      <xdr:row>38</xdr:row>
      <xdr:rowOff>35560</xdr:rowOff>
    </xdr:to>
    <xdr:cxnSp macro="">
      <xdr:nvCxnSpPr>
        <xdr:cNvPr id="69" name="直線コネクタ 68"/>
        <xdr:cNvCxnSpPr/>
      </xdr:nvCxnSpPr>
      <xdr:spPr>
        <a:xfrm flipV="1">
          <a:off x="2209800" y="65369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35560</xdr:rowOff>
    </xdr:from>
    <xdr:to>
      <xdr:col>3</xdr:col>
      <xdr:colOff>142875</xdr:colOff>
      <xdr:row>38</xdr:row>
      <xdr:rowOff>136144</xdr:rowOff>
    </xdr:to>
    <xdr:cxnSp macro="">
      <xdr:nvCxnSpPr>
        <xdr:cNvPr id="72" name="直線コネクタ 71"/>
        <xdr:cNvCxnSpPr/>
      </xdr:nvCxnSpPr>
      <xdr:spPr>
        <a:xfrm flipV="1">
          <a:off x="1320800" y="65506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76" name="テキスト ボックス 75"/>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2" name="円/楕円 81"/>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3"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165354</xdr:rowOff>
    </xdr:from>
    <xdr:to>
      <xdr:col>5</xdr:col>
      <xdr:colOff>600075</xdr:colOff>
      <xdr:row>38</xdr:row>
      <xdr:rowOff>95504</xdr:rowOff>
    </xdr:to>
    <xdr:sp macro="" textlink="">
      <xdr:nvSpPr>
        <xdr:cNvPr id="84" name="円/楕円 83"/>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80281</xdr:rowOff>
    </xdr:from>
    <xdr:ext cx="736600" cy="259045"/>
    <xdr:sp macro="" textlink="">
      <xdr:nvSpPr>
        <xdr:cNvPr id="85" name="テキスト ボックス 84"/>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142494</xdr:rowOff>
    </xdr:from>
    <xdr:to>
      <xdr:col>4</xdr:col>
      <xdr:colOff>396875</xdr:colOff>
      <xdr:row>38</xdr:row>
      <xdr:rowOff>72644</xdr:rowOff>
    </xdr:to>
    <xdr:sp macro="" textlink="">
      <xdr:nvSpPr>
        <xdr:cNvPr id="86" name="円/楕円 85"/>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57421</xdr:rowOff>
    </xdr:from>
    <xdr:ext cx="762000" cy="259045"/>
    <xdr:sp macro="" textlink="">
      <xdr:nvSpPr>
        <xdr:cNvPr id="87" name="テキスト ボックス 86"/>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88" name="円/楕円 87"/>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89" name="テキスト ボックス 88"/>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85344</xdr:rowOff>
    </xdr:from>
    <xdr:to>
      <xdr:col>1</xdr:col>
      <xdr:colOff>676275</xdr:colOff>
      <xdr:row>39</xdr:row>
      <xdr:rowOff>15494</xdr:rowOff>
    </xdr:to>
    <xdr:sp macro="" textlink="">
      <xdr:nvSpPr>
        <xdr:cNvPr id="90" name="円/楕円 89"/>
        <xdr:cNvSpPr/>
      </xdr:nvSpPr>
      <xdr:spPr>
        <a:xfrm>
          <a:off x="1270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271</xdr:rowOff>
    </xdr:from>
    <xdr:ext cx="762000" cy="259045"/>
    <xdr:sp macro="" textlink="">
      <xdr:nvSpPr>
        <xdr:cNvPr id="91" name="テキスト ボックス 90"/>
        <xdr:cNvSpPr txBox="1"/>
      </xdr:nvSpPr>
      <xdr:spPr>
        <a:xfrm>
          <a:off x="939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物件費に係る経常収支比率は、類似団体平均</a:t>
          </a:r>
          <a:r>
            <a:rPr lang="ja-JP" altLang="en-US" sz="1100" b="0" i="0" baseline="0">
              <a:solidFill>
                <a:schemeClr val="dk1"/>
              </a:solidFill>
              <a:effectLst/>
              <a:latin typeface="+mn-lt"/>
              <a:ea typeface="+mn-ea"/>
              <a:cs typeface="+mn-cs"/>
            </a:rPr>
            <a:t>と同水準である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法人市民税の収入が上がったことで指標改善</a:t>
          </a:r>
          <a:r>
            <a:rPr lang="ja-JP" altLang="ja-JP" sz="1100" b="0" i="0" baseline="0">
              <a:solidFill>
                <a:schemeClr val="dk1"/>
              </a:solidFill>
              <a:effectLst/>
              <a:latin typeface="+mn-lt"/>
              <a:ea typeface="+mn-ea"/>
              <a:cs typeface="+mn-cs"/>
            </a:rPr>
            <a:t>。</a:t>
          </a:r>
          <a:endParaRPr lang="ja-JP" altLang="ja-JP" sz="1400">
            <a:effectLst/>
          </a:endParaRPr>
        </a:p>
        <a:p>
          <a:pPr rtl="0"/>
          <a:r>
            <a:rPr lang="ja-JP" altLang="en-US" sz="1100" b="0" i="0" baseline="0">
              <a:solidFill>
                <a:schemeClr val="dk1"/>
              </a:solidFill>
              <a:effectLst/>
              <a:latin typeface="+mn-lt"/>
              <a:ea typeface="+mn-ea"/>
              <a:cs typeface="+mn-cs"/>
            </a:rPr>
            <a:t>歳出額はほぼ変わっていないため、</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行財政改革の推進等により、合併において重複した公共施設の統廃合を進めるため、計画の策定・実行を行う。</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99786</xdr:rowOff>
    </xdr:from>
    <xdr:to>
      <xdr:col>24</xdr:col>
      <xdr:colOff>31750</xdr:colOff>
      <xdr:row>17</xdr:row>
      <xdr:rowOff>113393</xdr:rowOff>
    </xdr:to>
    <xdr:cxnSp macro="">
      <xdr:nvCxnSpPr>
        <xdr:cNvPr id="126" name="直線コネクタ 125"/>
        <xdr:cNvCxnSpPr/>
      </xdr:nvCxnSpPr>
      <xdr:spPr>
        <a:xfrm flipV="1">
          <a:off x="15671800" y="2842986"/>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80736</xdr:rowOff>
    </xdr:from>
    <xdr:to>
      <xdr:col>22</xdr:col>
      <xdr:colOff>565150</xdr:colOff>
      <xdr:row>17</xdr:row>
      <xdr:rowOff>113393</xdr:rowOff>
    </xdr:to>
    <xdr:cxnSp macro="">
      <xdr:nvCxnSpPr>
        <xdr:cNvPr id="129" name="直線コネクタ 128"/>
        <xdr:cNvCxnSpPr/>
      </xdr:nvCxnSpPr>
      <xdr:spPr>
        <a:xfrm>
          <a:off x="14782800" y="2995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80736</xdr:rowOff>
    </xdr:from>
    <xdr:to>
      <xdr:col>21</xdr:col>
      <xdr:colOff>361950</xdr:colOff>
      <xdr:row>17</xdr:row>
      <xdr:rowOff>146050</xdr:rowOff>
    </xdr:to>
    <xdr:cxnSp macro="">
      <xdr:nvCxnSpPr>
        <xdr:cNvPr id="132" name="直線コネクタ 131"/>
        <xdr:cNvCxnSpPr/>
      </xdr:nvCxnSpPr>
      <xdr:spPr>
        <a:xfrm flipV="1">
          <a:off x="13893800" y="2995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146050</xdr:rowOff>
    </xdr:from>
    <xdr:to>
      <xdr:col>20</xdr:col>
      <xdr:colOff>158750</xdr:colOff>
      <xdr:row>18</xdr:row>
      <xdr:rowOff>61686</xdr:rowOff>
    </xdr:to>
    <xdr:cxnSp macro="">
      <xdr:nvCxnSpPr>
        <xdr:cNvPr id="135" name="直線コネクタ 134"/>
        <xdr:cNvCxnSpPr/>
      </xdr:nvCxnSpPr>
      <xdr:spPr>
        <a:xfrm flipV="1">
          <a:off x="13004800" y="3060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45" name="円/楕円 144"/>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21063</xdr:rowOff>
    </xdr:from>
    <xdr:ext cx="762000" cy="259045"/>
    <xdr:sp macro="" textlink="">
      <xdr:nvSpPr>
        <xdr:cNvPr id="146" name="物件費該当値テキスト"/>
        <xdr:cNvSpPr txBox="1"/>
      </xdr:nvSpPr>
      <xdr:spPr>
        <a:xfrm>
          <a:off x="16598900" y="27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62593</xdr:rowOff>
    </xdr:from>
    <xdr:to>
      <xdr:col>22</xdr:col>
      <xdr:colOff>615950</xdr:colOff>
      <xdr:row>17</xdr:row>
      <xdr:rowOff>164193</xdr:rowOff>
    </xdr:to>
    <xdr:sp macro="" textlink="">
      <xdr:nvSpPr>
        <xdr:cNvPr id="147" name="円/楕円 146"/>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148970</xdr:rowOff>
    </xdr:from>
    <xdr:ext cx="736600" cy="259045"/>
    <xdr:sp macro="" textlink="">
      <xdr:nvSpPr>
        <xdr:cNvPr id="148" name="テキスト ボックス 147"/>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29936</xdr:rowOff>
    </xdr:from>
    <xdr:to>
      <xdr:col>21</xdr:col>
      <xdr:colOff>412750</xdr:colOff>
      <xdr:row>17</xdr:row>
      <xdr:rowOff>131536</xdr:rowOff>
    </xdr:to>
    <xdr:sp macro="" textlink="">
      <xdr:nvSpPr>
        <xdr:cNvPr id="149" name="円/楕円 148"/>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116313</xdr:rowOff>
    </xdr:from>
    <xdr:ext cx="762000" cy="259045"/>
    <xdr:sp macro="" textlink="">
      <xdr:nvSpPr>
        <xdr:cNvPr id="150" name="テキスト ボックス 149"/>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51" name="円/楕円 150"/>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10177</xdr:rowOff>
    </xdr:from>
    <xdr:ext cx="762000" cy="259045"/>
    <xdr:sp macro="" textlink="">
      <xdr:nvSpPr>
        <xdr:cNvPr id="152" name="テキスト ボックス 151"/>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10886</xdr:rowOff>
    </xdr:from>
    <xdr:to>
      <xdr:col>19</xdr:col>
      <xdr:colOff>6350</xdr:colOff>
      <xdr:row>18</xdr:row>
      <xdr:rowOff>112486</xdr:rowOff>
    </xdr:to>
    <xdr:sp macro="" textlink="">
      <xdr:nvSpPr>
        <xdr:cNvPr id="153" name="円/楕円 152"/>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97263</xdr:rowOff>
    </xdr:from>
    <xdr:ext cx="762000" cy="259045"/>
    <xdr:sp macro="" textlink="">
      <xdr:nvSpPr>
        <xdr:cNvPr id="154" name="テキスト ボックス 153"/>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扶助費に係る経常収支比率は、全国平均を下回っている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若干の改善はみられるものの、今後も特に福祉分野での費用が膨らむことが予想されるため、</a:t>
          </a:r>
          <a:r>
            <a:rPr lang="ja-JP" altLang="ja-JP" sz="1100" b="0" i="0" baseline="0">
              <a:solidFill>
                <a:schemeClr val="dk1"/>
              </a:solidFill>
              <a:effectLst/>
              <a:latin typeface="+mn-lt"/>
              <a:ea typeface="+mn-ea"/>
              <a:cs typeface="+mn-cs"/>
            </a:rPr>
            <a:t>財政を圧迫する上昇傾向を一定抑制するよう努める。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38100</xdr:rowOff>
    </xdr:from>
    <xdr:to>
      <xdr:col>7</xdr:col>
      <xdr:colOff>15875</xdr:colOff>
      <xdr:row>56</xdr:row>
      <xdr:rowOff>88900</xdr:rowOff>
    </xdr:to>
    <xdr:cxnSp macro="">
      <xdr:nvCxnSpPr>
        <xdr:cNvPr id="187" name="直線コネクタ 186"/>
        <xdr:cNvCxnSpPr/>
      </xdr:nvCxnSpPr>
      <xdr:spPr>
        <a:xfrm flipV="1">
          <a:off x="3987800" y="9639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88900</xdr:rowOff>
    </xdr:to>
    <xdr:cxnSp macro="">
      <xdr:nvCxnSpPr>
        <xdr:cNvPr id="190" name="直線コネクタ 189"/>
        <xdr:cNvCxnSpPr/>
      </xdr:nvCxnSpPr>
      <xdr:spPr>
        <a:xfrm>
          <a:off x="3098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146050</xdr:rowOff>
    </xdr:to>
    <xdr:cxnSp macro="">
      <xdr:nvCxnSpPr>
        <xdr:cNvPr id="193" name="直線コネクタ 192"/>
        <xdr:cNvCxnSpPr/>
      </xdr:nvCxnSpPr>
      <xdr:spPr>
        <a:xfrm>
          <a:off x="2209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107950</xdr:rowOff>
    </xdr:to>
    <xdr:cxnSp macro="">
      <xdr:nvCxnSpPr>
        <xdr:cNvPr id="196" name="直線コネクタ 195"/>
        <xdr:cNvCxnSpPr/>
      </xdr:nvCxnSpPr>
      <xdr:spPr>
        <a:xfrm>
          <a:off x="1320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158750</xdr:rowOff>
    </xdr:from>
    <xdr:to>
      <xdr:col>7</xdr:col>
      <xdr:colOff>66675</xdr:colOff>
      <xdr:row>56</xdr:row>
      <xdr:rowOff>88900</xdr:rowOff>
    </xdr:to>
    <xdr:sp macro="" textlink="">
      <xdr:nvSpPr>
        <xdr:cNvPr id="206" name="円/楕円 205"/>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3827</xdr:rowOff>
    </xdr:from>
    <xdr:ext cx="762000" cy="259045"/>
    <xdr:sp macro="" textlink="">
      <xdr:nvSpPr>
        <xdr:cNvPr id="207"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8" name="円/楕円 207"/>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9" name="テキスト ボックス 208"/>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10" name="円/楕円 209"/>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211" name="テキスト ボックス 210"/>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2" name="円/楕円 211"/>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3" name="テキスト ボックス 212"/>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4" name="円/楕円 213"/>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5" name="テキスト ボックス 214"/>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その他に係る経常収支比率は、類似団体を下回って</a:t>
          </a:r>
          <a:r>
            <a:rPr lang="ja-JP" altLang="en-US" sz="1100" b="0" i="0" baseline="0">
              <a:solidFill>
                <a:schemeClr val="dk1"/>
              </a:solidFill>
              <a:effectLst/>
              <a:latin typeface="+mn-lt"/>
              <a:ea typeface="+mn-ea"/>
              <a:cs typeface="+mn-cs"/>
            </a:rPr>
            <a:t>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今後も公営企業会計の健全化・適正化等により一般会計からの繰出金の抑制を図る。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54</xdr:row>
      <xdr:rowOff>165100</xdr:rowOff>
    </xdr:to>
    <xdr:cxnSp macro="">
      <xdr:nvCxnSpPr>
        <xdr:cNvPr id="248" name="直線コネクタ 247"/>
        <xdr:cNvCxnSpPr/>
      </xdr:nvCxnSpPr>
      <xdr:spPr>
        <a:xfrm>
          <a:off x="15671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81280</xdr:rowOff>
    </xdr:from>
    <xdr:to>
      <xdr:col>22</xdr:col>
      <xdr:colOff>565150</xdr:colOff>
      <xdr:row>54</xdr:row>
      <xdr:rowOff>127000</xdr:rowOff>
    </xdr:to>
    <xdr:cxnSp macro="">
      <xdr:nvCxnSpPr>
        <xdr:cNvPr id="251" name="直線コネクタ 250"/>
        <xdr:cNvCxnSpPr/>
      </xdr:nvCxnSpPr>
      <xdr:spPr>
        <a:xfrm>
          <a:off x="14782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81280</xdr:rowOff>
    </xdr:from>
    <xdr:to>
      <xdr:col>21</xdr:col>
      <xdr:colOff>361950</xdr:colOff>
      <xdr:row>54</xdr:row>
      <xdr:rowOff>127000</xdr:rowOff>
    </xdr:to>
    <xdr:cxnSp macro="">
      <xdr:nvCxnSpPr>
        <xdr:cNvPr id="254" name="直線コネクタ 253"/>
        <xdr:cNvCxnSpPr/>
      </xdr:nvCxnSpPr>
      <xdr:spPr>
        <a:xfrm flipV="1">
          <a:off x="13893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127000</xdr:rowOff>
    </xdr:from>
    <xdr:to>
      <xdr:col>20</xdr:col>
      <xdr:colOff>158750</xdr:colOff>
      <xdr:row>55</xdr:row>
      <xdr:rowOff>1270</xdr:rowOff>
    </xdr:to>
    <xdr:cxnSp macro="">
      <xdr:nvCxnSpPr>
        <xdr:cNvPr id="257" name="直線コネクタ 256"/>
        <xdr:cNvCxnSpPr/>
      </xdr:nvCxnSpPr>
      <xdr:spPr>
        <a:xfrm flipV="1">
          <a:off x="13004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1" name="テキスト ボックス 26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114300</xdr:rowOff>
    </xdr:from>
    <xdr:to>
      <xdr:col>24</xdr:col>
      <xdr:colOff>82550</xdr:colOff>
      <xdr:row>55</xdr:row>
      <xdr:rowOff>44450</xdr:rowOff>
    </xdr:to>
    <xdr:sp macro="" textlink="">
      <xdr:nvSpPr>
        <xdr:cNvPr id="267" name="円/楕円 266"/>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130827</xdr:rowOff>
    </xdr:from>
    <xdr:ext cx="762000" cy="259045"/>
    <xdr:sp macro="" textlink="">
      <xdr:nvSpPr>
        <xdr:cNvPr id="268"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69" name="円/楕円 268"/>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0" name="テキスト ボックス 269"/>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30480</xdr:rowOff>
    </xdr:from>
    <xdr:to>
      <xdr:col>21</xdr:col>
      <xdr:colOff>412750</xdr:colOff>
      <xdr:row>54</xdr:row>
      <xdr:rowOff>132080</xdr:rowOff>
    </xdr:to>
    <xdr:sp macro="" textlink="">
      <xdr:nvSpPr>
        <xdr:cNvPr id="271" name="円/楕円 270"/>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142257</xdr:rowOff>
    </xdr:from>
    <xdr:ext cx="762000" cy="259045"/>
    <xdr:sp macro="" textlink="">
      <xdr:nvSpPr>
        <xdr:cNvPr id="272" name="テキスト ボックス 271"/>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76200</xdr:rowOff>
    </xdr:from>
    <xdr:to>
      <xdr:col>20</xdr:col>
      <xdr:colOff>209550</xdr:colOff>
      <xdr:row>55</xdr:row>
      <xdr:rowOff>6350</xdr:rowOff>
    </xdr:to>
    <xdr:sp macro="" textlink="">
      <xdr:nvSpPr>
        <xdr:cNvPr id="273" name="円/楕円 272"/>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74" name="テキスト ボックス 273"/>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75" name="円/楕円 274"/>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76" name="テキスト ボックス 275"/>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補助費等に係る経常収支比率は、類似団体平均を下回っている。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今後は、事業・団体補助等の交付基準の見直しはもとより、ゼロベースによる見直しを今後も引き続き実施する。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69850</xdr:rowOff>
    </xdr:from>
    <xdr:to>
      <xdr:col>24</xdr:col>
      <xdr:colOff>31750</xdr:colOff>
      <xdr:row>35</xdr:row>
      <xdr:rowOff>124714</xdr:rowOff>
    </xdr:to>
    <xdr:cxnSp macro="">
      <xdr:nvCxnSpPr>
        <xdr:cNvPr id="306" name="直線コネクタ 305"/>
        <xdr:cNvCxnSpPr/>
      </xdr:nvCxnSpPr>
      <xdr:spPr>
        <a:xfrm flipV="1">
          <a:off x="15671800" y="60706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101854</xdr:rowOff>
    </xdr:from>
    <xdr:to>
      <xdr:col>22</xdr:col>
      <xdr:colOff>565150</xdr:colOff>
      <xdr:row>35</xdr:row>
      <xdr:rowOff>124714</xdr:rowOff>
    </xdr:to>
    <xdr:cxnSp macro="">
      <xdr:nvCxnSpPr>
        <xdr:cNvPr id="309" name="直線コネクタ 308"/>
        <xdr:cNvCxnSpPr/>
      </xdr:nvCxnSpPr>
      <xdr:spPr>
        <a:xfrm>
          <a:off x="14782800" y="6102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101854</xdr:rowOff>
    </xdr:to>
    <xdr:cxnSp macro="">
      <xdr:nvCxnSpPr>
        <xdr:cNvPr id="312" name="直線コネクタ 311"/>
        <xdr:cNvCxnSpPr/>
      </xdr:nvCxnSpPr>
      <xdr:spPr>
        <a:xfrm>
          <a:off x="13893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133858</xdr:rowOff>
    </xdr:to>
    <xdr:cxnSp macro="">
      <xdr:nvCxnSpPr>
        <xdr:cNvPr id="315" name="直線コネクタ 314"/>
        <xdr:cNvCxnSpPr/>
      </xdr:nvCxnSpPr>
      <xdr:spPr>
        <a:xfrm flipV="1">
          <a:off x="13004800" y="6093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19050</xdr:rowOff>
    </xdr:from>
    <xdr:to>
      <xdr:col>24</xdr:col>
      <xdr:colOff>82550</xdr:colOff>
      <xdr:row>35</xdr:row>
      <xdr:rowOff>120650</xdr:rowOff>
    </xdr:to>
    <xdr:sp macro="" textlink="">
      <xdr:nvSpPr>
        <xdr:cNvPr id="325" name="円/楕円 324"/>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35577</xdr:rowOff>
    </xdr:from>
    <xdr:ext cx="762000" cy="259045"/>
    <xdr:sp macro="" textlink="">
      <xdr:nvSpPr>
        <xdr:cNvPr id="326"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73914</xdr:rowOff>
    </xdr:from>
    <xdr:to>
      <xdr:col>22</xdr:col>
      <xdr:colOff>615950</xdr:colOff>
      <xdr:row>36</xdr:row>
      <xdr:rowOff>4064</xdr:rowOff>
    </xdr:to>
    <xdr:sp macro="" textlink="">
      <xdr:nvSpPr>
        <xdr:cNvPr id="327" name="円/楕円 326"/>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14241</xdr:rowOff>
    </xdr:from>
    <xdr:ext cx="736600" cy="259045"/>
    <xdr:sp macro="" textlink="">
      <xdr:nvSpPr>
        <xdr:cNvPr id="328" name="テキスト ボックス 327"/>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51054</xdr:rowOff>
    </xdr:from>
    <xdr:to>
      <xdr:col>21</xdr:col>
      <xdr:colOff>412750</xdr:colOff>
      <xdr:row>35</xdr:row>
      <xdr:rowOff>152654</xdr:rowOff>
    </xdr:to>
    <xdr:sp macro="" textlink="">
      <xdr:nvSpPr>
        <xdr:cNvPr id="329" name="円/楕円 328"/>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162831</xdr:rowOff>
    </xdr:from>
    <xdr:ext cx="762000" cy="259045"/>
    <xdr:sp macro="" textlink="">
      <xdr:nvSpPr>
        <xdr:cNvPr id="330" name="テキスト ボックス 329"/>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31" name="円/楕円 330"/>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32" name="テキスト ボックス 331"/>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83058</xdr:rowOff>
    </xdr:from>
    <xdr:to>
      <xdr:col>19</xdr:col>
      <xdr:colOff>6350</xdr:colOff>
      <xdr:row>36</xdr:row>
      <xdr:rowOff>13208</xdr:rowOff>
    </xdr:to>
    <xdr:sp macro="" textlink="">
      <xdr:nvSpPr>
        <xdr:cNvPr id="333" name="円/楕円 332"/>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23385</xdr:rowOff>
    </xdr:from>
    <xdr:ext cx="762000" cy="259045"/>
    <xdr:sp macro="" textlink="">
      <xdr:nvSpPr>
        <xdr:cNvPr id="334" name="テキスト ボックス 333"/>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公債費に係る経常収支比率は、前年度より改善しているものの、類似団体平均を上回っている。要因としては、学校施設の耐震</a:t>
          </a:r>
          <a:r>
            <a:rPr lang="ja-JP" altLang="en-US" sz="1100" b="0" i="0" baseline="0">
              <a:solidFill>
                <a:schemeClr val="dk1"/>
              </a:solidFill>
              <a:effectLst/>
              <a:latin typeface="+mn-lt"/>
              <a:ea typeface="+mn-ea"/>
              <a:cs typeface="+mn-cs"/>
            </a:rPr>
            <a:t>化事業</a:t>
          </a:r>
          <a:r>
            <a:rPr lang="ja-JP" altLang="ja-JP" sz="1100" b="0" i="0" baseline="0">
              <a:solidFill>
                <a:schemeClr val="dk1"/>
              </a:solidFill>
              <a:effectLst/>
              <a:latin typeface="+mn-lt"/>
              <a:ea typeface="+mn-ea"/>
              <a:cs typeface="+mn-cs"/>
            </a:rPr>
            <a:t>を集中的に取り組んだことなどが挙げられる。</a:t>
          </a:r>
          <a:endParaRPr lang="ja-JP" altLang="ja-JP" sz="1400">
            <a:effectLst/>
          </a:endParaRPr>
        </a:p>
        <a:p>
          <a:pPr rtl="0"/>
          <a:r>
            <a:rPr lang="ja-JP" altLang="ja-JP" sz="1100" b="0" i="0" baseline="0">
              <a:solidFill>
                <a:schemeClr val="dk1"/>
              </a:solidFill>
              <a:effectLst/>
              <a:latin typeface="+mn-lt"/>
              <a:ea typeface="+mn-ea"/>
              <a:cs typeface="+mn-cs"/>
            </a:rPr>
            <a:t>今後も一般廃棄物焼却処理施設の老朽化による更新が控えており、多額の市債発行となることから、適正な事業費や事業年度の平準化をはじめ、繰上償還を行うなど後年度に過重な負担とならないよう適正な管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130810</xdr:rowOff>
    </xdr:from>
    <xdr:to>
      <xdr:col>7</xdr:col>
      <xdr:colOff>15875</xdr:colOff>
      <xdr:row>75</xdr:row>
      <xdr:rowOff>138430</xdr:rowOff>
    </xdr:to>
    <xdr:cxnSp macro="">
      <xdr:nvCxnSpPr>
        <xdr:cNvPr id="366" name="直線コネクタ 365"/>
        <xdr:cNvCxnSpPr/>
      </xdr:nvCxnSpPr>
      <xdr:spPr>
        <a:xfrm flipV="1">
          <a:off x="3987800" y="12989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138430</xdr:rowOff>
    </xdr:from>
    <xdr:to>
      <xdr:col>5</xdr:col>
      <xdr:colOff>549275</xdr:colOff>
      <xdr:row>75</xdr:row>
      <xdr:rowOff>151764</xdr:rowOff>
    </xdr:to>
    <xdr:cxnSp macro="">
      <xdr:nvCxnSpPr>
        <xdr:cNvPr id="369" name="直線コネクタ 368"/>
        <xdr:cNvCxnSpPr/>
      </xdr:nvCxnSpPr>
      <xdr:spPr>
        <a:xfrm flipV="1">
          <a:off x="3098800" y="1299718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79375</xdr:rowOff>
    </xdr:from>
    <xdr:to>
      <xdr:col>4</xdr:col>
      <xdr:colOff>346075</xdr:colOff>
      <xdr:row>75</xdr:row>
      <xdr:rowOff>151764</xdr:rowOff>
    </xdr:to>
    <xdr:cxnSp macro="">
      <xdr:nvCxnSpPr>
        <xdr:cNvPr id="372" name="直線コネクタ 371"/>
        <xdr:cNvCxnSpPr/>
      </xdr:nvCxnSpPr>
      <xdr:spPr>
        <a:xfrm>
          <a:off x="2209800" y="12938125"/>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79375</xdr:rowOff>
    </xdr:from>
    <xdr:to>
      <xdr:col>3</xdr:col>
      <xdr:colOff>142875</xdr:colOff>
      <xdr:row>75</xdr:row>
      <xdr:rowOff>102235</xdr:rowOff>
    </xdr:to>
    <xdr:cxnSp macro="">
      <xdr:nvCxnSpPr>
        <xdr:cNvPr id="375" name="直線コネクタ 374"/>
        <xdr:cNvCxnSpPr/>
      </xdr:nvCxnSpPr>
      <xdr:spPr>
        <a:xfrm flipV="1">
          <a:off x="1320800" y="129381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77" name="テキスト ボックス 376"/>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79" name="テキスト ボックス 37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80010</xdr:rowOff>
    </xdr:from>
    <xdr:to>
      <xdr:col>7</xdr:col>
      <xdr:colOff>66675</xdr:colOff>
      <xdr:row>76</xdr:row>
      <xdr:rowOff>10161</xdr:rowOff>
    </xdr:to>
    <xdr:sp macro="" textlink="">
      <xdr:nvSpPr>
        <xdr:cNvPr id="385" name="円/楕円 384"/>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52087</xdr:rowOff>
    </xdr:from>
    <xdr:ext cx="762000" cy="259045"/>
    <xdr:sp macro="" textlink="">
      <xdr:nvSpPr>
        <xdr:cNvPr id="386" name="公債費該当値テキスト"/>
        <xdr:cNvSpPr txBox="1"/>
      </xdr:nvSpPr>
      <xdr:spPr>
        <a:xfrm>
          <a:off x="49149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87" name="円/楕円 386"/>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2557</xdr:rowOff>
    </xdr:from>
    <xdr:ext cx="736600" cy="259045"/>
    <xdr:sp macro="" textlink="">
      <xdr:nvSpPr>
        <xdr:cNvPr id="388" name="テキスト ボックス 387"/>
        <xdr:cNvSpPr txBox="1"/>
      </xdr:nvSpPr>
      <xdr:spPr>
        <a:xfrm>
          <a:off x="3606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100965</xdr:rowOff>
    </xdr:from>
    <xdr:to>
      <xdr:col>4</xdr:col>
      <xdr:colOff>396875</xdr:colOff>
      <xdr:row>76</xdr:row>
      <xdr:rowOff>31114</xdr:rowOff>
    </xdr:to>
    <xdr:sp macro="" textlink="">
      <xdr:nvSpPr>
        <xdr:cNvPr id="389" name="円/楕円 388"/>
        <xdr:cNvSpPr/>
      </xdr:nvSpPr>
      <xdr:spPr>
        <a:xfrm>
          <a:off x="3048000" y="12959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15891</xdr:rowOff>
    </xdr:from>
    <xdr:ext cx="762000" cy="259045"/>
    <xdr:sp macro="" textlink="">
      <xdr:nvSpPr>
        <xdr:cNvPr id="390" name="テキスト ボックス 389"/>
        <xdr:cNvSpPr txBox="1"/>
      </xdr:nvSpPr>
      <xdr:spPr>
        <a:xfrm>
          <a:off x="2717800" y="1304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28575</xdr:rowOff>
    </xdr:from>
    <xdr:to>
      <xdr:col>3</xdr:col>
      <xdr:colOff>193675</xdr:colOff>
      <xdr:row>75</xdr:row>
      <xdr:rowOff>130175</xdr:rowOff>
    </xdr:to>
    <xdr:sp macro="" textlink="">
      <xdr:nvSpPr>
        <xdr:cNvPr id="391" name="円/楕円 390"/>
        <xdr:cNvSpPr/>
      </xdr:nvSpPr>
      <xdr:spPr>
        <a:xfrm>
          <a:off x="2159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114952</xdr:rowOff>
    </xdr:from>
    <xdr:ext cx="762000" cy="259045"/>
    <xdr:sp macro="" textlink="">
      <xdr:nvSpPr>
        <xdr:cNvPr id="392" name="テキスト ボックス 391"/>
        <xdr:cNvSpPr txBox="1"/>
      </xdr:nvSpPr>
      <xdr:spPr>
        <a:xfrm>
          <a:off x="1828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51435</xdr:rowOff>
    </xdr:from>
    <xdr:to>
      <xdr:col>1</xdr:col>
      <xdr:colOff>676275</xdr:colOff>
      <xdr:row>75</xdr:row>
      <xdr:rowOff>153036</xdr:rowOff>
    </xdr:to>
    <xdr:sp macro="" textlink="">
      <xdr:nvSpPr>
        <xdr:cNvPr id="393" name="円/楕円 392"/>
        <xdr:cNvSpPr/>
      </xdr:nvSpPr>
      <xdr:spPr>
        <a:xfrm>
          <a:off x="1270000" y="12910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137813</xdr:rowOff>
    </xdr:from>
    <xdr:ext cx="762000" cy="259045"/>
    <xdr:sp macro="" textlink="">
      <xdr:nvSpPr>
        <xdr:cNvPr id="394" name="テキスト ボックス 393"/>
        <xdr:cNvSpPr txBox="1"/>
      </xdr:nvSpPr>
      <xdr:spPr>
        <a:xfrm>
          <a:off x="939800" y="1299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公債費以外に係る経常収支比率は、類似団体の平均を下回って</a:t>
          </a:r>
          <a:r>
            <a:rPr lang="ja-JP" altLang="en-US" sz="1100" b="0" i="0" baseline="0">
              <a:solidFill>
                <a:schemeClr val="dk1"/>
              </a:solidFill>
              <a:effectLst/>
              <a:latin typeface="+mn-lt"/>
              <a:ea typeface="+mn-ea"/>
              <a:cs typeface="+mn-cs"/>
            </a:rPr>
            <a:t>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今後も、行政の効率化等に努めることにより、財政の健全化を図る。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149861</xdr:rowOff>
    </xdr:from>
    <xdr:to>
      <xdr:col>24</xdr:col>
      <xdr:colOff>31750</xdr:colOff>
      <xdr:row>76</xdr:row>
      <xdr:rowOff>149861</xdr:rowOff>
    </xdr:to>
    <xdr:cxnSp macro="">
      <xdr:nvCxnSpPr>
        <xdr:cNvPr id="427" name="直線コネクタ 426"/>
        <xdr:cNvCxnSpPr/>
      </xdr:nvCxnSpPr>
      <xdr:spPr>
        <a:xfrm flipV="1">
          <a:off x="15671800" y="13008611"/>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43180</xdr:rowOff>
    </xdr:from>
    <xdr:to>
      <xdr:col>22</xdr:col>
      <xdr:colOff>565150</xdr:colOff>
      <xdr:row>76</xdr:row>
      <xdr:rowOff>149861</xdr:rowOff>
    </xdr:to>
    <xdr:cxnSp macro="">
      <xdr:nvCxnSpPr>
        <xdr:cNvPr id="430" name="直線コネクタ 429"/>
        <xdr:cNvCxnSpPr/>
      </xdr:nvCxnSpPr>
      <xdr:spPr>
        <a:xfrm>
          <a:off x="14782800" y="130733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43180</xdr:rowOff>
    </xdr:from>
    <xdr:to>
      <xdr:col>21</xdr:col>
      <xdr:colOff>361950</xdr:colOff>
      <xdr:row>76</xdr:row>
      <xdr:rowOff>81280</xdr:rowOff>
    </xdr:to>
    <xdr:cxnSp macro="">
      <xdr:nvCxnSpPr>
        <xdr:cNvPr id="433" name="直線コネクタ 432"/>
        <xdr:cNvCxnSpPr/>
      </xdr:nvCxnSpPr>
      <xdr:spPr>
        <a:xfrm flipV="1">
          <a:off x="13893800" y="13073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77</xdr:row>
      <xdr:rowOff>81280</xdr:rowOff>
    </xdr:to>
    <xdr:cxnSp macro="">
      <xdr:nvCxnSpPr>
        <xdr:cNvPr id="436" name="直線コネクタ 435"/>
        <xdr:cNvCxnSpPr/>
      </xdr:nvCxnSpPr>
      <xdr:spPr>
        <a:xfrm flipV="1">
          <a:off x="13004800" y="1311148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99060</xdr:rowOff>
    </xdr:from>
    <xdr:to>
      <xdr:col>24</xdr:col>
      <xdr:colOff>82550</xdr:colOff>
      <xdr:row>76</xdr:row>
      <xdr:rowOff>29211</xdr:rowOff>
    </xdr:to>
    <xdr:sp macro="" textlink="">
      <xdr:nvSpPr>
        <xdr:cNvPr id="446" name="円/楕円 445"/>
        <xdr:cNvSpPr/>
      </xdr:nvSpPr>
      <xdr:spPr>
        <a:xfrm>
          <a:off x="16459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115587</xdr:rowOff>
    </xdr:from>
    <xdr:ext cx="762000" cy="259045"/>
    <xdr:sp macro="" textlink="">
      <xdr:nvSpPr>
        <xdr:cNvPr id="447" name="公債費以外該当値テキスト"/>
        <xdr:cNvSpPr txBox="1"/>
      </xdr:nvSpPr>
      <xdr:spPr>
        <a:xfrm>
          <a:off x="16598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48" name="円/楕円 447"/>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39387</xdr:rowOff>
    </xdr:from>
    <xdr:ext cx="736600" cy="259045"/>
    <xdr:sp macro="" textlink="">
      <xdr:nvSpPr>
        <xdr:cNvPr id="449" name="テキスト ボックス 448"/>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163830</xdr:rowOff>
    </xdr:from>
    <xdr:to>
      <xdr:col>21</xdr:col>
      <xdr:colOff>412750</xdr:colOff>
      <xdr:row>76</xdr:row>
      <xdr:rowOff>93980</xdr:rowOff>
    </xdr:to>
    <xdr:sp macro="" textlink="">
      <xdr:nvSpPr>
        <xdr:cNvPr id="450" name="円/楕円 449"/>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104157</xdr:rowOff>
    </xdr:from>
    <xdr:ext cx="762000" cy="259045"/>
    <xdr:sp macro="" textlink="">
      <xdr:nvSpPr>
        <xdr:cNvPr id="451" name="テキスト ボックス 450"/>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52" name="円/楕円 451"/>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53" name="テキスト ボックス 452"/>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30480</xdr:rowOff>
    </xdr:from>
    <xdr:to>
      <xdr:col>19</xdr:col>
      <xdr:colOff>6350</xdr:colOff>
      <xdr:row>77</xdr:row>
      <xdr:rowOff>132080</xdr:rowOff>
    </xdr:to>
    <xdr:sp macro="" textlink="">
      <xdr:nvSpPr>
        <xdr:cNvPr id="454" name="円/楕円 453"/>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116857</xdr:rowOff>
    </xdr:from>
    <xdr:ext cx="762000" cy="259045"/>
    <xdr:sp macro="" textlink="">
      <xdr:nvSpPr>
        <xdr:cNvPr id="455" name="テキスト ボックス 454"/>
        <xdr:cNvSpPr txBox="1"/>
      </xdr:nvSpPr>
      <xdr:spPr>
        <a:xfrm>
          <a:off x="12623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滋賀県野洲市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85839</xdr:rowOff>
    </xdr:from>
    <xdr:to>
      <xdr:col>4</xdr:col>
      <xdr:colOff>1117600</xdr:colOff>
      <xdr:row>18</xdr:row>
      <xdr:rowOff>88024</xdr:rowOff>
    </xdr:to>
    <xdr:cxnSp macro="">
      <xdr:nvCxnSpPr>
        <xdr:cNvPr id="50" name="直線コネクタ 49"/>
        <xdr:cNvCxnSpPr/>
      </xdr:nvCxnSpPr>
      <xdr:spPr bwMode="auto">
        <a:xfrm>
          <a:off x="5003800" y="3219564"/>
          <a:ext cx="647700" cy="2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53873</xdr:rowOff>
    </xdr:from>
    <xdr:to>
      <xdr:col>4</xdr:col>
      <xdr:colOff>469900</xdr:colOff>
      <xdr:row>18</xdr:row>
      <xdr:rowOff>85839</xdr:rowOff>
    </xdr:to>
    <xdr:cxnSp macro="">
      <xdr:nvCxnSpPr>
        <xdr:cNvPr id="53" name="直線コネクタ 52"/>
        <xdr:cNvCxnSpPr/>
      </xdr:nvCxnSpPr>
      <xdr:spPr bwMode="auto">
        <a:xfrm>
          <a:off x="4305300" y="3187598"/>
          <a:ext cx="698500" cy="3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53873</xdr:rowOff>
    </xdr:from>
    <xdr:to>
      <xdr:col>3</xdr:col>
      <xdr:colOff>904875</xdr:colOff>
      <xdr:row>18</xdr:row>
      <xdr:rowOff>60160</xdr:rowOff>
    </xdr:to>
    <xdr:cxnSp macro="">
      <xdr:nvCxnSpPr>
        <xdr:cNvPr id="56" name="直線コネクタ 55"/>
        <xdr:cNvCxnSpPr/>
      </xdr:nvCxnSpPr>
      <xdr:spPr bwMode="auto">
        <a:xfrm flipV="1">
          <a:off x="3606800" y="3187598"/>
          <a:ext cx="698500" cy="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32664</xdr:rowOff>
    </xdr:from>
    <xdr:to>
      <xdr:col>3</xdr:col>
      <xdr:colOff>206375</xdr:colOff>
      <xdr:row>18</xdr:row>
      <xdr:rowOff>60160</xdr:rowOff>
    </xdr:to>
    <xdr:cxnSp macro="">
      <xdr:nvCxnSpPr>
        <xdr:cNvPr id="59" name="直線コネクタ 58"/>
        <xdr:cNvCxnSpPr/>
      </xdr:nvCxnSpPr>
      <xdr:spPr bwMode="auto">
        <a:xfrm>
          <a:off x="2908300" y="3166389"/>
          <a:ext cx="698500" cy="27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37224</xdr:rowOff>
    </xdr:from>
    <xdr:to>
      <xdr:col>5</xdr:col>
      <xdr:colOff>34925</xdr:colOff>
      <xdr:row>18</xdr:row>
      <xdr:rowOff>138824</xdr:rowOff>
    </xdr:to>
    <xdr:sp macro="" textlink="">
      <xdr:nvSpPr>
        <xdr:cNvPr id="69" name="円/楕円 68"/>
        <xdr:cNvSpPr/>
      </xdr:nvSpPr>
      <xdr:spPr bwMode="auto">
        <a:xfrm>
          <a:off x="5600700" y="317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9301</xdr:rowOff>
    </xdr:from>
    <xdr:ext cx="762000" cy="259045"/>
    <xdr:sp macro="" textlink="">
      <xdr:nvSpPr>
        <xdr:cNvPr id="70" name="人口1人当たり決算額の推移該当値テキスト130"/>
        <xdr:cNvSpPr txBox="1"/>
      </xdr:nvSpPr>
      <xdr:spPr>
        <a:xfrm>
          <a:off x="5740400" y="314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86,319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35039</xdr:rowOff>
    </xdr:from>
    <xdr:to>
      <xdr:col>4</xdr:col>
      <xdr:colOff>520700</xdr:colOff>
      <xdr:row>18</xdr:row>
      <xdr:rowOff>136639</xdr:rowOff>
    </xdr:to>
    <xdr:sp macro="" textlink="">
      <xdr:nvSpPr>
        <xdr:cNvPr id="71" name="円/楕円 70"/>
        <xdr:cNvSpPr/>
      </xdr:nvSpPr>
      <xdr:spPr bwMode="auto">
        <a:xfrm>
          <a:off x="4953000" y="3168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121416</xdr:rowOff>
    </xdr:from>
    <xdr:ext cx="736600" cy="259045"/>
    <xdr:sp macro="" textlink="">
      <xdr:nvSpPr>
        <xdr:cNvPr id="72" name="テキスト ボックス 71"/>
        <xdr:cNvSpPr txBox="1"/>
      </xdr:nvSpPr>
      <xdr:spPr>
        <a:xfrm>
          <a:off x="4622800" y="325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86,491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3073</xdr:rowOff>
    </xdr:from>
    <xdr:to>
      <xdr:col>3</xdr:col>
      <xdr:colOff>955675</xdr:colOff>
      <xdr:row>18</xdr:row>
      <xdr:rowOff>104673</xdr:rowOff>
    </xdr:to>
    <xdr:sp macro="" textlink="">
      <xdr:nvSpPr>
        <xdr:cNvPr id="73" name="円/楕円 72"/>
        <xdr:cNvSpPr/>
      </xdr:nvSpPr>
      <xdr:spPr bwMode="auto">
        <a:xfrm>
          <a:off x="4254500" y="3136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89450</xdr:rowOff>
    </xdr:from>
    <xdr:ext cx="762000" cy="259045"/>
    <xdr:sp macro="" textlink="">
      <xdr:nvSpPr>
        <xdr:cNvPr id="74" name="テキスト ボックス 73"/>
        <xdr:cNvSpPr txBox="1"/>
      </xdr:nvSpPr>
      <xdr:spPr>
        <a:xfrm>
          <a:off x="3924300" y="322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89,008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9360</xdr:rowOff>
    </xdr:from>
    <xdr:to>
      <xdr:col>3</xdr:col>
      <xdr:colOff>257175</xdr:colOff>
      <xdr:row>18</xdr:row>
      <xdr:rowOff>110960</xdr:rowOff>
    </xdr:to>
    <xdr:sp macro="" textlink="">
      <xdr:nvSpPr>
        <xdr:cNvPr id="75" name="円/楕円 74"/>
        <xdr:cNvSpPr/>
      </xdr:nvSpPr>
      <xdr:spPr bwMode="auto">
        <a:xfrm>
          <a:off x="3556000" y="3143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95737</xdr:rowOff>
    </xdr:from>
    <xdr:ext cx="762000" cy="259045"/>
    <xdr:sp macro="" textlink="">
      <xdr:nvSpPr>
        <xdr:cNvPr id="76" name="テキスト ボックス 75"/>
        <xdr:cNvSpPr txBox="1"/>
      </xdr:nvSpPr>
      <xdr:spPr>
        <a:xfrm>
          <a:off x="3225800" y="322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88,513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153314</xdr:rowOff>
    </xdr:from>
    <xdr:to>
      <xdr:col>2</xdr:col>
      <xdr:colOff>692150</xdr:colOff>
      <xdr:row>18</xdr:row>
      <xdr:rowOff>83464</xdr:rowOff>
    </xdr:to>
    <xdr:sp macro="" textlink="">
      <xdr:nvSpPr>
        <xdr:cNvPr id="77" name="円/楕円 76"/>
        <xdr:cNvSpPr/>
      </xdr:nvSpPr>
      <xdr:spPr bwMode="auto">
        <a:xfrm>
          <a:off x="2857500" y="3115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68241</xdr:rowOff>
    </xdr:from>
    <xdr:ext cx="762000" cy="259045"/>
    <xdr:sp macro="" textlink="">
      <xdr:nvSpPr>
        <xdr:cNvPr id="78" name="テキスト ボックス 77"/>
        <xdr:cNvSpPr txBox="1"/>
      </xdr:nvSpPr>
      <xdr:spPr>
        <a:xfrm>
          <a:off x="2527300" y="320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328816</xdr:rowOff>
    </xdr:from>
    <xdr:to>
      <xdr:col>4</xdr:col>
      <xdr:colOff>1117600</xdr:colOff>
      <xdr:row>37</xdr:row>
      <xdr:rowOff>336950</xdr:rowOff>
    </xdr:to>
    <xdr:cxnSp macro="">
      <xdr:nvCxnSpPr>
        <xdr:cNvPr id="112" name="直線コネクタ 111"/>
        <xdr:cNvCxnSpPr/>
      </xdr:nvCxnSpPr>
      <xdr:spPr bwMode="auto">
        <a:xfrm flipV="1">
          <a:off x="5003800" y="7453516"/>
          <a:ext cx="647700" cy="8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321256</xdr:rowOff>
    </xdr:from>
    <xdr:to>
      <xdr:col>4</xdr:col>
      <xdr:colOff>469900</xdr:colOff>
      <xdr:row>37</xdr:row>
      <xdr:rowOff>336950</xdr:rowOff>
    </xdr:to>
    <xdr:cxnSp macro="">
      <xdr:nvCxnSpPr>
        <xdr:cNvPr id="115" name="直線コネクタ 114"/>
        <xdr:cNvCxnSpPr/>
      </xdr:nvCxnSpPr>
      <xdr:spPr bwMode="auto">
        <a:xfrm>
          <a:off x="4305300" y="7445956"/>
          <a:ext cx="698500" cy="15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321142</xdr:rowOff>
    </xdr:from>
    <xdr:to>
      <xdr:col>3</xdr:col>
      <xdr:colOff>904875</xdr:colOff>
      <xdr:row>37</xdr:row>
      <xdr:rowOff>321256</xdr:rowOff>
    </xdr:to>
    <xdr:cxnSp macro="">
      <xdr:nvCxnSpPr>
        <xdr:cNvPr id="118" name="直線コネクタ 117"/>
        <xdr:cNvCxnSpPr/>
      </xdr:nvCxnSpPr>
      <xdr:spPr bwMode="auto">
        <a:xfrm>
          <a:off x="3606800" y="7445842"/>
          <a:ext cx="698500" cy="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299357</xdr:rowOff>
    </xdr:from>
    <xdr:to>
      <xdr:col>3</xdr:col>
      <xdr:colOff>206375</xdr:colOff>
      <xdr:row>37</xdr:row>
      <xdr:rowOff>321142</xdr:rowOff>
    </xdr:to>
    <xdr:cxnSp macro="">
      <xdr:nvCxnSpPr>
        <xdr:cNvPr id="121" name="直線コネクタ 120"/>
        <xdr:cNvCxnSpPr/>
      </xdr:nvCxnSpPr>
      <xdr:spPr bwMode="auto">
        <a:xfrm>
          <a:off x="2908300" y="7424057"/>
          <a:ext cx="698500" cy="21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278016</xdr:rowOff>
    </xdr:from>
    <xdr:to>
      <xdr:col>5</xdr:col>
      <xdr:colOff>34925</xdr:colOff>
      <xdr:row>38</xdr:row>
      <xdr:rowOff>36716</xdr:rowOff>
    </xdr:to>
    <xdr:sp macro="" textlink="">
      <xdr:nvSpPr>
        <xdr:cNvPr id="131" name="円/楕円 130"/>
        <xdr:cNvSpPr/>
      </xdr:nvSpPr>
      <xdr:spPr bwMode="auto">
        <a:xfrm>
          <a:off x="5600700" y="7402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230417</xdr:rowOff>
    </xdr:from>
    <xdr:ext cx="762000" cy="259045"/>
    <xdr:sp macro="" textlink="">
      <xdr:nvSpPr>
        <xdr:cNvPr id="132" name="人口1人当たり決算額の推移該当値テキスト445"/>
        <xdr:cNvSpPr txBox="1"/>
      </xdr:nvSpPr>
      <xdr:spPr>
        <a:xfrm>
          <a:off x="5740400" y="735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27,030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286150</xdr:rowOff>
    </xdr:from>
    <xdr:to>
      <xdr:col>4</xdr:col>
      <xdr:colOff>520700</xdr:colOff>
      <xdr:row>38</xdr:row>
      <xdr:rowOff>44850</xdr:rowOff>
    </xdr:to>
    <xdr:sp macro="" textlink="">
      <xdr:nvSpPr>
        <xdr:cNvPr id="133" name="円/楕円 132"/>
        <xdr:cNvSpPr/>
      </xdr:nvSpPr>
      <xdr:spPr bwMode="auto">
        <a:xfrm>
          <a:off x="4953000" y="741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29627</xdr:rowOff>
    </xdr:from>
    <xdr:ext cx="736600" cy="259045"/>
    <xdr:sp macro="" textlink="">
      <xdr:nvSpPr>
        <xdr:cNvPr id="134" name="テキスト ボックス 133"/>
        <xdr:cNvSpPr txBox="1"/>
      </xdr:nvSpPr>
      <xdr:spPr>
        <a:xfrm>
          <a:off x="4622800" y="749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24,895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270456</xdr:rowOff>
    </xdr:from>
    <xdr:to>
      <xdr:col>3</xdr:col>
      <xdr:colOff>955675</xdr:colOff>
      <xdr:row>38</xdr:row>
      <xdr:rowOff>29156</xdr:rowOff>
    </xdr:to>
    <xdr:sp macro="" textlink="">
      <xdr:nvSpPr>
        <xdr:cNvPr id="135" name="円/楕円 134"/>
        <xdr:cNvSpPr/>
      </xdr:nvSpPr>
      <xdr:spPr bwMode="auto">
        <a:xfrm>
          <a:off x="4254500" y="7395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13933</xdr:rowOff>
    </xdr:from>
    <xdr:ext cx="762000" cy="259045"/>
    <xdr:sp macro="" textlink="">
      <xdr:nvSpPr>
        <xdr:cNvPr id="136" name="テキスト ボックス 135"/>
        <xdr:cNvSpPr txBox="1"/>
      </xdr:nvSpPr>
      <xdr:spPr>
        <a:xfrm>
          <a:off x="3924300" y="748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29,014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270342</xdr:rowOff>
    </xdr:from>
    <xdr:to>
      <xdr:col>3</xdr:col>
      <xdr:colOff>257175</xdr:colOff>
      <xdr:row>38</xdr:row>
      <xdr:rowOff>29042</xdr:rowOff>
    </xdr:to>
    <xdr:sp macro="" textlink="">
      <xdr:nvSpPr>
        <xdr:cNvPr id="137" name="円/楕円 136"/>
        <xdr:cNvSpPr/>
      </xdr:nvSpPr>
      <xdr:spPr bwMode="auto">
        <a:xfrm>
          <a:off x="3556000" y="7395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13819</xdr:rowOff>
    </xdr:from>
    <xdr:ext cx="762000" cy="259045"/>
    <xdr:sp macro="" textlink="">
      <xdr:nvSpPr>
        <xdr:cNvPr id="138" name="テキスト ボックス 137"/>
        <xdr:cNvSpPr txBox="1"/>
      </xdr:nvSpPr>
      <xdr:spPr>
        <a:xfrm>
          <a:off x="3225800" y="7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29,044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248557</xdr:rowOff>
    </xdr:from>
    <xdr:to>
      <xdr:col>2</xdr:col>
      <xdr:colOff>692150</xdr:colOff>
      <xdr:row>38</xdr:row>
      <xdr:rowOff>7257</xdr:rowOff>
    </xdr:to>
    <xdr:sp macro="" textlink="">
      <xdr:nvSpPr>
        <xdr:cNvPr id="139" name="円/楕円 138"/>
        <xdr:cNvSpPr/>
      </xdr:nvSpPr>
      <xdr:spPr bwMode="auto">
        <a:xfrm>
          <a:off x="2857500" y="7373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334934</xdr:rowOff>
    </xdr:from>
    <xdr:ext cx="762000" cy="259045"/>
    <xdr:sp macro="" textlink="">
      <xdr:nvSpPr>
        <xdr:cNvPr id="140" name="テキスト ボックス 139"/>
        <xdr:cNvSpPr txBox="1"/>
      </xdr:nvSpPr>
      <xdr:spPr>
        <a:xfrm>
          <a:off x="2527300" y="745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税収の増加により、基金残高増加している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○実質単年度収支</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前年度</a:t>
          </a:r>
          <a:r>
            <a:rPr lang="ja-JP" altLang="ja-JP" sz="1100" b="0" i="0" baseline="0">
              <a:solidFill>
                <a:schemeClr val="dk1"/>
              </a:solidFill>
              <a:effectLst/>
              <a:latin typeface="+mn-lt"/>
              <a:ea typeface="+mn-ea"/>
              <a:cs typeface="+mn-cs"/>
            </a:rPr>
            <a:t>の赤字</a:t>
          </a:r>
          <a:r>
            <a:rPr lang="ja-JP" altLang="en-US" sz="1100" b="0" i="0" baseline="0">
              <a:solidFill>
                <a:schemeClr val="dk1"/>
              </a:solidFill>
              <a:effectLst/>
              <a:latin typeface="+mn-lt"/>
              <a:ea typeface="+mn-ea"/>
              <a:cs typeface="+mn-cs"/>
            </a:rPr>
            <a:t>から黒字へ転換するも</a:t>
          </a:r>
          <a:r>
            <a:rPr lang="ja-JP" altLang="ja-JP" sz="1100" b="0" i="0" baseline="0">
              <a:solidFill>
                <a:schemeClr val="dk1"/>
              </a:solidFill>
              <a:effectLst/>
              <a:latin typeface="+mn-lt"/>
              <a:ea typeface="+mn-ea"/>
              <a:cs typeface="+mn-cs"/>
            </a:rPr>
            <a:t>、今後も大きな税収の伸びは期待できないことから、厳しい財政運営が予想される。</a:t>
          </a:r>
          <a:endParaRPr lang="ja-JP" altLang="ja-JP" sz="1400">
            <a:effectLst/>
          </a:endParaRPr>
        </a:p>
        <a:p>
          <a:pPr rtl="0"/>
          <a:r>
            <a:rPr lang="ja-JP" altLang="ja-JP" sz="1100" b="0" i="0" baseline="0">
              <a:solidFill>
                <a:schemeClr val="dk1"/>
              </a:solidFill>
              <a:effectLst/>
              <a:latin typeface="+mn-lt"/>
              <a:ea typeface="+mn-ea"/>
              <a:cs typeface="+mn-cs"/>
            </a:rPr>
            <a:t>○今後の対応</a:t>
          </a:r>
          <a:endParaRPr lang="ja-JP" altLang="ja-JP" sz="1400">
            <a:effectLst/>
          </a:endParaRPr>
        </a:p>
        <a:p>
          <a:pPr rtl="0"/>
          <a:r>
            <a:rPr lang="ja-JP" altLang="ja-JP" sz="1100" b="0" i="0" baseline="0">
              <a:solidFill>
                <a:schemeClr val="dk1"/>
              </a:solidFill>
              <a:effectLst/>
              <a:latin typeface="+mn-lt"/>
              <a:ea typeface="+mn-ea"/>
              <a:cs typeface="+mn-cs"/>
            </a:rPr>
            <a:t>　行財政改革による業務の見直し等により、財政の健全化を図りながら、財政調整基金残高の上昇を図る。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○現状</a:t>
          </a:r>
          <a:endParaRPr lang="ja-JP" altLang="ja-JP" sz="1400">
            <a:effectLst/>
          </a:endParaRPr>
        </a:p>
        <a:p>
          <a:pPr rtl="0"/>
          <a:r>
            <a:rPr lang="ja-JP" altLang="ja-JP" sz="1100" b="0" i="0" baseline="0">
              <a:solidFill>
                <a:schemeClr val="dk1"/>
              </a:solidFill>
              <a:effectLst/>
              <a:latin typeface="+mn-lt"/>
              <a:ea typeface="+mn-ea"/>
              <a:cs typeface="+mn-cs"/>
            </a:rPr>
            <a:t>　一般会計およびその他の特別会計においても、赤字が生じていない。</a:t>
          </a:r>
          <a:endParaRPr lang="ja-JP" altLang="ja-JP" sz="1400">
            <a:effectLst/>
          </a:endParaRPr>
        </a:p>
        <a:p>
          <a:pPr rtl="0"/>
          <a:r>
            <a:rPr lang="ja-JP" altLang="ja-JP" sz="1100" b="0" i="0" baseline="0">
              <a:solidFill>
                <a:schemeClr val="dk1"/>
              </a:solidFill>
              <a:effectLst/>
              <a:latin typeface="+mn-lt"/>
              <a:ea typeface="+mn-ea"/>
              <a:cs typeface="+mn-cs"/>
            </a:rPr>
            <a:t>○今後の対応</a:t>
          </a:r>
          <a:endParaRPr lang="ja-JP" altLang="ja-JP" sz="1400">
            <a:effectLst/>
          </a:endParaRPr>
        </a:p>
        <a:p>
          <a:pPr rtl="0"/>
          <a:r>
            <a:rPr lang="ja-JP" altLang="ja-JP" sz="1100" b="0" i="0" baseline="0">
              <a:solidFill>
                <a:schemeClr val="dk1"/>
              </a:solidFill>
              <a:effectLst/>
              <a:latin typeface="+mn-lt"/>
              <a:ea typeface="+mn-ea"/>
              <a:cs typeface="+mn-cs"/>
            </a:rPr>
            <a:t>　一般会計およびその他の特別会計において、適正な財政運営を行っていく。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○元利償還金</a:t>
          </a:r>
          <a:endParaRPr lang="ja-JP" altLang="ja-JP" sz="1400">
            <a:effectLst/>
          </a:endParaRPr>
        </a:p>
        <a:p>
          <a:pPr rtl="0"/>
          <a:r>
            <a:rPr lang="ja-JP" altLang="ja-JP" sz="1100" b="0" i="0" baseline="0">
              <a:solidFill>
                <a:schemeClr val="dk1"/>
              </a:solidFill>
              <a:effectLst/>
              <a:latin typeface="+mn-lt"/>
              <a:ea typeface="+mn-ea"/>
              <a:cs typeface="+mn-cs"/>
            </a:rPr>
            <a:t>　合併特例事業に係る元金の償還が始まったことにより、平成23年度から増加</a:t>
          </a:r>
          <a:r>
            <a:rPr lang="ja-JP" altLang="en-US" sz="1100" b="0" i="0" baseline="0">
              <a:solidFill>
                <a:schemeClr val="dk1"/>
              </a:solidFill>
              <a:effectLst/>
              <a:latin typeface="+mn-lt"/>
              <a:ea typeface="+mn-ea"/>
              <a:cs typeface="+mn-cs"/>
            </a:rPr>
            <a:t>しており、依然として高止まりである。</a:t>
          </a:r>
          <a:endParaRPr lang="ja-JP" altLang="ja-JP" sz="1400">
            <a:effectLst/>
          </a:endParaRPr>
        </a:p>
        <a:p>
          <a:pPr rtl="0"/>
          <a:r>
            <a:rPr lang="ja-JP" altLang="ja-JP" sz="1100" b="0" i="0" baseline="0">
              <a:solidFill>
                <a:schemeClr val="dk1"/>
              </a:solidFill>
              <a:effectLst/>
              <a:latin typeface="+mn-lt"/>
              <a:ea typeface="+mn-ea"/>
              <a:cs typeface="+mn-cs"/>
            </a:rPr>
            <a:t>○公営企業債の元利償還金に対する繰入金</a:t>
          </a:r>
          <a:endParaRPr lang="ja-JP" altLang="ja-JP" sz="1400">
            <a:effectLst/>
          </a:endParaRPr>
        </a:p>
        <a:p>
          <a:pPr rtl="0"/>
          <a:r>
            <a:rPr lang="ja-JP" altLang="ja-JP" sz="1100" b="0" i="0" baseline="0">
              <a:solidFill>
                <a:schemeClr val="dk1"/>
              </a:solidFill>
              <a:effectLst/>
              <a:latin typeface="+mn-lt"/>
              <a:ea typeface="+mn-ea"/>
              <a:cs typeface="+mn-cs"/>
            </a:rPr>
            <a:t>  下水道事業にかかる特別会計の繰入金</a:t>
          </a:r>
          <a:r>
            <a:rPr lang="ja-JP" altLang="en-US" sz="1100" b="0" i="0" baseline="0">
              <a:solidFill>
                <a:schemeClr val="dk1"/>
              </a:solidFill>
              <a:effectLst/>
              <a:latin typeface="+mn-lt"/>
              <a:ea typeface="+mn-ea"/>
              <a:cs typeface="+mn-cs"/>
            </a:rPr>
            <a:t>が増加した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○実質公債費比率の分子</a:t>
          </a:r>
          <a:endParaRPr lang="ja-JP" altLang="ja-JP" sz="1400">
            <a:effectLst/>
          </a:endParaRPr>
        </a:p>
        <a:p>
          <a:pPr rtl="0"/>
          <a:r>
            <a:rPr lang="ja-JP" altLang="ja-JP" sz="1100" b="0" i="0" baseline="0">
              <a:solidFill>
                <a:schemeClr val="dk1"/>
              </a:solidFill>
              <a:effectLst/>
              <a:latin typeface="+mn-lt"/>
              <a:ea typeface="+mn-ea"/>
              <a:cs typeface="+mn-cs"/>
            </a:rPr>
            <a:t>　元利償還金、準元利償還金共に高く推移しているものの、算入公債費等が上昇傾向にあるため、減少傾向にある。</a:t>
          </a:r>
          <a:endParaRPr lang="ja-JP" altLang="ja-JP" sz="1400">
            <a:effectLst/>
          </a:endParaRPr>
        </a:p>
        <a:p>
          <a:pPr rtl="0"/>
          <a:r>
            <a:rPr lang="ja-JP" altLang="ja-JP" sz="1100" b="0" i="0" baseline="0">
              <a:solidFill>
                <a:schemeClr val="dk1"/>
              </a:solidFill>
              <a:effectLst/>
              <a:latin typeface="+mn-lt"/>
              <a:ea typeface="+mn-ea"/>
              <a:cs typeface="+mn-cs"/>
            </a:rPr>
            <a:t>○今後の対応</a:t>
          </a:r>
          <a:endParaRPr lang="ja-JP" altLang="ja-JP" sz="1400">
            <a:effectLst/>
          </a:endParaRPr>
        </a:p>
        <a:p>
          <a:pPr rtl="0"/>
          <a:r>
            <a:rPr lang="ja-JP" altLang="ja-JP" sz="1100" b="0" i="0" baseline="0">
              <a:solidFill>
                <a:schemeClr val="dk1"/>
              </a:solidFill>
              <a:effectLst/>
              <a:latin typeface="+mn-lt"/>
              <a:ea typeface="+mn-ea"/>
              <a:cs typeface="+mn-cs"/>
            </a:rPr>
            <a:t>　早期健全化基準未満であるものの、今後とも市債発行の抑制を図り、比率の更なる改善を目指す。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○一般会計等に係る地方債現在高</a:t>
          </a:r>
          <a:endParaRPr lang="ja-JP" altLang="ja-JP" sz="1400">
            <a:effectLst/>
          </a:endParaRPr>
        </a:p>
        <a:p>
          <a:pPr rtl="0"/>
          <a:r>
            <a:rPr lang="ja-JP" altLang="ja-JP" sz="1100" b="0" i="0" baseline="0">
              <a:solidFill>
                <a:schemeClr val="dk1"/>
              </a:solidFill>
              <a:effectLst/>
              <a:latin typeface="+mn-lt"/>
              <a:ea typeface="+mn-ea"/>
              <a:cs typeface="+mn-cs"/>
            </a:rPr>
            <a:t>　平成22年度から</a:t>
          </a:r>
          <a:r>
            <a:rPr lang="ja-JP" altLang="en-US" sz="1100" b="0" i="0" baseline="0">
              <a:solidFill>
                <a:schemeClr val="dk1"/>
              </a:solidFill>
              <a:effectLst/>
              <a:latin typeface="+mn-lt"/>
              <a:ea typeface="+mn-ea"/>
              <a:cs typeface="+mn-cs"/>
            </a:rPr>
            <a:t>ほぼ横ばいで推移</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○債務負担行為に基づく支出予定額</a:t>
          </a:r>
          <a:endParaRPr lang="ja-JP" altLang="ja-JP" sz="1400">
            <a:effectLst/>
          </a:endParaRPr>
        </a:p>
        <a:p>
          <a:pPr rtl="0"/>
          <a:r>
            <a:rPr lang="ja-JP" altLang="ja-JP" sz="1100" b="0" i="0" baseline="0">
              <a:solidFill>
                <a:schemeClr val="dk1"/>
              </a:solidFill>
              <a:effectLst/>
              <a:latin typeface="+mn-lt"/>
              <a:ea typeface="+mn-ea"/>
              <a:cs typeface="+mn-cs"/>
            </a:rPr>
            <a:t>　平成22年度からは、PFI事業（維持管理分）や国営土地改良事業等の終了により、</a:t>
          </a:r>
          <a:r>
            <a:rPr lang="ja-JP" altLang="en-US" sz="1100" b="0" i="0" baseline="0">
              <a:solidFill>
                <a:schemeClr val="dk1"/>
              </a:solidFill>
              <a:effectLst/>
              <a:latin typeface="+mn-lt"/>
              <a:ea typeface="+mn-ea"/>
              <a:cs typeface="+mn-cs"/>
            </a:rPr>
            <a:t>減少傾向が続いている。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○公営企業債等繰入見込額</a:t>
          </a:r>
          <a:endParaRPr lang="ja-JP" altLang="ja-JP" sz="1400">
            <a:effectLst/>
          </a:endParaRPr>
        </a:p>
        <a:p>
          <a:pPr rtl="0"/>
          <a:r>
            <a:rPr lang="ja-JP" altLang="ja-JP" sz="1100" b="0" i="0" baseline="0">
              <a:solidFill>
                <a:schemeClr val="dk1"/>
              </a:solidFill>
              <a:effectLst/>
              <a:latin typeface="+mn-lt"/>
              <a:ea typeface="+mn-ea"/>
              <a:cs typeface="+mn-cs"/>
            </a:rPr>
            <a:t>　下水道事業及び工業団地等整備事業特別会計に係る将来負担額等が減少している。</a:t>
          </a:r>
          <a:endParaRPr lang="ja-JP" altLang="ja-JP" sz="1400">
            <a:effectLst/>
          </a:endParaRPr>
        </a:p>
        <a:p>
          <a:pPr rtl="0"/>
          <a:r>
            <a:rPr lang="ja-JP" altLang="ja-JP" sz="1100" b="0" i="0" baseline="0">
              <a:solidFill>
                <a:schemeClr val="dk1"/>
              </a:solidFill>
              <a:effectLst/>
              <a:latin typeface="+mn-lt"/>
              <a:ea typeface="+mn-ea"/>
              <a:cs typeface="+mn-cs"/>
            </a:rPr>
            <a:t>○設立法人等の負債額等負担見込額</a:t>
          </a:r>
          <a:endParaRPr lang="ja-JP" altLang="ja-JP" sz="1400">
            <a:effectLst/>
          </a:endParaRPr>
        </a:p>
        <a:p>
          <a:pPr rtl="0"/>
          <a:r>
            <a:rPr lang="ja-JP" altLang="ja-JP" sz="1100" b="0" i="0" baseline="0">
              <a:solidFill>
                <a:schemeClr val="dk1"/>
              </a:solidFill>
              <a:effectLst/>
              <a:latin typeface="+mn-lt"/>
              <a:ea typeface="+mn-ea"/>
              <a:cs typeface="+mn-cs"/>
            </a:rPr>
            <a:t>　第３セクター等に係る損失補償債務等が減少傾向にある。</a:t>
          </a:r>
          <a:endParaRPr lang="ja-JP" altLang="ja-JP" sz="1400">
            <a:effectLst/>
          </a:endParaRPr>
        </a:p>
        <a:p>
          <a:pPr rtl="0"/>
          <a:r>
            <a:rPr lang="ja-JP" altLang="ja-JP" sz="1100" b="0" i="0" baseline="0">
              <a:solidFill>
                <a:schemeClr val="dk1"/>
              </a:solidFill>
              <a:effectLst/>
              <a:latin typeface="+mn-lt"/>
              <a:ea typeface="+mn-ea"/>
              <a:cs typeface="+mn-cs"/>
            </a:rPr>
            <a:t>○今後の対応</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充当可能基金が増加しているが、厳しい状態が続いており、</a:t>
          </a:r>
          <a:r>
            <a:rPr lang="ja-JP" altLang="ja-JP" sz="1100" b="0" i="0" baseline="0">
              <a:solidFill>
                <a:schemeClr val="dk1"/>
              </a:solidFill>
              <a:effectLst/>
              <a:latin typeface="+mn-lt"/>
              <a:ea typeface="+mn-ea"/>
              <a:cs typeface="+mn-cs"/>
            </a:rPr>
            <a:t>早期健全化基準未満であるが、今後とも市債発行については、慎重に判断し、抑制を図る。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20882760</v>
      </c>
      <c r="BO4" s="349"/>
      <c r="BP4" s="349"/>
      <c r="BQ4" s="349"/>
      <c r="BR4" s="349"/>
      <c r="BS4" s="349"/>
      <c r="BT4" s="349"/>
      <c r="BU4" s="350"/>
      <c r="BV4" s="348">
        <v>19704313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3.1</v>
      </c>
      <c r="CU4" s="355"/>
      <c r="CV4" s="355"/>
      <c r="CW4" s="355"/>
      <c r="CX4" s="355"/>
      <c r="CY4" s="355"/>
      <c r="CZ4" s="355"/>
      <c r="DA4" s="356"/>
      <c r="DB4" s="354">
        <v>3.1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20453742</v>
      </c>
      <c r="BO5" s="386"/>
      <c r="BP5" s="386"/>
      <c r="BQ5" s="386"/>
      <c r="BR5" s="386"/>
      <c r="BS5" s="386"/>
      <c r="BT5" s="386"/>
      <c r="BU5" s="387"/>
      <c r="BV5" s="385">
        <v>19209491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88.3</v>
      </c>
      <c r="CU5" s="383"/>
      <c r="CV5" s="383"/>
      <c r="CW5" s="383"/>
      <c r="CX5" s="383"/>
      <c r="CY5" s="383"/>
      <c r="CZ5" s="383"/>
      <c r="DA5" s="384"/>
      <c r="DB5" s="382">
        <v>93.2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429018</v>
      </c>
      <c r="BO6" s="386"/>
      <c r="BP6" s="386"/>
      <c r="BQ6" s="386"/>
      <c r="BR6" s="386"/>
      <c r="BS6" s="386"/>
      <c r="BT6" s="386"/>
      <c r="BU6" s="387"/>
      <c r="BV6" s="385">
        <v>494822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97.7</v>
      </c>
      <c r="CU6" s="423"/>
      <c r="CV6" s="423"/>
      <c r="CW6" s="423"/>
      <c r="CX6" s="423"/>
      <c r="CY6" s="423"/>
      <c r="CZ6" s="423"/>
      <c r="DA6" s="424"/>
      <c r="DB6" s="422">
        <v>104.8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50794</v>
      </c>
      <c r="BO7" s="386"/>
      <c r="BP7" s="386"/>
      <c r="BQ7" s="386"/>
      <c r="BR7" s="386"/>
      <c r="BS7" s="386"/>
      <c r="BT7" s="386"/>
      <c r="BU7" s="387"/>
      <c r="BV7" s="385">
        <v>115223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12308813</v>
      </c>
      <c r="CU7" s="386"/>
      <c r="CV7" s="386"/>
      <c r="CW7" s="386"/>
      <c r="CX7" s="386"/>
      <c r="CY7" s="386"/>
      <c r="CZ7" s="386"/>
      <c r="DA7" s="387"/>
      <c r="DB7" s="385">
        <v>12254156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378224</v>
      </c>
      <c r="BO8" s="386"/>
      <c r="BP8" s="386"/>
      <c r="BQ8" s="386"/>
      <c r="BR8" s="386"/>
      <c r="BS8" s="386"/>
      <c r="BT8" s="386"/>
      <c r="BU8" s="387"/>
      <c r="BV8" s="385">
        <v>379599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0.81</v>
      </c>
      <c r="CU8" s="426"/>
      <c r="CV8" s="426"/>
      <c r="CW8" s="426"/>
      <c r="CX8" s="426"/>
      <c r="CY8" s="426"/>
      <c r="CZ8" s="426"/>
      <c r="DA8" s="427"/>
      <c r="DB8" s="425">
        <v>0.81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49955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-1375</v>
      </c>
      <c r="BO9" s="386"/>
      <c r="BP9" s="386"/>
      <c r="BQ9" s="386"/>
      <c r="BR9" s="386"/>
      <c r="BS9" s="386"/>
      <c r="BT9" s="386"/>
      <c r="BU9" s="387"/>
      <c r="BV9" s="385">
        <v>-123621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22.9</v>
      </c>
      <c r="CU9" s="383"/>
      <c r="CV9" s="383"/>
      <c r="CW9" s="383"/>
      <c r="CX9" s="383"/>
      <c r="CY9" s="383"/>
      <c r="CZ9" s="383"/>
      <c r="DA9" s="384"/>
      <c r="DB9" s="382">
        <v>22.5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49486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443582</v>
      </c>
      <c r="BO10" s="386"/>
      <c r="BP10" s="386"/>
      <c r="BQ10" s="386"/>
      <c r="BR10" s="386"/>
      <c r="BS10" s="386"/>
      <c r="BT10" s="386"/>
      <c r="BU10" s="387"/>
      <c r="BV10" s="385">
        <v>264565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50848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390000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50355</v>
      </c>
      <c r="S13" s="467"/>
      <c r="T13" s="467"/>
      <c r="U13" s="467"/>
      <c r="V13" s="468"/>
      <c r="W13" s="401" t="s">
        <v>123</v>
      </c>
      <c r="X13" s="402"/>
      <c r="Y13" s="402"/>
      <c r="Z13" s="402"/>
      <c r="AA13" s="402"/>
      <c r="AB13" s="392"/>
      <c r="AC13" s="436">
        <v>914</v>
      </c>
      <c r="AD13" s="437"/>
      <c r="AE13" s="437"/>
      <c r="AF13" s="437"/>
      <c r="AG13" s="476"/>
      <c r="AH13" s="436">
        <v>1235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442207</v>
      </c>
      <c r="BO13" s="386"/>
      <c r="BP13" s="386"/>
      <c r="BQ13" s="386"/>
      <c r="BR13" s="386"/>
      <c r="BS13" s="386"/>
      <c r="BT13" s="386"/>
      <c r="BU13" s="387"/>
      <c r="BV13" s="385">
        <v>-249056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13.8</v>
      </c>
      <c r="CU13" s="383"/>
      <c r="CV13" s="383"/>
      <c r="CW13" s="383"/>
      <c r="CX13" s="383"/>
      <c r="CY13" s="383"/>
      <c r="CZ13" s="383"/>
      <c r="DA13" s="384"/>
      <c r="DB13" s="382">
        <v>14.2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50836</v>
      </c>
      <c r="S14" s="467"/>
      <c r="T14" s="467"/>
      <c r="U14" s="467"/>
      <c r="V14" s="468"/>
      <c r="W14" s="375"/>
      <c r="X14" s="376"/>
      <c r="Y14" s="376"/>
      <c r="Z14" s="376"/>
      <c r="AA14" s="376"/>
      <c r="AB14" s="365"/>
      <c r="AC14" s="469">
        <v>3.9</v>
      </c>
      <c r="AD14" s="470"/>
      <c r="AE14" s="470"/>
      <c r="AF14" s="470"/>
      <c r="AG14" s="471"/>
      <c r="AH14" s="469">
        <v>4.9000000000000004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54</v>
      </c>
      <c r="CU14" s="481"/>
      <c r="CV14" s="481"/>
      <c r="CW14" s="481"/>
      <c r="CX14" s="481"/>
      <c r="CY14" s="481"/>
      <c r="CZ14" s="481"/>
      <c r="DA14" s="482"/>
      <c r="DB14" s="480">
        <v>66.5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50350</v>
      </c>
      <c r="S15" s="467"/>
      <c r="T15" s="467"/>
      <c r="U15" s="467"/>
      <c r="V15" s="468"/>
      <c r="W15" s="401" t="s">
        <v>130</v>
      </c>
      <c r="X15" s="402"/>
      <c r="Y15" s="402"/>
      <c r="Z15" s="402"/>
      <c r="AA15" s="402"/>
      <c r="AB15" s="392"/>
      <c r="AC15" s="436">
        <v>8761</v>
      </c>
      <c r="AD15" s="437"/>
      <c r="AE15" s="437"/>
      <c r="AF15" s="437"/>
      <c r="AG15" s="476"/>
      <c r="AH15" s="436">
        <v>9224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6588343</v>
      </c>
      <c r="BO15" s="349"/>
      <c r="BP15" s="349"/>
      <c r="BQ15" s="349"/>
      <c r="BR15" s="349"/>
      <c r="BS15" s="349"/>
      <c r="BT15" s="349"/>
      <c r="BU15" s="350"/>
      <c r="BV15" s="348">
        <v>6775247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37.200000000000003</v>
      </c>
      <c r="AD16" s="470"/>
      <c r="AE16" s="470"/>
      <c r="AF16" s="470"/>
      <c r="AG16" s="471"/>
      <c r="AH16" s="469">
        <v>36.299999999999997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8255588</v>
      </c>
      <c r="BO16" s="386"/>
      <c r="BP16" s="386"/>
      <c r="BQ16" s="386"/>
      <c r="BR16" s="386"/>
      <c r="BS16" s="386"/>
      <c r="BT16" s="386"/>
      <c r="BU16" s="387"/>
      <c r="BV16" s="385">
        <v>8304299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13883</v>
      </c>
      <c r="AD17" s="437"/>
      <c r="AE17" s="437"/>
      <c r="AF17" s="437"/>
      <c r="AG17" s="476"/>
      <c r="AH17" s="436">
        <v>14583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8574702</v>
      </c>
      <c r="BO17" s="386"/>
      <c r="BP17" s="386"/>
      <c r="BQ17" s="386"/>
      <c r="BR17" s="386"/>
      <c r="BS17" s="386"/>
      <c r="BT17" s="386"/>
      <c r="BU17" s="387"/>
      <c r="BV17" s="385">
        <v>8807933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80.150000000000006</v>
      </c>
      <c r="M18" s="498"/>
      <c r="N18" s="498"/>
      <c r="O18" s="498"/>
      <c r="P18" s="498"/>
      <c r="Q18" s="498"/>
      <c r="R18" s="499"/>
      <c r="S18" s="499"/>
      <c r="T18" s="499"/>
      <c r="U18" s="499"/>
      <c r="V18" s="500"/>
      <c r="W18" s="403"/>
      <c r="X18" s="404"/>
      <c r="Y18" s="404"/>
      <c r="Z18" s="404"/>
      <c r="AA18" s="404"/>
      <c r="AB18" s="395"/>
      <c r="AC18" s="501">
        <v>58.9</v>
      </c>
      <c r="AD18" s="502"/>
      <c r="AE18" s="502"/>
      <c r="AF18" s="502"/>
      <c r="AG18" s="503"/>
      <c r="AH18" s="501">
        <v>57.5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11079276</v>
      </c>
      <c r="BO18" s="386"/>
      <c r="BP18" s="386"/>
      <c r="BQ18" s="386"/>
      <c r="BR18" s="386"/>
      <c r="BS18" s="386"/>
      <c r="BT18" s="386"/>
      <c r="BU18" s="387"/>
      <c r="BV18" s="385">
        <v>11336548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623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13863431</v>
      </c>
      <c r="BO19" s="386"/>
      <c r="BP19" s="386"/>
      <c r="BQ19" s="386"/>
      <c r="BR19" s="386"/>
      <c r="BS19" s="386"/>
      <c r="BT19" s="386"/>
      <c r="BU19" s="387"/>
      <c r="BV19" s="385">
        <v>13848043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17476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28449957</v>
      </c>
      <c r="BO23" s="386"/>
      <c r="BP23" s="386"/>
      <c r="BQ23" s="386"/>
      <c r="BR23" s="386"/>
      <c r="BS23" s="386"/>
      <c r="BT23" s="386"/>
      <c r="BU23" s="387"/>
      <c r="BV23" s="385">
        <v>28510833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8120</v>
      </c>
      <c r="R24" s="437"/>
      <c r="S24" s="437"/>
      <c r="T24" s="437"/>
      <c r="U24" s="437"/>
      <c r="V24" s="476"/>
      <c r="W24" s="531"/>
      <c r="X24" s="519"/>
      <c r="Y24" s="520"/>
      <c r="Z24" s="435" t="s">
        <v>153</v>
      </c>
      <c r="AA24" s="415"/>
      <c r="AB24" s="415"/>
      <c r="AC24" s="415"/>
      <c r="AD24" s="415"/>
      <c r="AE24" s="415"/>
      <c r="AF24" s="415"/>
      <c r="AG24" s="416"/>
      <c r="AH24" s="436">
        <v>345</v>
      </c>
      <c r="AI24" s="437"/>
      <c r="AJ24" s="437"/>
      <c r="AK24" s="437"/>
      <c r="AL24" s="476"/>
      <c r="AM24" s="436">
        <v>1141260</v>
      </c>
      <c r="AN24" s="437"/>
      <c r="AO24" s="437"/>
      <c r="AP24" s="437"/>
      <c r="AQ24" s="437"/>
      <c r="AR24" s="476"/>
      <c r="AS24" s="436">
        <v>3308</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17144816</v>
      </c>
      <c r="BO24" s="386"/>
      <c r="BP24" s="386"/>
      <c r="BQ24" s="386"/>
      <c r="BR24" s="386"/>
      <c r="BS24" s="386"/>
      <c r="BT24" s="386"/>
      <c r="BU24" s="387"/>
      <c r="BV24" s="385">
        <v>16377086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7210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2486109</v>
      </c>
      <c r="BO25" s="349"/>
      <c r="BP25" s="349"/>
      <c r="BQ25" s="349"/>
      <c r="BR25" s="349"/>
      <c r="BS25" s="349"/>
      <c r="BT25" s="349"/>
      <c r="BU25" s="350"/>
      <c r="BV25" s="348">
        <v>1099653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6610</v>
      </c>
      <c r="R26" s="437"/>
      <c r="S26" s="437"/>
      <c r="T26" s="437"/>
      <c r="U26" s="437"/>
      <c r="V26" s="476"/>
      <c r="W26" s="531"/>
      <c r="X26" s="519"/>
      <c r="Y26" s="520"/>
      <c r="Z26" s="435" t="s">
        <v>159</v>
      </c>
      <c r="AA26" s="539"/>
      <c r="AB26" s="539"/>
      <c r="AC26" s="539"/>
      <c r="AD26" s="539"/>
      <c r="AE26" s="539"/>
      <c r="AF26" s="539"/>
      <c r="AG26" s="540"/>
      <c r="AH26" s="436">
        <v>14</v>
      </c>
      <c r="AI26" s="437"/>
      <c r="AJ26" s="437"/>
      <c r="AK26" s="437"/>
      <c r="AL26" s="476"/>
      <c r="AM26" s="436">
        <v>45430</v>
      </c>
      <c r="AN26" s="437"/>
      <c r="AO26" s="437"/>
      <c r="AP26" s="437"/>
      <c r="AQ26" s="437"/>
      <c r="AR26" s="476"/>
      <c r="AS26" s="436">
        <v>3245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3800</v>
      </c>
      <c r="R27" s="437"/>
      <c r="S27" s="437"/>
      <c r="T27" s="437"/>
      <c r="U27" s="437"/>
      <c r="V27" s="476"/>
      <c r="W27" s="531"/>
      <c r="X27" s="519"/>
      <c r="Y27" s="520"/>
      <c r="Z27" s="435" t="s">
        <v>162</v>
      </c>
      <c r="AA27" s="415"/>
      <c r="AB27" s="415"/>
      <c r="AC27" s="415"/>
      <c r="AD27" s="415"/>
      <c r="AE27" s="415"/>
      <c r="AF27" s="415"/>
      <c r="AG27" s="416"/>
      <c r="AH27" s="436">
        <v>60</v>
      </c>
      <c r="AI27" s="437"/>
      <c r="AJ27" s="437"/>
      <c r="AK27" s="437"/>
      <c r="AL27" s="476"/>
      <c r="AM27" s="436">
        <v>183831</v>
      </c>
      <c r="AN27" s="437"/>
      <c r="AO27" s="437"/>
      <c r="AP27" s="437"/>
      <c r="AQ27" s="437"/>
      <c r="AR27" s="476"/>
      <c r="AS27" s="436">
        <v>3064</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507931</v>
      </c>
      <c r="BO27" s="553"/>
      <c r="BP27" s="553"/>
      <c r="BQ27" s="553"/>
      <c r="BR27" s="553"/>
      <c r="BS27" s="553"/>
      <c r="BT27" s="553"/>
      <c r="BU27" s="554"/>
      <c r="BV27" s="552">
        <v>507931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3300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1357765</v>
      </c>
      <c r="BO28" s="349"/>
      <c r="BP28" s="349"/>
      <c r="BQ28" s="349"/>
      <c r="BR28" s="349"/>
      <c r="BS28" s="349"/>
      <c r="BT28" s="349"/>
      <c r="BU28" s="350"/>
      <c r="BV28" s="348">
        <v>914183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18</v>
      </c>
      <c r="M29" s="437"/>
      <c r="N29" s="437"/>
      <c r="O29" s="437"/>
      <c r="P29" s="476"/>
      <c r="Q29" s="436">
        <v>3000</v>
      </c>
      <c r="R29" s="437"/>
      <c r="S29" s="437"/>
      <c r="T29" s="437"/>
      <c r="U29" s="437"/>
      <c r="V29" s="476"/>
      <c r="W29" s="531"/>
      <c r="X29" s="519"/>
      <c r="Y29" s="520"/>
      <c r="Z29" s="435" t="s">
        <v>169</v>
      </c>
      <c r="AA29" s="415"/>
      <c r="AB29" s="415"/>
      <c r="AC29" s="415"/>
      <c r="AD29" s="415"/>
      <c r="AE29" s="415"/>
      <c r="AF29" s="415"/>
      <c r="AG29" s="416"/>
      <c r="AH29" s="436">
        <v>405</v>
      </c>
      <c r="AI29" s="437"/>
      <c r="AJ29" s="437"/>
      <c r="AK29" s="437"/>
      <c r="AL29" s="476"/>
      <c r="AM29" s="436">
        <v>1325091</v>
      </c>
      <c r="AN29" s="437"/>
      <c r="AO29" s="437"/>
      <c r="AP29" s="437"/>
      <c r="AQ29" s="437"/>
      <c r="AR29" s="476"/>
      <c r="AS29" s="436">
        <v>3272</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253369</v>
      </c>
      <c r="BO29" s="386"/>
      <c r="BP29" s="386"/>
      <c r="BQ29" s="386"/>
      <c r="BR29" s="386"/>
      <c r="BS29" s="386"/>
      <c r="BT29" s="386"/>
      <c r="BU29" s="387"/>
      <c r="BV29" s="385">
        <v>203254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1983891</v>
      </c>
      <c r="BO30" s="553"/>
      <c r="BP30" s="553"/>
      <c r="BQ30" s="553"/>
      <c r="BR30" s="553"/>
      <c r="BS30" s="553"/>
      <c r="BT30" s="553"/>
      <c r="BU30" s="554"/>
      <c r="BV30" s="552">
        <v>1990404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6</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9</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滋賀県市町村職員退職手当組合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野洲市湖岸開発</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地域医療振興資金貸付事業特別会計</v>
      </c>
      <c r="F35" s="565"/>
      <c r="G35" s="565"/>
      <c r="H35" s="565"/>
      <c r="I35" s="565"/>
      <c r="J35" s="565"/>
      <c r="K35" s="565"/>
      <c r="L35" s="565"/>
      <c r="M35" s="565"/>
      <c r="N35" s="565"/>
      <c r="O35" s="565"/>
      <c r="P35" s="565"/>
      <c r="Q35" s="565"/>
      <c r="R35" s="565"/>
      <c r="S35" s="565"/>
      <c r="T35" s="165"/>
      <c r="U35" s="564">
        <f>IF(W35="","",U34+1)</f>
        <v>7</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11</v>
      </c>
      <c r="BF35" s="564"/>
      <c r="BG35" s="565" t="str">
        <f>IF('各会計、関係団体の財政状況及び健全化判断比率'!B33="","",'各会計、関係団体の財政状況及び健全化判断比率'!B33)</f>
        <v>工業団地等整備事業特別会計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滋賀県市町村交通災害共済組合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墓地公園事業特別会計</v>
      </c>
      <c r="F36" s="565"/>
      <c r="G36" s="565"/>
      <c r="H36" s="565"/>
      <c r="I36" s="565"/>
      <c r="J36" s="565"/>
      <c r="K36" s="565"/>
      <c r="L36" s="565"/>
      <c r="M36" s="565"/>
      <c r="N36" s="565"/>
      <c r="O36" s="565"/>
      <c r="P36" s="565"/>
      <c r="Q36" s="565"/>
      <c r="R36" s="565"/>
      <c r="S36" s="565"/>
      <c r="T36" s="165"/>
      <c r="U36" s="564">
        <f t="shared" ref="U36:U43" si="4">IF(W36="","",U35+1)</f>
        <v>8</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滋賀県市町村議会議員公務災害補償等組合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基幹水利施設管理事業特別会計</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守山野洲行政事務組合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土地取得特別会計</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湖南広域行政組合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滋賀県市町村職員研修センター</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滋賀県後期高齢者医療広域連合（一般会計）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19</v>
      </c>
      <c r="BX41" s="564"/>
      <c r="BY41" s="565" t="str">
        <f>IF('各会計、関係団体の財政状況及び健全化判断比率'!B75="","",'各会計、関係団体の財政状況及び健全化判断比率'!B75)</f>
        <v>滋賀県後期高齢者医療広域連合（特別会計）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506</v>
      </c>
      <c r="J40" s="79" t="s">
        <v>507</v>
      </c>
      <c r="K40" s="79" t="s">
        <v>508</v>
      </c>
      <c r="L40" s="79" t="s">
        <v>509</v>
      </c>
      <c r="M40" s="80" t="s">
        <v>510</v>
      </c>
    </row>
    <row r="41" spans="2:13" ht="27.75" customHeight="1">
      <c r="B41" s="1170" t="s">
        <v>24</v>
      </c>
      <c r="C41" s="1171"/>
      <c r="D41" s="81"/>
      <c r="E41" s="1176" t="s">
        <v>25</v>
      </c>
      <c r="F41" s="1176"/>
      <c r="G41" s="1176"/>
      <c r="H41" s="1177"/>
      <c r="I41" s="82">
        <v>24994</v>
      </c>
      <c r="J41" s="83">
        <v>27316</v>
      </c>
      <c r="K41" s="83">
        <v>28546</v>
      </c>
      <c r="L41" s="83">
        <v>28511</v>
      </c>
      <c r="M41" s="84">
        <v>28450</v>
      </c>
    </row>
    <row r="42" spans="2:13" ht="27.75" customHeight="1">
      <c r="B42" s="1172"/>
      <c r="C42" s="1173"/>
      <c r="D42" s="85"/>
      <c r="E42" s="1178" t="s">
        <v>26</v>
      </c>
      <c r="F42" s="1178"/>
      <c r="G42" s="1178"/>
      <c r="H42" s="1179"/>
      <c r="I42" s="86">
        <v>2134</v>
      </c>
      <c r="J42" s="87">
        <v>1145</v>
      </c>
      <c r="K42" s="87">
        <v>1029</v>
      </c>
      <c r="L42" s="87">
        <v>871</v>
      </c>
      <c r="M42" s="88">
        <v>781</v>
      </c>
    </row>
    <row r="43" spans="2:13" ht="27.75" customHeight="1">
      <c r="B43" s="1172"/>
      <c r="C43" s="1173"/>
      <c r="D43" s="85"/>
      <c r="E43" s="1178" t="s">
        <v>27</v>
      </c>
      <c r="F43" s="1178"/>
      <c r="G43" s="1178"/>
      <c r="H43" s="1179"/>
      <c r="I43" s="86">
        <v>3351</v>
      </c>
      <c r="J43" s="87">
        <v>2759</v>
      </c>
      <c r="K43" s="87">
        <v>1724</v>
      </c>
      <c r="L43" s="87">
        <v>1451</v>
      </c>
      <c r="M43" s="88">
        <v>1409</v>
      </c>
    </row>
    <row r="44" spans="2:13" ht="27.75" customHeight="1">
      <c r="B44" s="1172"/>
      <c r="C44" s="1173"/>
      <c r="D44" s="85"/>
      <c r="E44" s="1178" t="s">
        <v>28</v>
      </c>
      <c r="F44" s="1178"/>
      <c r="G44" s="1178"/>
      <c r="H44" s="1179"/>
      <c r="I44" s="86">
        <v>1081</v>
      </c>
      <c r="J44" s="87">
        <v>956</v>
      </c>
      <c r="K44" s="87">
        <v>837</v>
      </c>
      <c r="L44" s="87">
        <v>765</v>
      </c>
      <c r="M44" s="88">
        <v>758</v>
      </c>
    </row>
    <row r="45" spans="2:13" ht="27.75" customHeight="1">
      <c r="B45" s="1172"/>
      <c r="C45" s="1173"/>
      <c r="D45" s="85"/>
      <c r="E45" s="1178" t="s">
        <v>29</v>
      </c>
      <c r="F45" s="1178"/>
      <c r="G45" s="1178"/>
      <c r="H45" s="1179"/>
      <c r="I45" s="86">
        <v>1049</v>
      </c>
      <c r="J45" s="87">
        <v>1127</v>
      </c>
      <c r="K45" s="87">
        <v>1257</v>
      </c>
      <c r="L45" s="87">
        <v>969</v>
      </c>
      <c r="M45" s="88">
        <v>1031</v>
      </c>
    </row>
    <row r="46" spans="2:13" ht="27.75" customHeight="1">
      <c r="B46" s="1172"/>
      <c r="C46" s="1173"/>
      <c r="D46" s="85"/>
      <c r="E46" s="1178" t="s">
        <v>30</v>
      </c>
      <c r="F46" s="1178"/>
      <c r="G46" s="1178"/>
      <c r="H46" s="1179"/>
      <c r="I46" s="86">
        <v>1996</v>
      </c>
      <c r="J46" s="87">
        <v>1798</v>
      </c>
      <c r="K46" s="87">
        <v>1616</v>
      </c>
      <c r="L46" s="87">
        <v>1489</v>
      </c>
      <c r="M46" s="88">
        <v>1246</v>
      </c>
    </row>
    <row r="47" spans="2:13" ht="27.75" customHeight="1">
      <c r="B47" s="1172"/>
      <c r="C47" s="1173"/>
      <c r="D47" s="85"/>
      <c r="E47" s="1178" t="s">
        <v>31</v>
      </c>
      <c r="F47" s="1178"/>
      <c r="G47" s="1178"/>
      <c r="H47" s="1179"/>
      <c r="I47" s="86" t="s">
        <v>466</v>
      </c>
      <c r="J47" s="87" t="s">
        <v>466</v>
      </c>
      <c r="K47" s="87" t="s">
        <v>466</v>
      </c>
      <c r="L47" s="87" t="s">
        <v>466</v>
      </c>
      <c r="M47" s="88" t="s">
        <v>466</v>
      </c>
    </row>
    <row r="48" spans="2:13" ht="27.75" customHeight="1">
      <c r="B48" s="1174"/>
      <c r="C48" s="1175"/>
      <c r="D48" s="85"/>
      <c r="E48" s="1178" t="s">
        <v>32</v>
      </c>
      <c r="F48" s="1178"/>
      <c r="G48" s="1178"/>
      <c r="H48" s="1179"/>
      <c r="I48" s="86" t="s">
        <v>466</v>
      </c>
      <c r="J48" s="87" t="s">
        <v>466</v>
      </c>
      <c r="K48" s="87" t="s">
        <v>466</v>
      </c>
      <c r="L48" s="87" t="s">
        <v>466</v>
      </c>
      <c r="M48" s="88" t="s">
        <v>466</v>
      </c>
    </row>
    <row r="49" spans="2:13" ht="27.75" customHeight="1">
      <c r="B49" s="1180" t="s">
        <v>33</v>
      </c>
      <c r="C49" s="1181"/>
      <c r="D49" s="89"/>
      <c r="E49" s="1178" t="s">
        <v>34</v>
      </c>
      <c r="F49" s="1178"/>
      <c r="G49" s="1178"/>
      <c r="H49" s="1179"/>
      <c r="I49" s="86">
        <v>1622</v>
      </c>
      <c r="J49" s="87">
        <v>2009</v>
      </c>
      <c r="K49" s="87">
        <v>2157</v>
      </c>
      <c r="L49" s="87">
        <v>2066</v>
      </c>
      <c r="M49" s="88">
        <v>2878</v>
      </c>
    </row>
    <row r="50" spans="2:13" ht="27.75" customHeight="1">
      <c r="B50" s="1172"/>
      <c r="C50" s="1173"/>
      <c r="D50" s="85"/>
      <c r="E50" s="1178" t="s">
        <v>35</v>
      </c>
      <c r="F50" s="1178"/>
      <c r="G50" s="1178"/>
      <c r="H50" s="1179"/>
      <c r="I50" s="86">
        <v>841</v>
      </c>
      <c r="J50" s="87">
        <v>832</v>
      </c>
      <c r="K50" s="87">
        <v>775</v>
      </c>
      <c r="L50" s="87">
        <v>711</v>
      </c>
      <c r="M50" s="88">
        <v>577</v>
      </c>
    </row>
    <row r="51" spans="2:13" ht="27.75" customHeight="1">
      <c r="B51" s="1174"/>
      <c r="C51" s="1175"/>
      <c r="D51" s="85"/>
      <c r="E51" s="1178" t="s">
        <v>36</v>
      </c>
      <c r="F51" s="1178"/>
      <c r="G51" s="1178"/>
      <c r="H51" s="1179"/>
      <c r="I51" s="86">
        <v>21611</v>
      </c>
      <c r="J51" s="87">
        <v>22088</v>
      </c>
      <c r="K51" s="87">
        <v>24568</v>
      </c>
      <c r="L51" s="87">
        <v>24665</v>
      </c>
      <c r="M51" s="88">
        <v>24846</v>
      </c>
    </row>
    <row r="52" spans="2:13" ht="27.75" customHeight="1" thickBot="1">
      <c r="B52" s="1182" t="s">
        <v>37</v>
      </c>
      <c r="C52" s="1183"/>
      <c r="D52" s="90"/>
      <c r="E52" s="1184" t="s">
        <v>38</v>
      </c>
      <c r="F52" s="1184"/>
      <c r="G52" s="1184"/>
      <c r="H52" s="1185"/>
      <c r="I52" s="91">
        <v>10533</v>
      </c>
      <c r="J52" s="92">
        <v>10173</v>
      </c>
      <c r="K52" s="92">
        <v>7509</v>
      </c>
      <c r="L52" s="92">
        <v>6615</v>
      </c>
      <c r="M52" s="93">
        <v>5373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505</v>
      </c>
      <c r="G2" s="111"/>
      <c r="H2" s="112"/>
    </row>
    <row r="3" spans="1:8">
      <c r="A3" s="108" t="s">
        <v>498</v>
      </c>
      <c r="B3" s="113"/>
      <c r="C3" s="114"/>
      <c r="D3" s="115">
        <v>32196</v>
      </c>
      <c r="E3" s="116"/>
      <c r="F3" s="117">
        <v>76282</v>
      </c>
      <c r="G3" s="118"/>
      <c r="H3" s="119"/>
    </row>
    <row r="4" spans="1:8">
      <c r="A4" s="120"/>
      <c r="B4" s="121"/>
      <c r="C4" s="122"/>
      <c r="D4" s="123">
        <v>27845</v>
      </c>
      <c r="E4" s="124"/>
      <c r="F4" s="125">
        <v>41092</v>
      </c>
      <c r="G4" s="126"/>
      <c r="H4" s="127"/>
    </row>
    <row r="5" spans="1:8">
      <c r="A5" s="108" t="s">
        <v>500</v>
      </c>
      <c r="B5" s="113"/>
      <c r="C5" s="114"/>
      <c r="D5" s="115">
        <v>74412</v>
      </c>
      <c r="E5" s="116"/>
      <c r="F5" s="117">
        <v>78670</v>
      </c>
      <c r="G5" s="118"/>
      <c r="H5" s="119"/>
    </row>
    <row r="6" spans="1:8">
      <c r="A6" s="120"/>
      <c r="B6" s="121"/>
      <c r="C6" s="122"/>
      <c r="D6" s="123">
        <v>54978</v>
      </c>
      <c r="E6" s="124"/>
      <c r="F6" s="125">
        <v>38094</v>
      </c>
      <c r="G6" s="126"/>
      <c r="H6" s="127"/>
    </row>
    <row r="7" spans="1:8">
      <c r="A7" s="108" t="s">
        <v>501</v>
      </c>
      <c r="B7" s="113"/>
      <c r="C7" s="114"/>
      <c r="D7" s="115">
        <v>92195</v>
      </c>
      <c r="E7" s="116"/>
      <c r="F7" s="117">
        <v>67201</v>
      </c>
      <c r="G7" s="118"/>
      <c r="H7" s="119"/>
    </row>
    <row r="8" spans="1:8">
      <c r="A8" s="120"/>
      <c r="B8" s="121"/>
      <c r="C8" s="122"/>
      <c r="D8" s="123">
        <v>69914</v>
      </c>
      <c r="E8" s="124"/>
      <c r="F8" s="125">
        <v>35210</v>
      </c>
      <c r="G8" s="126"/>
      <c r="H8" s="127"/>
    </row>
    <row r="9" spans="1:8">
      <c r="A9" s="108" t="s">
        <v>502</v>
      </c>
      <c r="B9" s="113"/>
      <c r="C9" s="114"/>
      <c r="D9" s="115">
        <v>51764</v>
      </c>
      <c r="E9" s="116"/>
      <c r="F9" s="117">
        <v>75709</v>
      </c>
      <c r="G9" s="118"/>
      <c r="H9" s="119"/>
    </row>
    <row r="10" spans="1:8">
      <c r="A10" s="120"/>
      <c r="B10" s="121"/>
      <c r="C10" s="122"/>
      <c r="D10" s="123">
        <v>41390</v>
      </c>
      <c r="E10" s="124"/>
      <c r="F10" s="125">
        <v>35212</v>
      </c>
      <c r="G10" s="126"/>
      <c r="H10" s="127"/>
    </row>
    <row r="11" spans="1:8">
      <c r="A11" s="108" t="s">
        <v>503</v>
      </c>
      <c r="B11" s="113"/>
      <c r="C11" s="114"/>
      <c r="D11" s="115">
        <v>72484</v>
      </c>
      <c r="E11" s="116"/>
      <c r="F11" s="117">
        <v>90961</v>
      </c>
      <c r="G11" s="118"/>
      <c r="H11" s="119"/>
    </row>
    <row r="12" spans="1:8">
      <c r="A12" s="120"/>
      <c r="B12" s="121"/>
      <c r="C12" s="128"/>
      <c r="D12" s="123">
        <v>53895</v>
      </c>
      <c r="E12" s="124"/>
      <c r="F12" s="125">
        <v>37720</v>
      </c>
      <c r="G12" s="126"/>
      <c r="H12" s="127"/>
    </row>
    <row r="13" spans="1:8">
      <c r="A13" s="108"/>
      <c r="B13" s="113"/>
      <c r="C13" s="129"/>
      <c r="D13" s="130">
        <v>64610</v>
      </c>
      <c r="E13" s="131"/>
      <c r="F13" s="132">
        <v>77765</v>
      </c>
      <c r="G13" s="133"/>
      <c r="H13" s="119"/>
    </row>
    <row r="14" spans="1:8">
      <c r="A14" s="120"/>
      <c r="B14" s="121"/>
      <c r="C14" s="122"/>
      <c r="D14" s="123">
        <v>49604</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2.4300000000000002</v>
      </c>
      <c r="C19" s="134">
        <f>ROUND(VALUE(SUBSTITUTE(実質収支比率等に係る経年分析!G$48,"▲","-")),2)</f>
        <v>3.31</v>
      </c>
      <c r="D19" s="134">
        <f>ROUND(VALUE(SUBSTITUTE(実質収支比率等に係る経年分析!H$48,"▲","-")),2)</f>
        <v>4.2</v>
      </c>
      <c r="E19" s="134">
        <f>ROUND(VALUE(SUBSTITUTE(実質収支比率等に係る経年分析!I$48,"▲","-")),2)</f>
        <v>3.1</v>
      </c>
      <c r="F19" s="134">
        <f>ROUND(VALUE(SUBSTITUTE(実質収支比率等に係る経年分析!J$48,"▲","-")),2)</f>
        <v>3.07</v>
      </c>
    </row>
    <row r="20" spans="1:11">
      <c r="A20" s="134" t="s">
        <v>43</v>
      </c>
      <c r="B20" s="134">
        <f>ROUND(VALUE(SUBSTITUTE(実質収支比率等に係る経年分析!F$47,"▲","-")),2)</f>
        <v>6.53</v>
      </c>
      <c r="C20" s="134">
        <f>ROUND(VALUE(SUBSTITUTE(実質収支比率等に係る経年分析!G$47,"▲","-")),2)</f>
        <v>8.08</v>
      </c>
      <c r="D20" s="134">
        <f>ROUND(VALUE(SUBSTITUTE(実質収支比率等に係る経年分析!H$47,"▲","-")),2)</f>
        <v>8.68</v>
      </c>
      <c r="E20" s="134">
        <f>ROUND(VALUE(SUBSTITUTE(実質収支比率等に係る経年分析!I$47,"▲","-")),2)</f>
        <v>7.46</v>
      </c>
      <c r="F20" s="134">
        <f>ROUND(VALUE(SUBSTITUTE(実質収支比率等に係る経年分析!J$47,"▲","-")),2)</f>
        <v>11.03</v>
      </c>
    </row>
    <row r="21" spans="1:11">
      <c r="A21" s="134" t="s">
        <v>44</v>
      </c>
      <c r="B21" s="134">
        <f>IF(ISNUMBER(VALUE(SUBSTITUTE(実質収支比率等に係る経年分析!F$49,"▲","-"))),ROUND(VALUE(SUBSTITUTE(実質収支比率等に係る経年分析!F$49,"▲","-")),2),NA())</f>
        <v>-7.36</v>
      </c>
      <c r="C21" s="134">
        <f>IF(ISNUMBER(VALUE(SUBSTITUTE(実質収支比率等に係る経年分析!G$49,"▲","-"))),ROUND(VALUE(SUBSTITUTE(実質収支比率等に係る経年分析!G$49,"▲","-")),2),NA())</f>
        <v>2.4900000000000002</v>
      </c>
      <c r="D21" s="134">
        <f>IF(ISNUMBER(VALUE(SUBSTITUTE(実質収支比率等に係る経年分析!H$49,"▲","-"))),ROUND(VALUE(SUBSTITUTE(実質収支比率等に係る経年分析!H$49,"▲","-")),2),NA())</f>
        <v>2.59</v>
      </c>
      <c r="E21" s="134">
        <f>IF(ISNUMBER(VALUE(SUBSTITUTE(実質収支比率等に係る経年分析!I$49,"▲","-"))),ROUND(VALUE(SUBSTITUTE(実質収支比率等に係る経年分析!I$49,"▲","-")),2),NA())</f>
        <v>-2.0299999999999998</v>
      </c>
      <c r="F21" s="134">
        <f>IF(ISNUMBER(VALUE(SUBSTITUTE(実質収支比率等に係る経年分析!J$49,"▲","-"))),ROUND(VALUE(SUBSTITUTE(実質収支比率等に係る経年分析!J$49,"▲","-")),2),NA())</f>
        <v>3.59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工業団地等整備事業特別会計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墓地公園事業特別会計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0.57999999999999996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1.0900000000000001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1933</v>
      </c>
      <c r="E42" s="136"/>
      <c r="F42" s="136"/>
      <c r="G42" s="136">
        <f>'実質公債費比率（分子）の構造'!L$52</f>
        <v>1911</v>
      </c>
      <c r="H42" s="136"/>
      <c r="I42" s="136"/>
      <c r="J42" s="136">
        <f>'実質公債費比率（分子）の構造'!M$52</f>
        <v>2282</v>
      </c>
      <c r="K42" s="136"/>
      <c r="L42" s="136"/>
      <c r="M42" s="136">
        <f>'実質公債費比率（分子）の構造'!N$52</f>
        <v>2359</v>
      </c>
      <c r="N42" s="136"/>
      <c r="O42" s="136"/>
      <c r="P42" s="136">
        <f>'実質公債費比率（分子）の構造'!O$52</f>
        <v>2404</v>
      </c>
    </row>
    <row r="43" spans="1:16">
      <c r="A43" s="136" t="s">
        <v>52</v>
      </c>
      <c r="B43" s="136">
        <f>'実質公債費比率（分子）の構造'!K$51</f>
        <v>4</v>
      </c>
      <c r="C43" s="136"/>
      <c r="D43" s="136"/>
      <c r="E43" s="136">
        <f>'実質公債費比率（分子）の構造'!L$51</f>
        <v>3</v>
      </c>
      <c r="F43" s="136"/>
      <c r="G43" s="136"/>
      <c r="H43" s="136">
        <f>'実質公債費比率（分子）の構造'!M$51</f>
        <v>4</v>
      </c>
      <c r="I43" s="136"/>
      <c r="J43" s="136"/>
      <c r="K43" s="136">
        <f>'実質公債費比率（分子）の構造'!N$51</f>
        <v>3</v>
      </c>
      <c r="L43" s="136"/>
      <c r="M43" s="136"/>
      <c r="N43" s="136">
        <f>'実質公債費比率（分子）の構造'!O$51</f>
        <v>2</v>
      </c>
      <c r="O43" s="136"/>
      <c r="P43" s="136"/>
    </row>
    <row r="44" spans="1:16">
      <c r="A44" s="136" t="s">
        <v>53</v>
      </c>
      <c r="B44" s="136">
        <f>'実質公債費比率（分子）の構造'!K$50</f>
        <v>244</v>
      </c>
      <c r="C44" s="136"/>
      <c r="D44" s="136"/>
      <c r="E44" s="136">
        <f>'実質公債費比率（分子）の構造'!L$50</f>
        <v>275</v>
      </c>
      <c r="F44" s="136"/>
      <c r="G44" s="136"/>
      <c r="H44" s="136">
        <f>'実質公債費比率（分子）の構造'!M$50</f>
        <v>196</v>
      </c>
      <c r="I44" s="136"/>
      <c r="J44" s="136"/>
      <c r="K44" s="136">
        <f>'実質公債費比率（分子）の構造'!N$50</f>
        <v>170</v>
      </c>
      <c r="L44" s="136"/>
      <c r="M44" s="136"/>
      <c r="N44" s="136">
        <f>'実質公債費比率（分子）の構造'!O$50</f>
        <v>194</v>
      </c>
      <c r="O44" s="136"/>
      <c r="P44" s="136"/>
    </row>
    <row r="45" spans="1:16">
      <c r="A45" s="136" t="s">
        <v>54</v>
      </c>
      <c r="B45" s="136">
        <f>'実質公債費比率（分子）の構造'!K$49</f>
        <v>139</v>
      </c>
      <c r="C45" s="136"/>
      <c r="D45" s="136"/>
      <c r="E45" s="136">
        <f>'実質公債費比率（分子）の構造'!L$49</f>
        <v>149</v>
      </c>
      <c r="F45" s="136"/>
      <c r="G45" s="136"/>
      <c r="H45" s="136">
        <f>'実質公債費比率（分子）の構造'!M$49</f>
        <v>155</v>
      </c>
      <c r="I45" s="136"/>
      <c r="J45" s="136"/>
      <c r="K45" s="136">
        <f>'実質公債費比率（分子）の構造'!N$49</f>
        <v>159</v>
      </c>
      <c r="L45" s="136"/>
      <c r="M45" s="136"/>
      <c r="N45" s="136">
        <f>'実質公債費比率（分子）の構造'!O$49</f>
        <v>162</v>
      </c>
      <c r="O45" s="136"/>
      <c r="P45" s="136"/>
    </row>
    <row r="46" spans="1:16">
      <c r="A46" s="136" t="s">
        <v>55</v>
      </c>
      <c r="B46" s="136">
        <f>'実質公債費比率（分子）の構造'!K$48</f>
        <v>452</v>
      </c>
      <c r="C46" s="136"/>
      <c r="D46" s="136"/>
      <c r="E46" s="136">
        <f>'実質公債費比率（分子）の構造'!L$48</f>
        <v>186</v>
      </c>
      <c r="F46" s="136"/>
      <c r="G46" s="136"/>
      <c r="H46" s="136">
        <f>'実質公債費比率（分子）の構造'!M$48</f>
        <v>170</v>
      </c>
      <c r="I46" s="136"/>
      <c r="J46" s="136"/>
      <c r="K46" s="136">
        <f>'実質公債費比率（分子）の構造'!N$48</f>
        <v>135</v>
      </c>
      <c r="L46" s="136"/>
      <c r="M46" s="136"/>
      <c r="N46" s="136">
        <f>'実質公債費比率（分子）の構造'!O$48</f>
        <v>209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2835</v>
      </c>
      <c r="C49" s="136"/>
      <c r="D49" s="136"/>
      <c r="E49" s="136">
        <f>'実質公債費比率（分子）の構造'!L$45</f>
        <v>2756</v>
      </c>
      <c r="F49" s="136"/>
      <c r="G49" s="136"/>
      <c r="H49" s="136">
        <f>'実質公債費比率（分子）の構造'!M$45</f>
        <v>3219</v>
      </c>
      <c r="I49" s="136"/>
      <c r="J49" s="136"/>
      <c r="K49" s="136">
        <f>'実質公債費比率（分子）の構造'!N$45</f>
        <v>3157</v>
      </c>
      <c r="L49" s="136"/>
      <c r="M49" s="136"/>
      <c r="N49" s="136">
        <f>'実質公債費比率（分子）の構造'!O$45</f>
        <v>3212</v>
      </c>
      <c r="O49" s="136"/>
      <c r="P49" s="136"/>
    </row>
    <row r="50" spans="1:16">
      <c r="A50" s="136" t="s">
        <v>59</v>
      </c>
      <c r="B50" s="136" t="e">
        <f>NA()</f>
        <v>#N/A</v>
      </c>
      <c r="C50" s="136">
        <f>IF(ISNUMBER('実質公債費比率（分子）の構造'!K$53),'実質公債費比率（分子）の構造'!K$53,NA())</f>
        <v>1741</v>
      </c>
      <c r="D50" s="136" t="e">
        <f>NA()</f>
        <v>#N/A</v>
      </c>
      <c r="E50" s="136" t="e">
        <f>NA()</f>
        <v>#N/A</v>
      </c>
      <c r="F50" s="136">
        <f>IF(ISNUMBER('実質公債費比率（分子）の構造'!L$53),'実質公債費比率（分子）の構造'!L$53,NA())</f>
        <v>1458</v>
      </c>
      <c r="G50" s="136" t="e">
        <f>NA()</f>
        <v>#N/A</v>
      </c>
      <c r="H50" s="136" t="e">
        <f>NA()</f>
        <v>#N/A</v>
      </c>
      <c r="I50" s="136">
        <f>IF(ISNUMBER('実質公債費比率（分子）の構造'!M$53),'実質公債費比率（分子）の構造'!M$53,NA())</f>
        <v>1462</v>
      </c>
      <c r="J50" s="136" t="e">
        <f>NA()</f>
        <v>#N/A</v>
      </c>
      <c r="K50" s="136" t="e">
        <f>NA()</f>
        <v>#N/A</v>
      </c>
      <c r="L50" s="136">
        <f>IF(ISNUMBER('実質公債費比率（分子）の構造'!N$53),'実質公債費比率（分子）の構造'!N$53,NA())</f>
        <v>1265</v>
      </c>
      <c r="M50" s="136" t="e">
        <f>NA()</f>
        <v>#N/A</v>
      </c>
      <c r="N50" s="136" t="e">
        <f>NA()</f>
        <v>#N/A</v>
      </c>
      <c r="O50" s="136">
        <f>IF(ISNUMBER('実質公債費比率（分子）の構造'!O$53),'実質公債費比率（分子）の構造'!O$53,NA())</f>
        <v>1375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21611</v>
      </c>
      <c r="E56" s="135"/>
      <c r="F56" s="135"/>
      <c r="G56" s="135">
        <f>'将来負担比率（分子）の構造'!J$51</f>
        <v>22088</v>
      </c>
      <c r="H56" s="135"/>
      <c r="I56" s="135"/>
      <c r="J56" s="135">
        <f>'将来負担比率（分子）の構造'!K$51</f>
        <v>24568</v>
      </c>
      <c r="K56" s="135"/>
      <c r="L56" s="135"/>
      <c r="M56" s="135">
        <f>'将来負担比率（分子）の構造'!L$51</f>
        <v>24665</v>
      </c>
      <c r="N56" s="135"/>
      <c r="O56" s="135"/>
      <c r="P56" s="135">
        <f>'将来負担比率（分子）の構造'!M$51</f>
        <v>24846</v>
      </c>
    </row>
    <row r="57" spans="1:16">
      <c r="A57" s="135" t="s">
        <v>35</v>
      </c>
      <c r="B57" s="135"/>
      <c r="C57" s="135"/>
      <c r="D57" s="135">
        <f>'将来負担比率（分子）の構造'!I$50</f>
        <v>841</v>
      </c>
      <c r="E57" s="135"/>
      <c r="F57" s="135"/>
      <c r="G57" s="135">
        <f>'将来負担比率（分子）の構造'!J$50</f>
        <v>832</v>
      </c>
      <c r="H57" s="135"/>
      <c r="I57" s="135"/>
      <c r="J57" s="135">
        <f>'将来負担比率（分子）の構造'!K$50</f>
        <v>775</v>
      </c>
      <c r="K57" s="135"/>
      <c r="L57" s="135"/>
      <c r="M57" s="135">
        <f>'将来負担比率（分子）の構造'!L$50</f>
        <v>711</v>
      </c>
      <c r="N57" s="135"/>
      <c r="O57" s="135"/>
      <c r="P57" s="135">
        <f>'将来負担比率（分子）の構造'!M$50</f>
        <v>577</v>
      </c>
    </row>
    <row r="58" spans="1:16">
      <c r="A58" s="135" t="s">
        <v>34</v>
      </c>
      <c r="B58" s="135"/>
      <c r="C58" s="135"/>
      <c r="D58" s="135">
        <f>'将来負担比率（分子）の構造'!I$49</f>
        <v>1622</v>
      </c>
      <c r="E58" s="135"/>
      <c r="F58" s="135"/>
      <c r="G58" s="135">
        <f>'将来負担比率（分子）の構造'!J$49</f>
        <v>2009</v>
      </c>
      <c r="H58" s="135"/>
      <c r="I58" s="135"/>
      <c r="J58" s="135">
        <f>'将来負担比率（分子）の構造'!K$49</f>
        <v>2157</v>
      </c>
      <c r="K58" s="135"/>
      <c r="L58" s="135"/>
      <c r="M58" s="135">
        <f>'将来負担比率（分子）の構造'!L$49</f>
        <v>2066</v>
      </c>
      <c r="N58" s="135"/>
      <c r="O58" s="135"/>
      <c r="P58" s="135">
        <f>'将来負担比率（分子）の構造'!M$49</f>
        <v>2878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1996</v>
      </c>
      <c r="C61" s="135"/>
      <c r="D61" s="135"/>
      <c r="E61" s="135">
        <f>'将来負担比率（分子）の構造'!J$46</f>
        <v>1798</v>
      </c>
      <c r="F61" s="135"/>
      <c r="G61" s="135"/>
      <c r="H61" s="135">
        <f>'将来負担比率（分子）の構造'!K$46</f>
        <v>1616</v>
      </c>
      <c r="I61" s="135"/>
      <c r="J61" s="135"/>
      <c r="K61" s="135">
        <f>'将来負担比率（分子）の構造'!L$46</f>
        <v>1489</v>
      </c>
      <c r="L61" s="135"/>
      <c r="M61" s="135"/>
      <c r="N61" s="135">
        <f>'将来負担比率（分子）の構造'!M$46</f>
        <v>1246</v>
      </c>
      <c r="O61" s="135"/>
      <c r="P61" s="135"/>
    </row>
    <row r="62" spans="1:16">
      <c r="A62" s="135" t="s">
        <v>29</v>
      </c>
      <c r="B62" s="135">
        <f>'将来負担比率（分子）の構造'!I$45</f>
        <v>1049</v>
      </c>
      <c r="C62" s="135"/>
      <c r="D62" s="135"/>
      <c r="E62" s="135">
        <f>'将来負担比率（分子）の構造'!J$45</f>
        <v>1127</v>
      </c>
      <c r="F62" s="135"/>
      <c r="G62" s="135"/>
      <c r="H62" s="135">
        <f>'将来負担比率（分子）の構造'!K$45</f>
        <v>1257</v>
      </c>
      <c r="I62" s="135"/>
      <c r="J62" s="135"/>
      <c r="K62" s="135">
        <f>'将来負担比率（分子）の構造'!L$45</f>
        <v>969</v>
      </c>
      <c r="L62" s="135"/>
      <c r="M62" s="135"/>
      <c r="N62" s="135">
        <f>'将来負担比率（分子）の構造'!M$45</f>
        <v>1031</v>
      </c>
      <c r="O62" s="135"/>
      <c r="P62" s="135"/>
    </row>
    <row r="63" spans="1:16">
      <c r="A63" s="135" t="s">
        <v>28</v>
      </c>
      <c r="B63" s="135">
        <f>'将来負担比率（分子）の構造'!I$44</f>
        <v>1081</v>
      </c>
      <c r="C63" s="135"/>
      <c r="D63" s="135"/>
      <c r="E63" s="135">
        <f>'将来負担比率（分子）の構造'!J$44</f>
        <v>956</v>
      </c>
      <c r="F63" s="135"/>
      <c r="G63" s="135"/>
      <c r="H63" s="135">
        <f>'将来負担比率（分子）の構造'!K$44</f>
        <v>837</v>
      </c>
      <c r="I63" s="135"/>
      <c r="J63" s="135"/>
      <c r="K63" s="135">
        <f>'将来負担比率（分子）の構造'!L$44</f>
        <v>765</v>
      </c>
      <c r="L63" s="135"/>
      <c r="M63" s="135"/>
      <c r="N63" s="135">
        <f>'将来負担比率（分子）の構造'!M$44</f>
        <v>758</v>
      </c>
      <c r="O63" s="135"/>
      <c r="P63" s="135"/>
    </row>
    <row r="64" spans="1:16">
      <c r="A64" s="135" t="s">
        <v>27</v>
      </c>
      <c r="B64" s="135">
        <f>'将来負担比率（分子）の構造'!I$43</f>
        <v>3351</v>
      </c>
      <c r="C64" s="135"/>
      <c r="D64" s="135"/>
      <c r="E64" s="135">
        <f>'将来負担比率（分子）の構造'!J$43</f>
        <v>2759</v>
      </c>
      <c r="F64" s="135"/>
      <c r="G64" s="135"/>
      <c r="H64" s="135">
        <f>'将来負担比率（分子）の構造'!K$43</f>
        <v>1724</v>
      </c>
      <c r="I64" s="135"/>
      <c r="J64" s="135"/>
      <c r="K64" s="135">
        <f>'将来負担比率（分子）の構造'!L$43</f>
        <v>1451</v>
      </c>
      <c r="L64" s="135"/>
      <c r="M64" s="135"/>
      <c r="N64" s="135">
        <f>'将来負担比率（分子）の構造'!M$43</f>
        <v>1409</v>
      </c>
      <c r="O64" s="135"/>
      <c r="P64" s="135"/>
    </row>
    <row r="65" spans="1:16">
      <c r="A65" s="135" t="s">
        <v>26</v>
      </c>
      <c r="B65" s="135">
        <f>'将来負担比率（分子）の構造'!I$42</f>
        <v>2134</v>
      </c>
      <c r="C65" s="135"/>
      <c r="D65" s="135"/>
      <c r="E65" s="135">
        <f>'将来負担比率（分子）の構造'!J$42</f>
        <v>1145</v>
      </c>
      <c r="F65" s="135"/>
      <c r="G65" s="135"/>
      <c r="H65" s="135">
        <f>'将来負担比率（分子）の構造'!K$42</f>
        <v>1029</v>
      </c>
      <c r="I65" s="135"/>
      <c r="J65" s="135"/>
      <c r="K65" s="135">
        <f>'将来負担比率（分子）の構造'!L$42</f>
        <v>871</v>
      </c>
      <c r="L65" s="135"/>
      <c r="M65" s="135"/>
      <c r="N65" s="135">
        <f>'将来負担比率（分子）の構造'!M$42</f>
        <v>781</v>
      </c>
      <c r="O65" s="135"/>
      <c r="P65" s="135"/>
    </row>
    <row r="66" spans="1:16">
      <c r="A66" s="135" t="s">
        <v>25</v>
      </c>
      <c r="B66" s="135">
        <f>'将来負担比率（分子）の構造'!I$41</f>
        <v>24994</v>
      </c>
      <c r="C66" s="135"/>
      <c r="D66" s="135"/>
      <c r="E66" s="135">
        <f>'将来負担比率（分子）の構造'!J$41</f>
        <v>27316</v>
      </c>
      <c r="F66" s="135"/>
      <c r="G66" s="135"/>
      <c r="H66" s="135">
        <f>'将来負担比率（分子）の構造'!K$41</f>
        <v>28546</v>
      </c>
      <c r="I66" s="135"/>
      <c r="J66" s="135"/>
      <c r="K66" s="135">
        <f>'将来負担比率（分子）の構造'!L$41</f>
        <v>28511</v>
      </c>
      <c r="L66" s="135"/>
      <c r="M66" s="135"/>
      <c r="N66" s="135">
        <f>'将来負担比率（分子）の構造'!M$41</f>
        <v>28450</v>
      </c>
      <c r="O66" s="135"/>
      <c r="P66" s="135"/>
    </row>
    <row r="67" spans="1:16">
      <c r="A67" s="135" t="s">
        <v>63</v>
      </c>
      <c r="B67" s="135" t="e">
        <f>NA()</f>
        <v>#N/A</v>
      </c>
      <c r="C67" s="135">
        <f>IF(ISNUMBER('将来負担比率（分子）の構造'!I$52), IF('将来負担比率（分子）の構造'!I$52 &lt; 0, 0, '将来負担比率（分子）の構造'!I$52), NA())</f>
        <v>10533</v>
      </c>
      <c r="D67" s="135" t="e">
        <f>NA()</f>
        <v>#N/A</v>
      </c>
      <c r="E67" s="135" t="e">
        <f>NA()</f>
        <v>#N/A</v>
      </c>
      <c r="F67" s="135">
        <f>IF(ISNUMBER('将来負担比率（分子）の構造'!J$52), IF('将来負担比率（分子）の構造'!J$52 &lt; 0, 0, '将来負担比率（分子）の構造'!J$52), NA())</f>
        <v>10173</v>
      </c>
      <c r="G67" s="135" t="e">
        <f>NA()</f>
        <v>#N/A</v>
      </c>
      <c r="H67" s="135" t="e">
        <f>NA()</f>
        <v>#N/A</v>
      </c>
      <c r="I67" s="135">
        <f>IF(ISNUMBER('将来負担比率（分子）の構造'!K$52), IF('将来負担比率（分子）の構造'!K$52 &lt; 0, 0, '将来負担比率（分子）の構造'!K$52), NA())</f>
        <v>7509</v>
      </c>
      <c r="J67" s="135" t="e">
        <f>NA()</f>
        <v>#N/A</v>
      </c>
      <c r="K67" s="135" t="e">
        <f>NA()</f>
        <v>#N/A</v>
      </c>
      <c r="L67" s="135">
        <f>IF(ISNUMBER('将来負担比率（分子）の構造'!L$52), IF('将来負担比率（分子）の構造'!L$52 &lt; 0, 0, '将来負担比率（分子）の構造'!L$52), NA())</f>
        <v>6615</v>
      </c>
      <c r="M67" s="135" t="e">
        <f>NA()</f>
        <v>#N/A</v>
      </c>
      <c r="N67" s="135" t="e">
        <f>NA()</f>
        <v>#N/A</v>
      </c>
      <c r="O67" s="135">
        <f>IF(ISNUMBER('将来負担比率（分子）の構造'!M$52), IF('将来負担比率（分子）の構造'!M$52 &lt; 0, 0, '将来負担比率（分子）の構造'!M$52), NA())</f>
        <v>5373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8009073</v>
      </c>
      <c r="S5" s="581"/>
      <c r="T5" s="581"/>
      <c r="U5" s="581"/>
      <c r="V5" s="581"/>
      <c r="W5" s="581"/>
      <c r="X5" s="581"/>
      <c r="Y5" s="582"/>
      <c r="Z5" s="583">
        <v>38.4</v>
      </c>
      <c r="AA5" s="583"/>
      <c r="AB5" s="583"/>
      <c r="AC5" s="583"/>
      <c r="AD5" s="584">
        <v>8009073</v>
      </c>
      <c r="AE5" s="584"/>
      <c r="AF5" s="584"/>
      <c r="AG5" s="584"/>
      <c r="AH5" s="584"/>
      <c r="AI5" s="584"/>
      <c r="AJ5" s="584"/>
      <c r="AK5" s="584"/>
      <c r="AL5" s="585">
        <v>70.599999999999994</v>
      </c>
      <c r="AM5" s="586"/>
      <c r="AN5" s="586"/>
      <c r="AO5" s="587"/>
      <c r="AP5" s="577" t="s">
        <v>207</v>
      </c>
      <c r="AQ5" s="578"/>
      <c r="AR5" s="578"/>
      <c r="AS5" s="578"/>
      <c r="AT5" s="578"/>
      <c r="AU5" s="578"/>
      <c r="AV5" s="578"/>
      <c r="AW5" s="578"/>
      <c r="AX5" s="578"/>
      <c r="AY5" s="578"/>
      <c r="AZ5" s="578"/>
      <c r="BA5" s="578"/>
      <c r="BB5" s="578"/>
      <c r="BC5" s="578"/>
      <c r="BD5" s="578"/>
      <c r="BE5" s="578"/>
      <c r="BF5" s="579"/>
      <c r="BG5" s="591">
        <v>8009073</v>
      </c>
      <c r="BH5" s="592"/>
      <c r="BI5" s="592"/>
      <c r="BJ5" s="592"/>
      <c r="BK5" s="592"/>
      <c r="BL5" s="592"/>
      <c r="BM5" s="592"/>
      <c r="BN5" s="593"/>
      <c r="BO5" s="594">
        <v>100</v>
      </c>
      <c r="BP5" s="594"/>
      <c r="BQ5" s="594"/>
      <c r="BR5" s="594"/>
      <c r="BS5" s="595">
        <v>109331</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135918</v>
      </c>
      <c r="S6" s="592"/>
      <c r="T6" s="592"/>
      <c r="U6" s="592"/>
      <c r="V6" s="592"/>
      <c r="W6" s="592"/>
      <c r="X6" s="592"/>
      <c r="Y6" s="593"/>
      <c r="Z6" s="594">
        <v>0.7</v>
      </c>
      <c r="AA6" s="594"/>
      <c r="AB6" s="594"/>
      <c r="AC6" s="594"/>
      <c r="AD6" s="595">
        <v>135918</v>
      </c>
      <c r="AE6" s="595"/>
      <c r="AF6" s="595"/>
      <c r="AG6" s="595"/>
      <c r="AH6" s="595"/>
      <c r="AI6" s="595"/>
      <c r="AJ6" s="595"/>
      <c r="AK6" s="595"/>
      <c r="AL6" s="596">
        <v>1.2</v>
      </c>
      <c r="AM6" s="597"/>
      <c r="AN6" s="597"/>
      <c r="AO6" s="598"/>
      <c r="AP6" s="588" t="s">
        <v>212</v>
      </c>
      <c r="AQ6" s="589"/>
      <c r="AR6" s="589"/>
      <c r="AS6" s="589"/>
      <c r="AT6" s="589"/>
      <c r="AU6" s="589"/>
      <c r="AV6" s="589"/>
      <c r="AW6" s="589"/>
      <c r="AX6" s="589"/>
      <c r="AY6" s="589"/>
      <c r="AZ6" s="589"/>
      <c r="BA6" s="589"/>
      <c r="BB6" s="589"/>
      <c r="BC6" s="589"/>
      <c r="BD6" s="589"/>
      <c r="BE6" s="589"/>
      <c r="BF6" s="590"/>
      <c r="BG6" s="591">
        <v>8009073</v>
      </c>
      <c r="BH6" s="592"/>
      <c r="BI6" s="592"/>
      <c r="BJ6" s="592"/>
      <c r="BK6" s="592"/>
      <c r="BL6" s="592"/>
      <c r="BM6" s="592"/>
      <c r="BN6" s="593"/>
      <c r="BO6" s="594">
        <v>100</v>
      </c>
      <c r="BP6" s="594"/>
      <c r="BQ6" s="594"/>
      <c r="BR6" s="594"/>
      <c r="BS6" s="595">
        <v>109331</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187122</v>
      </c>
      <c r="CS6" s="592"/>
      <c r="CT6" s="592"/>
      <c r="CU6" s="592"/>
      <c r="CV6" s="592"/>
      <c r="CW6" s="592"/>
      <c r="CX6" s="592"/>
      <c r="CY6" s="593"/>
      <c r="CZ6" s="594">
        <v>0.9</v>
      </c>
      <c r="DA6" s="594"/>
      <c r="DB6" s="594"/>
      <c r="DC6" s="594"/>
      <c r="DD6" s="600" t="s">
        <v>214</v>
      </c>
      <c r="DE6" s="592"/>
      <c r="DF6" s="592"/>
      <c r="DG6" s="592"/>
      <c r="DH6" s="592"/>
      <c r="DI6" s="592"/>
      <c r="DJ6" s="592"/>
      <c r="DK6" s="592"/>
      <c r="DL6" s="592"/>
      <c r="DM6" s="592"/>
      <c r="DN6" s="592"/>
      <c r="DO6" s="592"/>
      <c r="DP6" s="593"/>
      <c r="DQ6" s="600">
        <v>187122</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16246</v>
      </c>
      <c r="S7" s="592"/>
      <c r="T7" s="592"/>
      <c r="U7" s="592"/>
      <c r="V7" s="592"/>
      <c r="W7" s="592"/>
      <c r="X7" s="592"/>
      <c r="Y7" s="593"/>
      <c r="Z7" s="594">
        <v>0.1</v>
      </c>
      <c r="AA7" s="594"/>
      <c r="AB7" s="594"/>
      <c r="AC7" s="594"/>
      <c r="AD7" s="595">
        <v>16246</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3656035</v>
      </c>
      <c r="BH7" s="592"/>
      <c r="BI7" s="592"/>
      <c r="BJ7" s="592"/>
      <c r="BK7" s="592"/>
      <c r="BL7" s="592"/>
      <c r="BM7" s="592"/>
      <c r="BN7" s="593"/>
      <c r="BO7" s="594">
        <v>45.6</v>
      </c>
      <c r="BP7" s="594"/>
      <c r="BQ7" s="594"/>
      <c r="BR7" s="594"/>
      <c r="BS7" s="595">
        <v>109331</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2603525</v>
      </c>
      <c r="CS7" s="592"/>
      <c r="CT7" s="592"/>
      <c r="CU7" s="592"/>
      <c r="CV7" s="592"/>
      <c r="CW7" s="592"/>
      <c r="CX7" s="592"/>
      <c r="CY7" s="593"/>
      <c r="CZ7" s="594">
        <v>12.7</v>
      </c>
      <c r="DA7" s="594"/>
      <c r="DB7" s="594"/>
      <c r="DC7" s="594"/>
      <c r="DD7" s="600">
        <v>114348</v>
      </c>
      <c r="DE7" s="592"/>
      <c r="DF7" s="592"/>
      <c r="DG7" s="592"/>
      <c r="DH7" s="592"/>
      <c r="DI7" s="592"/>
      <c r="DJ7" s="592"/>
      <c r="DK7" s="592"/>
      <c r="DL7" s="592"/>
      <c r="DM7" s="592"/>
      <c r="DN7" s="592"/>
      <c r="DO7" s="592"/>
      <c r="DP7" s="593"/>
      <c r="DQ7" s="600">
        <v>2230599</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26929</v>
      </c>
      <c r="S8" s="592"/>
      <c r="T8" s="592"/>
      <c r="U8" s="592"/>
      <c r="V8" s="592"/>
      <c r="W8" s="592"/>
      <c r="X8" s="592"/>
      <c r="Y8" s="593"/>
      <c r="Z8" s="594">
        <v>0.1</v>
      </c>
      <c r="AA8" s="594"/>
      <c r="AB8" s="594"/>
      <c r="AC8" s="594"/>
      <c r="AD8" s="595">
        <v>26929</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74505</v>
      </c>
      <c r="BH8" s="592"/>
      <c r="BI8" s="592"/>
      <c r="BJ8" s="592"/>
      <c r="BK8" s="592"/>
      <c r="BL8" s="592"/>
      <c r="BM8" s="592"/>
      <c r="BN8" s="593"/>
      <c r="BO8" s="594">
        <v>0.9</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6605560</v>
      </c>
      <c r="CS8" s="592"/>
      <c r="CT8" s="592"/>
      <c r="CU8" s="592"/>
      <c r="CV8" s="592"/>
      <c r="CW8" s="592"/>
      <c r="CX8" s="592"/>
      <c r="CY8" s="593"/>
      <c r="CZ8" s="594">
        <v>32.299999999999997</v>
      </c>
      <c r="DA8" s="594"/>
      <c r="DB8" s="594"/>
      <c r="DC8" s="594"/>
      <c r="DD8" s="600">
        <v>807954</v>
      </c>
      <c r="DE8" s="592"/>
      <c r="DF8" s="592"/>
      <c r="DG8" s="592"/>
      <c r="DH8" s="592"/>
      <c r="DI8" s="592"/>
      <c r="DJ8" s="592"/>
      <c r="DK8" s="592"/>
      <c r="DL8" s="592"/>
      <c r="DM8" s="592"/>
      <c r="DN8" s="592"/>
      <c r="DO8" s="592"/>
      <c r="DP8" s="593"/>
      <c r="DQ8" s="600">
        <v>3325439</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48169</v>
      </c>
      <c r="S9" s="592"/>
      <c r="T9" s="592"/>
      <c r="U9" s="592"/>
      <c r="V9" s="592"/>
      <c r="W9" s="592"/>
      <c r="X9" s="592"/>
      <c r="Y9" s="593"/>
      <c r="Z9" s="594">
        <v>0.2</v>
      </c>
      <c r="AA9" s="594"/>
      <c r="AB9" s="594"/>
      <c r="AC9" s="594"/>
      <c r="AD9" s="595">
        <v>48169</v>
      </c>
      <c r="AE9" s="595"/>
      <c r="AF9" s="595"/>
      <c r="AG9" s="595"/>
      <c r="AH9" s="595"/>
      <c r="AI9" s="595"/>
      <c r="AJ9" s="595"/>
      <c r="AK9" s="595"/>
      <c r="AL9" s="596">
        <v>0.4</v>
      </c>
      <c r="AM9" s="597"/>
      <c r="AN9" s="597"/>
      <c r="AO9" s="598"/>
      <c r="AP9" s="588" t="s">
        <v>222</v>
      </c>
      <c r="AQ9" s="589"/>
      <c r="AR9" s="589"/>
      <c r="AS9" s="589"/>
      <c r="AT9" s="589"/>
      <c r="AU9" s="589"/>
      <c r="AV9" s="589"/>
      <c r="AW9" s="589"/>
      <c r="AX9" s="589"/>
      <c r="AY9" s="589"/>
      <c r="AZ9" s="589"/>
      <c r="BA9" s="589"/>
      <c r="BB9" s="589"/>
      <c r="BC9" s="589"/>
      <c r="BD9" s="589"/>
      <c r="BE9" s="589"/>
      <c r="BF9" s="590"/>
      <c r="BG9" s="591">
        <v>2679404</v>
      </c>
      <c r="BH9" s="592"/>
      <c r="BI9" s="592"/>
      <c r="BJ9" s="592"/>
      <c r="BK9" s="592"/>
      <c r="BL9" s="592"/>
      <c r="BM9" s="592"/>
      <c r="BN9" s="593"/>
      <c r="BO9" s="594">
        <v>33.5</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1732816</v>
      </c>
      <c r="CS9" s="592"/>
      <c r="CT9" s="592"/>
      <c r="CU9" s="592"/>
      <c r="CV9" s="592"/>
      <c r="CW9" s="592"/>
      <c r="CX9" s="592"/>
      <c r="CY9" s="593"/>
      <c r="CZ9" s="594">
        <v>8.5</v>
      </c>
      <c r="DA9" s="594"/>
      <c r="DB9" s="594"/>
      <c r="DC9" s="594"/>
      <c r="DD9" s="600">
        <v>303023</v>
      </c>
      <c r="DE9" s="592"/>
      <c r="DF9" s="592"/>
      <c r="DG9" s="592"/>
      <c r="DH9" s="592"/>
      <c r="DI9" s="592"/>
      <c r="DJ9" s="592"/>
      <c r="DK9" s="592"/>
      <c r="DL9" s="592"/>
      <c r="DM9" s="592"/>
      <c r="DN9" s="592"/>
      <c r="DO9" s="592"/>
      <c r="DP9" s="593"/>
      <c r="DQ9" s="600">
        <v>1404324</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429295</v>
      </c>
      <c r="S10" s="592"/>
      <c r="T10" s="592"/>
      <c r="U10" s="592"/>
      <c r="V10" s="592"/>
      <c r="W10" s="592"/>
      <c r="X10" s="592"/>
      <c r="Y10" s="593"/>
      <c r="Z10" s="594">
        <v>2.1</v>
      </c>
      <c r="AA10" s="594"/>
      <c r="AB10" s="594"/>
      <c r="AC10" s="594"/>
      <c r="AD10" s="595">
        <v>429295</v>
      </c>
      <c r="AE10" s="595"/>
      <c r="AF10" s="595"/>
      <c r="AG10" s="595"/>
      <c r="AH10" s="595"/>
      <c r="AI10" s="595"/>
      <c r="AJ10" s="595"/>
      <c r="AK10" s="595"/>
      <c r="AL10" s="596">
        <v>3.8</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166941</v>
      </c>
      <c r="BH10" s="592"/>
      <c r="BI10" s="592"/>
      <c r="BJ10" s="592"/>
      <c r="BK10" s="592"/>
      <c r="BL10" s="592"/>
      <c r="BM10" s="592"/>
      <c r="BN10" s="593"/>
      <c r="BO10" s="594">
        <v>2.1</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106703</v>
      </c>
      <c r="CS10" s="592"/>
      <c r="CT10" s="592"/>
      <c r="CU10" s="592"/>
      <c r="CV10" s="592"/>
      <c r="CW10" s="592"/>
      <c r="CX10" s="592"/>
      <c r="CY10" s="593"/>
      <c r="CZ10" s="594">
        <v>0.5</v>
      </c>
      <c r="DA10" s="594"/>
      <c r="DB10" s="594"/>
      <c r="DC10" s="594"/>
      <c r="DD10" s="600" t="s">
        <v>111</v>
      </c>
      <c r="DE10" s="592"/>
      <c r="DF10" s="592"/>
      <c r="DG10" s="592"/>
      <c r="DH10" s="592"/>
      <c r="DI10" s="592"/>
      <c r="DJ10" s="592"/>
      <c r="DK10" s="592"/>
      <c r="DL10" s="592"/>
      <c r="DM10" s="592"/>
      <c r="DN10" s="592"/>
      <c r="DO10" s="592"/>
      <c r="DP10" s="593"/>
      <c r="DQ10" s="600">
        <v>38252</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735185</v>
      </c>
      <c r="BH11" s="592"/>
      <c r="BI11" s="592"/>
      <c r="BJ11" s="592"/>
      <c r="BK11" s="592"/>
      <c r="BL11" s="592"/>
      <c r="BM11" s="592"/>
      <c r="BN11" s="593"/>
      <c r="BO11" s="594">
        <v>9.1999999999999993</v>
      </c>
      <c r="BP11" s="594"/>
      <c r="BQ11" s="594"/>
      <c r="BR11" s="594"/>
      <c r="BS11" s="600">
        <v>109331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345350</v>
      </c>
      <c r="CS11" s="592"/>
      <c r="CT11" s="592"/>
      <c r="CU11" s="592"/>
      <c r="CV11" s="592"/>
      <c r="CW11" s="592"/>
      <c r="CX11" s="592"/>
      <c r="CY11" s="593"/>
      <c r="CZ11" s="594">
        <v>1.7</v>
      </c>
      <c r="DA11" s="594"/>
      <c r="DB11" s="594"/>
      <c r="DC11" s="594"/>
      <c r="DD11" s="600">
        <v>27123</v>
      </c>
      <c r="DE11" s="592"/>
      <c r="DF11" s="592"/>
      <c r="DG11" s="592"/>
      <c r="DH11" s="592"/>
      <c r="DI11" s="592"/>
      <c r="DJ11" s="592"/>
      <c r="DK11" s="592"/>
      <c r="DL11" s="592"/>
      <c r="DM11" s="592"/>
      <c r="DN11" s="592"/>
      <c r="DO11" s="592"/>
      <c r="DP11" s="593"/>
      <c r="DQ11" s="600">
        <v>214829</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3890103</v>
      </c>
      <c r="BH12" s="592"/>
      <c r="BI12" s="592"/>
      <c r="BJ12" s="592"/>
      <c r="BK12" s="592"/>
      <c r="BL12" s="592"/>
      <c r="BM12" s="592"/>
      <c r="BN12" s="593"/>
      <c r="BO12" s="594">
        <v>48.6</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145894</v>
      </c>
      <c r="CS12" s="592"/>
      <c r="CT12" s="592"/>
      <c r="CU12" s="592"/>
      <c r="CV12" s="592"/>
      <c r="CW12" s="592"/>
      <c r="CX12" s="592"/>
      <c r="CY12" s="593"/>
      <c r="CZ12" s="594">
        <v>0.7</v>
      </c>
      <c r="DA12" s="594"/>
      <c r="DB12" s="594"/>
      <c r="DC12" s="594"/>
      <c r="DD12" s="600" t="s">
        <v>111</v>
      </c>
      <c r="DE12" s="592"/>
      <c r="DF12" s="592"/>
      <c r="DG12" s="592"/>
      <c r="DH12" s="592"/>
      <c r="DI12" s="592"/>
      <c r="DJ12" s="592"/>
      <c r="DK12" s="592"/>
      <c r="DL12" s="592"/>
      <c r="DM12" s="592"/>
      <c r="DN12" s="592"/>
      <c r="DO12" s="592"/>
      <c r="DP12" s="593"/>
      <c r="DQ12" s="600">
        <v>138394</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51250</v>
      </c>
      <c r="S13" s="592"/>
      <c r="T13" s="592"/>
      <c r="U13" s="592"/>
      <c r="V13" s="592"/>
      <c r="W13" s="592"/>
      <c r="X13" s="592"/>
      <c r="Y13" s="593"/>
      <c r="Z13" s="594">
        <v>0.2</v>
      </c>
      <c r="AA13" s="594"/>
      <c r="AB13" s="594"/>
      <c r="AC13" s="594"/>
      <c r="AD13" s="595">
        <v>51250</v>
      </c>
      <c r="AE13" s="595"/>
      <c r="AF13" s="595"/>
      <c r="AG13" s="595"/>
      <c r="AH13" s="595"/>
      <c r="AI13" s="595"/>
      <c r="AJ13" s="595"/>
      <c r="AK13" s="595"/>
      <c r="AL13" s="596">
        <v>0.5</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3874190</v>
      </c>
      <c r="BH13" s="592"/>
      <c r="BI13" s="592"/>
      <c r="BJ13" s="592"/>
      <c r="BK13" s="592"/>
      <c r="BL13" s="592"/>
      <c r="BM13" s="592"/>
      <c r="BN13" s="593"/>
      <c r="BO13" s="594">
        <v>48.4</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1108334</v>
      </c>
      <c r="CS13" s="592"/>
      <c r="CT13" s="592"/>
      <c r="CU13" s="592"/>
      <c r="CV13" s="592"/>
      <c r="CW13" s="592"/>
      <c r="CX13" s="592"/>
      <c r="CY13" s="593"/>
      <c r="CZ13" s="594">
        <v>5.4</v>
      </c>
      <c r="DA13" s="594"/>
      <c r="DB13" s="594"/>
      <c r="DC13" s="594"/>
      <c r="DD13" s="600">
        <v>692115</v>
      </c>
      <c r="DE13" s="592"/>
      <c r="DF13" s="592"/>
      <c r="DG13" s="592"/>
      <c r="DH13" s="592"/>
      <c r="DI13" s="592"/>
      <c r="DJ13" s="592"/>
      <c r="DK13" s="592"/>
      <c r="DL13" s="592"/>
      <c r="DM13" s="592"/>
      <c r="DN13" s="592"/>
      <c r="DO13" s="592"/>
      <c r="DP13" s="593"/>
      <c r="DQ13" s="600">
        <v>470317</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100793</v>
      </c>
      <c r="BH14" s="592"/>
      <c r="BI14" s="592"/>
      <c r="BJ14" s="592"/>
      <c r="BK14" s="592"/>
      <c r="BL14" s="592"/>
      <c r="BM14" s="592"/>
      <c r="BN14" s="593"/>
      <c r="BO14" s="594">
        <v>1.3</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1384192</v>
      </c>
      <c r="CS14" s="592"/>
      <c r="CT14" s="592"/>
      <c r="CU14" s="592"/>
      <c r="CV14" s="592"/>
      <c r="CW14" s="592"/>
      <c r="CX14" s="592"/>
      <c r="CY14" s="593"/>
      <c r="CZ14" s="594">
        <v>6.8</v>
      </c>
      <c r="DA14" s="594"/>
      <c r="DB14" s="594"/>
      <c r="DC14" s="594"/>
      <c r="DD14" s="600">
        <v>854188</v>
      </c>
      <c r="DE14" s="592"/>
      <c r="DF14" s="592"/>
      <c r="DG14" s="592"/>
      <c r="DH14" s="592"/>
      <c r="DI14" s="592"/>
      <c r="DJ14" s="592"/>
      <c r="DK14" s="592"/>
      <c r="DL14" s="592"/>
      <c r="DM14" s="592"/>
      <c r="DN14" s="592"/>
      <c r="DO14" s="592"/>
      <c r="DP14" s="593"/>
      <c r="DQ14" s="600">
        <v>523167</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34897</v>
      </c>
      <c r="S15" s="592"/>
      <c r="T15" s="592"/>
      <c r="U15" s="592"/>
      <c r="V15" s="592"/>
      <c r="W15" s="592"/>
      <c r="X15" s="592"/>
      <c r="Y15" s="593"/>
      <c r="Z15" s="594">
        <v>0.2</v>
      </c>
      <c r="AA15" s="594"/>
      <c r="AB15" s="594"/>
      <c r="AC15" s="594"/>
      <c r="AD15" s="595">
        <v>34897</v>
      </c>
      <c r="AE15" s="595"/>
      <c r="AF15" s="595"/>
      <c r="AG15" s="595"/>
      <c r="AH15" s="595"/>
      <c r="AI15" s="595"/>
      <c r="AJ15" s="595"/>
      <c r="AK15" s="595"/>
      <c r="AL15" s="596">
        <v>0.3</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362142</v>
      </c>
      <c r="BH15" s="592"/>
      <c r="BI15" s="592"/>
      <c r="BJ15" s="592"/>
      <c r="BK15" s="592"/>
      <c r="BL15" s="592"/>
      <c r="BM15" s="592"/>
      <c r="BN15" s="593"/>
      <c r="BO15" s="594">
        <v>4.5</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3019685</v>
      </c>
      <c r="CS15" s="592"/>
      <c r="CT15" s="592"/>
      <c r="CU15" s="592"/>
      <c r="CV15" s="592"/>
      <c r="CW15" s="592"/>
      <c r="CX15" s="592"/>
      <c r="CY15" s="593"/>
      <c r="CZ15" s="594">
        <v>14.8</v>
      </c>
      <c r="DA15" s="594"/>
      <c r="DB15" s="594"/>
      <c r="DC15" s="594"/>
      <c r="DD15" s="600">
        <v>886929</v>
      </c>
      <c r="DE15" s="592"/>
      <c r="DF15" s="592"/>
      <c r="DG15" s="592"/>
      <c r="DH15" s="592"/>
      <c r="DI15" s="592"/>
      <c r="DJ15" s="592"/>
      <c r="DK15" s="592"/>
      <c r="DL15" s="592"/>
      <c r="DM15" s="592"/>
      <c r="DN15" s="592"/>
      <c r="DO15" s="592"/>
      <c r="DP15" s="593"/>
      <c r="DQ15" s="600">
        <v>1732546</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2898577</v>
      </c>
      <c r="S16" s="592"/>
      <c r="T16" s="592"/>
      <c r="U16" s="592"/>
      <c r="V16" s="592"/>
      <c r="W16" s="592"/>
      <c r="X16" s="592"/>
      <c r="Y16" s="593"/>
      <c r="Z16" s="594">
        <v>13.9</v>
      </c>
      <c r="AA16" s="594"/>
      <c r="AB16" s="594"/>
      <c r="AC16" s="594"/>
      <c r="AD16" s="595">
        <v>2525297</v>
      </c>
      <c r="AE16" s="595"/>
      <c r="AF16" s="595"/>
      <c r="AG16" s="595"/>
      <c r="AH16" s="595"/>
      <c r="AI16" s="595"/>
      <c r="AJ16" s="595"/>
      <c r="AK16" s="595"/>
      <c r="AL16" s="596">
        <v>22.3</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2525297</v>
      </c>
      <c r="S17" s="592"/>
      <c r="T17" s="592"/>
      <c r="U17" s="592"/>
      <c r="V17" s="592"/>
      <c r="W17" s="592"/>
      <c r="X17" s="592"/>
      <c r="Y17" s="593"/>
      <c r="Z17" s="594">
        <v>12.1</v>
      </c>
      <c r="AA17" s="594"/>
      <c r="AB17" s="594"/>
      <c r="AC17" s="594"/>
      <c r="AD17" s="595">
        <v>2525297</v>
      </c>
      <c r="AE17" s="595"/>
      <c r="AF17" s="595"/>
      <c r="AG17" s="595"/>
      <c r="AH17" s="595"/>
      <c r="AI17" s="595"/>
      <c r="AJ17" s="595"/>
      <c r="AK17" s="595"/>
      <c r="AL17" s="596">
        <v>22.3</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3214561</v>
      </c>
      <c r="CS17" s="592"/>
      <c r="CT17" s="592"/>
      <c r="CU17" s="592"/>
      <c r="CV17" s="592"/>
      <c r="CW17" s="592"/>
      <c r="CX17" s="592"/>
      <c r="CY17" s="593"/>
      <c r="CZ17" s="594">
        <v>15.7</v>
      </c>
      <c r="DA17" s="594"/>
      <c r="DB17" s="594"/>
      <c r="DC17" s="594"/>
      <c r="DD17" s="600" t="s">
        <v>111</v>
      </c>
      <c r="DE17" s="592"/>
      <c r="DF17" s="592"/>
      <c r="DG17" s="592"/>
      <c r="DH17" s="592"/>
      <c r="DI17" s="592"/>
      <c r="DJ17" s="592"/>
      <c r="DK17" s="592"/>
      <c r="DL17" s="592"/>
      <c r="DM17" s="592"/>
      <c r="DN17" s="592"/>
      <c r="DO17" s="592"/>
      <c r="DP17" s="593"/>
      <c r="DQ17" s="600">
        <v>3169424</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373279</v>
      </c>
      <c r="S18" s="592"/>
      <c r="T18" s="592"/>
      <c r="U18" s="592"/>
      <c r="V18" s="592"/>
      <c r="W18" s="592"/>
      <c r="X18" s="592"/>
      <c r="Y18" s="593"/>
      <c r="Z18" s="594">
        <v>1.8</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11650354</v>
      </c>
      <c r="S20" s="592"/>
      <c r="T20" s="592"/>
      <c r="U20" s="592"/>
      <c r="V20" s="592"/>
      <c r="W20" s="592"/>
      <c r="X20" s="592"/>
      <c r="Y20" s="593"/>
      <c r="Z20" s="594">
        <v>55.8</v>
      </c>
      <c r="AA20" s="594"/>
      <c r="AB20" s="594"/>
      <c r="AC20" s="594"/>
      <c r="AD20" s="595">
        <v>11277074</v>
      </c>
      <c r="AE20" s="595"/>
      <c r="AF20" s="595"/>
      <c r="AG20" s="595"/>
      <c r="AH20" s="595"/>
      <c r="AI20" s="595"/>
      <c r="AJ20" s="595"/>
      <c r="AK20" s="595"/>
      <c r="AL20" s="596">
        <v>99.4</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20453742</v>
      </c>
      <c r="CS20" s="592"/>
      <c r="CT20" s="592"/>
      <c r="CU20" s="592"/>
      <c r="CV20" s="592"/>
      <c r="CW20" s="592"/>
      <c r="CX20" s="592"/>
      <c r="CY20" s="593"/>
      <c r="CZ20" s="594">
        <v>100</v>
      </c>
      <c r="DA20" s="594"/>
      <c r="DB20" s="594"/>
      <c r="DC20" s="594"/>
      <c r="DD20" s="600">
        <v>3685680</v>
      </c>
      <c r="DE20" s="592"/>
      <c r="DF20" s="592"/>
      <c r="DG20" s="592"/>
      <c r="DH20" s="592"/>
      <c r="DI20" s="592"/>
      <c r="DJ20" s="592"/>
      <c r="DK20" s="592"/>
      <c r="DL20" s="592"/>
      <c r="DM20" s="592"/>
      <c r="DN20" s="592"/>
      <c r="DO20" s="592"/>
      <c r="DP20" s="593"/>
      <c r="DQ20" s="600">
        <v>13434413</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8508</v>
      </c>
      <c r="S21" s="592"/>
      <c r="T21" s="592"/>
      <c r="U21" s="592"/>
      <c r="V21" s="592"/>
      <c r="W21" s="592"/>
      <c r="X21" s="592"/>
      <c r="Y21" s="593"/>
      <c r="Z21" s="594">
        <v>0</v>
      </c>
      <c r="AA21" s="594"/>
      <c r="AB21" s="594"/>
      <c r="AC21" s="594"/>
      <c r="AD21" s="595">
        <v>8508</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427382</v>
      </c>
      <c r="S22" s="592"/>
      <c r="T22" s="592"/>
      <c r="U22" s="592"/>
      <c r="V22" s="592"/>
      <c r="W22" s="592"/>
      <c r="X22" s="592"/>
      <c r="Y22" s="593"/>
      <c r="Z22" s="594">
        <v>2</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487418</v>
      </c>
      <c r="S23" s="592"/>
      <c r="T23" s="592"/>
      <c r="U23" s="592"/>
      <c r="V23" s="592"/>
      <c r="W23" s="592"/>
      <c r="X23" s="592"/>
      <c r="Y23" s="593"/>
      <c r="Z23" s="594">
        <v>2.2999999999999998</v>
      </c>
      <c r="AA23" s="594"/>
      <c r="AB23" s="594"/>
      <c r="AC23" s="594"/>
      <c r="AD23" s="595">
        <v>16222</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212047</v>
      </c>
      <c r="S24" s="592"/>
      <c r="T24" s="592"/>
      <c r="U24" s="592"/>
      <c r="V24" s="592"/>
      <c r="W24" s="592"/>
      <c r="X24" s="592"/>
      <c r="Y24" s="593"/>
      <c r="Z24" s="594">
        <v>1</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10104156</v>
      </c>
      <c r="CS24" s="581"/>
      <c r="CT24" s="581"/>
      <c r="CU24" s="581"/>
      <c r="CV24" s="581"/>
      <c r="CW24" s="581"/>
      <c r="CX24" s="581"/>
      <c r="CY24" s="582"/>
      <c r="CZ24" s="618">
        <v>49.4</v>
      </c>
      <c r="DA24" s="619"/>
      <c r="DB24" s="619"/>
      <c r="DC24" s="620"/>
      <c r="DD24" s="617">
        <v>7441142</v>
      </c>
      <c r="DE24" s="581"/>
      <c r="DF24" s="581"/>
      <c r="DG24" s="581"/>
      <c r="DH24" s="581"/>
      <c r="DI24" s="581"/>
      <c r="DJ24" s="581"/>
      <c r="DK24" s="582"/>
      <c r="DL24" s="617">
        <v>7427202</v>
      </c>
      <c r="DM24" s="581"/>
      <c r="DN24" s="581"/>
      <c r="DO24" s="581"/>
      <c r="DP24" s="581"/>
      <c r="DQ24" s="581"/>
      <c r="DR24" s="581"/>
      <c r="DS24" s="581"/>
      <c r="DT24" s="581"/>
      <c r="DU24" s="581"/>
      <c r="DV24" s="582"/>
      <c r="DW24" s="585">
        <v>59.2</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2268626</v>
      </c>
      <c r="S25" s="592"/>
      <c r="T25" s="592"/>
      <c r="U25" s="592"/>
      <c r="V25" s="592"/>
      <c r="W25" s="592"/>
      <c r="X25" s="592"/>
      <c r="Y25" s="593"/>
      <c r="Z25" s="594">
        <v>10.9</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3715278</v>
      </c>
      <c r="CS25" s="623"/>
      <c r="CT25" s="623"/>
      <c r="CU25" s="623"/>
      <c r="CV25" s="623"/>
      <c r="CW25" s="623"/>
      <c r="CX25" s="623"/>
      <c r="CY25" s="624"/>
      <c r="CZ25" s="625">
        <v>18.2</v>
      </c>
      <c r="DA25" s="626"/>
      <c r="DB25" s="626"/>
      <c r="DC25" s="627"/>
      <c r="DD25" s="600">
        <v>3340779</v>
      </c>
      <c r="DE25" s="623"/>
      <c r="DF25" s="623"/>
      <c r="DG25" s="623"/>
      <c r="DH25" s="623"/>
      <c r="DI25" s="623"/>
      <c r="DJ25" s="623"/>
      <c r="DK25" s="624"/>
      <c r="DL25" s="600">
        <v>3329292</v>
      </c>
      <c r="DM25" s="623"/>
      <c r="DN25" s="623"/>
      <c r="DO25" s="623"/>
      <c r="DP25" s="623"/>
      <c r="DQ25" s="623"/>
      <c r="DR25" s="623"/>
      <c r="DS25" s="623"/>
      <c r="DT25" s="623"/>
      <c r="DU25" s="623"/>
      <c r="DV25" s="624"/>
      <c r="DW25" s="596">
        <v>26.5</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2245708</v>
      </c>
      <c r="CS26" s="592"/>
      <c r="CT26" s="592"/>
      <c r="CU26" s="592"/>
      <c r="CV26" s="592"/>
      <c r="CW26" s="592"/>
      <c r="CX26" s="592"/>
      <c r="CY26" s="593"/>
      <c r="CZ26" s="625">
        <v>11</v>
      </c>
      <c r="DA26" s="626"/>
      <c r="DB26" s="626"/>
      <c r="DC26" s="627"/>
      <c r="DD26" s="600">
        <v>1996377</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1111915</v>
      </c>
      <c r="S27" s="592"/>
      <c r="T27" s="592"/>
      <c r="U27" s="592"/>
      <c r="V27" s="592"/>
      <c r="W27" s="592"/>
      <c r="X27" s="592"/>
      <c r="Y27" s="593"/>
      <c r="Z27" s="594">
        <v>5.3</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8009073</v>
      </c>
      <c r="BH27" s="592"/>
      <c r="BI27" s="592"/>
      <c r="BJ27" s="592"/>
      <c r="BK27" s="592"/>
      <c r="BL27" s="592"/>
      <c r="BM27" s="592"/>
      <c r="BN27" s="593"/>
      <c r="BO27" s="594">
        <v>100</v>
      </c>
      <c r="BP27" s="594"/>
      <c r="BQ27" s="594"/>
      <c r="BR27" s="594"/>
      <c r="BS27" s="600">
        <v>109331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3174317</v>
      </c>
      <c r="CS27" s="623"/>
      <c r="CT27" s="623"/>
      <c r="CU27" s="623"/>
      <c r="CV27" s="623"/>
      <c r="CW27" s="623"/>
      <c r="CX27" s="623"/>
      <c r="CY27" s="624"/>
      <c r="CZ27" s="625">
        <v>15.5</v>
      </c>
      <c r="DA27" s="626"/>
      <c r="DB27" s="626"/>
      <c r="DC27" s="627"/>
      <c r="DD27" s="600">
        <v>930939</v>
      </c>
      <c r="DE27" s="623"/>
      <c r="DF27" s="623"/>
      <c r="DG27" s="623"/>
      <c r="DH27" s="623"/>
      <c r="DI27" s="623"/>
      <c r="DJ27" s="623"/>
      <c r="DK27" s="624"/>
      <c r="DL27" s="600">
        <v>928486</v>
      </c>
      <c r="DM27" s="623"/>
      <c r="DN27" s="623"/>
      <c r="DO27" s="623"/>
      <c r="DP27" s="623"/>
      <c r="DQ27" s="623"/>
      <c r="DR27" s="623"/>
      <c r="DS27" s="623"/>
      <c r="DT27" s="623"/>
      <c r="DU27" s="623"/>
      <c r="DV27" s="624"/>
      <c r="DW27" s="596">
        <v>7.4</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215924</v>
      </c>
      <c r="S28" s="592"/>
      <c r="T28" s="592"/>
      <c r="U28" s="592"/>
      <c r="V28" s="592"/>
      <c r="W28" s="592"/>
      <c r="X28" s="592"/>
      <c r="Y28" s="593"/>
      <c r="Z28" s="594">
        <v>1</v>
      </c>
      <c r="AA28" s="594"/>
      <c r="AB28" s="594"/>
      <c r="AC28" s="594"/>
      <c r="AD28" s="595">
        <v>19204</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3214561</v>
      </c>
      <c r="CS28" s="592"/>
      <c r="CT28" s="592"/>
      <c r="CU28" s="592"/>
      <c r="CV28" s="592"/>
      <c r="CW28" s="592"/>
      <c r="CX28" s="592"/>
      <c r="CY28" s="593"/>
      <c r="CZ28" s="625">
        <v>15.7</v>
      </c>
      <c r="DA28" s="626"/>
      <c r="DB28" s="626"/>
      <c r="DC28" s="627"/>
      <c r="DD28" s="600">
        <v>3169424</v>
      </c>
      <c r="DE28" s="592"/>
      <c r="DF28" s="592"/>
      <c r="DG28" s="592"/>
      <c r="DH28" s="592"/>
      <c r="DI28" s="592"/>
      <c r="DJ28" s="592"/>
      <c r="DK28" s="593"/>
      <c r="DL28" s="600">
        <v>3169424</v>
      </c>
      <c r="DM28" s="592"/>
      <c r="DN28" s="592"/>
      <c r="DO28" s="592"/>
      <c r="DP28" s="592"/>
      <c r="DQ28" s="592"/>
      <c r="DR28" s="592"/>
      <c r="DS28" s="592"/>
      <c r="DT28" s="592"/>
      <c r="DU28" s="592"/>
      <c r="DV28" s="593"/>
      <c r="DW28" s="596">
        <v>25.2</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4104</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58</v>
      </c>
      <c r="CG29" s="606"/>
      <c r="CH29" s="606"/>
      <c r="CI29" s="606"/>
      <c r="CJ29" s="606"/>
      <c r="CK29" s="606"/>
      <c r="CL29" s="606"/>
      <c r="CM29" s="606"/>
      <c r="CN29" s="606"/>
      <c r="CO29" s="606"/>
      <c r="CP29" s="606"/>
      <c r="CQ29" s="607"/>
      <c r="CR29" s="591">
        <v>3212194</v>
      </c>
      <c r="CS29" s="623"/>
      <c r="CT29" s="623"/>
      <c r="CU29" s="623"/>
      <c r="CV29" s="623"/>
      <c r="CW29" s="623"/>
      <c r="CX29" s="623"/>
      <c r="CY29" s="624"/>
      <c r="CZ29" s="625">
        <v>15.7</v>
      </c>
      <c r="DA29" s="626"/>
      <c r="DB29" s="626"/>
      <c r="DC29" s="627"/>
      <c r="DD29" s="600">
        <v>3167057</v>
      </c>
      <c r="DE29" s="623"/>
      <c r="DF29" s="623"/>
      <c r="DG29" s="623"/>
      <c r="DH29" s="623"/>
      <c r="DI29" s="623"/>
      <c r="DJ29" s="623"/>
      <c r="DK29" s="624"/>
      <c r="DL29" s="600">
        <v>3167057</v>
      </c>
      <c r="DM29" s="623"/>
      <c r="DN29" s="623"/>
      <c r="DO29" s="623"/>
      <c r="DP29" s="623"/>
      <c r="DQ29" s="623"/>
      <c r="DR29" s="623"/>
      <c r="DS29" s="623"/>
      <c r="DT29" s="623"/>
      <c r="DU29" s="623"/>
      <c r="DV29" s="624"/>
      <c r="DW29" s="596">
        <v>25.2</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160814</v>
      </c>
      <c r="S30" s="592"/>
      <c r="T30" s="592"/>
      <c r="U30" s="592"/>
      <c r="V30" s="592"/>
      <c r="W30" s="592"/>
      <c r="X30" s="592"/>
      <c r="Y30" s="593"/>
      <c r="Z30" s="594">
        <v>0.8</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99.4</v>
      </c>
      <c r="BH30" s="650"/>
      <c r="BI30" s="650"/>
      <c r="BJ30" s="650"/>
      <c r="BK30" s="650"/>
      <c r="BL30" s="650"/>
      <c r="BM30" s="586">
        <v>96.9</v>
      </c>
      <c r="BN30" s="650"/>
      <c r="BO30" s="650"/>
      <c r="BP30" s="650"/>
      <c r="BQ30" s="651"/>
      <c r="BR30" s="649">
        <v>99.2</v>
      </c>
      <c r="BS30" s="650"/>
      <c r="BT30" s="650"/>
      <c r="BU30" s="650"/>
      <c r="BV30" s="650"/>
      <c r="BW30" s="650"/>
      <c r="BX30" s="586">
        <v>96.4</v>
      </c>
      <c r="BY30" s="650"/>
      <c r="BZ30" s="650"/>
      <c r="CA30" s="650"/>
      <c r="CB30" s="651"/>
      <c r="CD30" s="654"/>
      <c r="CE30" s="655"/>
      <c r="CF30" s="605" t="s">
        <v>290</v>
      </c>
      <c r="CG30" s="606"/>
      <c r="CH30" s="606"/>
      <c r="CI30" s="606"/>
      <c r="CJ30" s="606"/>
      <c r="CK30" s="606"/>
      <c r="CL30" s="606"/>
      <c r="CM30" s="606"/>
      <c r="CN30" s="606"/>
      <c r="CO30" s="606"/>
      <c r="CP30" s="606"/>
      <c r="CQ30" s="607"/>
      <c r="CR30" s="591">
        <v>2857990</v>
      </c>
      <c r="CS30" s="592"/>
      <c r="CT30" s="592"/>
      <c r="CU30" s="592"/>
      <c r="CV30" s="592"/>
      <c r="CW30" s="592"/>
      <c r="CX30" s="592"/>
      <c r="CY30" s="593"/>
      <c r="CZ30" s="625">
        <v>14</v>
      </c>
      <c r="DA30" s="626"/>
      <c r="DB30" s="626"/>
      <c r="DC30" s="627"/>
      <c r="DD30" s="600">
        <v>2821385</v>
      </c>
      <c r="DE30" s="592"/>
      <c r="DF30" s="592"/>
      <c r="DG30" s="592"/>
      <c r="DH30" s="592"/>
      <c r="DI30" s="592"/>
      <c r="DJ30" s="592"/>
      <c r="DK30" s="593"/>
      <c r="DL30" s="600">
        <v>2821385</v>
      </c>
      <c r="DM30" s="592"/>
      <c r="DN30" s="592"/>
      <c r="DO30" s="592"/>
      <c r="DP30" s="592"/>
      <c r="DQ30" s="592"/>
      <c r="DR30" s="592"/>
      <c r="DS30" s="592"/>
      <c r="DT30" s="592"/>
      <c r="DU30" s="592"/>
      <c r="DV30" s="593"/>
      <c r="DW30" s="596">
        <v>22.5</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494822</v>
      </c>
      <c r="S31" s="592"/>
      <c r="T31" s="592"/>
      <c r="U31" s="592"/>
      <c r="V31" s="592"/>
      <c r="W31" s="592"/>
      <c r="X31" s="592"/>
      <c r="Y31" s="593"/>
      <c r="Z31" s="594">
        <v>2.4</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99.3</v>
      </c>
      <c r="BH31" s="623"/>
      <c r="BI31" s="623"/>
      <c r="BJ31" s="623"/>
      <c r="BK31" s="623"/>
      <c r="BL31" s="623"/>
      <c r="BM31" s="597">
        <v>96.6</v>
      </c>
      <c r="BN31" s="647"/>
      <c r="BO31" s="647"/>
      <c r="BP31" s="647"/>
      <c r="BQ31" s="648"/>
      <c r="BR31" s="646">
        <v>99.1</v>
      </c>
      <c r="BS31" s="623"/>
      <c r="BT31" s="623"/>
      <c r="BU31" s="623"/>
      <c r="BV31" s="623"/>
      <c r="BW31" s="623"/>
      <c r="BX31" s="597">
        <v>96.1</v>
      </c>
      <c r="BY31" s="647"/>
      <c r="BZ31" s="647"/>
      <c r="CA31" s="647"/>
      <c r="CB31" s="648"/>
      <c r="CD31" s="654"/>
      <c r="CE31" s="655"/>
      <c r="CF31" s="605" t="s">
        <v>294</v>
      </c>
      <c r="CG31" s="606"/>
      <c r="CH31" s="606"/>
      <c r="CI31" s="606"/>
      <c r="CJ31" s="606"/>
      <c r="CK31" s="606"/>
      <c r="CL31" s="606"/>
      <c r="CM31" s="606"/>
      <c r="CN31" s="606"/>
      <c r="CO31" s="606"/>
      <c r="CP31" s="606"/>
      <c r="CQ31" s="607"/>
      <c r="CR31" s="591">
        <v>354204</v>
      </c>
      <c r="CS31" s="623"/>
      <c r="CT31" s="623"/>
      <c r="CU31" s="623"/>
      <c r="CV31" s="623"/>
      <c r="CW31" s="623"/>
      <c r="CX31" s="623"/>
      <c r="CY31" s="624"/>
      <c r="CZ31" s="625">
        <v>1.7</v>
      </c>
      <c r="DA31" s="626"/>
      <c r="DB31" s="626"/>
      <c r="DC31" s="627"/>
      <c r="DD31" s="600">
        <v>345672</v>
      </c>
      <c r="DE31" s="623"/>
      <c r="DF31" s="623"/>
      <c r="DG31" s="623"/>
      <c r="DH31" s="623"/>
      <c r="DI31" s="623"/>
      <c r="DJ31" s="623"/>
      <c r="DK31" s="624"/>
      <c r="DL31" s="600">
        <v>345672</v>
      </c>
      <c r="DM31" s="623"/>
      <c r="DN31" s="623"/>
      <c r="DO31" s="623"/>
      <c r="DP31" s="623"/>
      <c r="DQ31" s="623"/>
      <c r="DR31" s="623"/>
      <c r="DS31" s="623"/>
      <c r="DT31" s="623"/>
      <c r="DU31" s="623"/>
      <c r="DV31" s="624"/>
      <c r="DW31" s="596">
        <v>2.8</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1043732</v>
      </c>
      <c r="S32" s="592"/>
      <c r="T32" s="592"/>
      <c r="U32" s="592"/>
      <c r="V32" s="592"/>
      <c r="W32" s="592"/>
      <c r="X32" s="592"/>
      <c r="Y32" s="593"/>
      <c r="Z32" s="594">
        <v>5</v>
      </c>
      <c r="AA32" s="594"/>
      <c r="AB32" s="594"/>
      <c r="AC32" s="594"/>
      <c r="AD32" s="595">
        <v>22641</v>
      </c>
      <c r="AE32" s="595"/>
      <c r="AF32" s="595"/>
      <c r="AG32" s="595"/>
      <c r="AH32" s="595"/>
      <c r="AI32" s="595"/>
      <c r="AJ32" s="595"/>
      <c r="AK32" s="595"/>
      <c r="AL32" s="596">
        <v>0.2</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99.4</v>
      </c>
      <c r="BH32" s="659"/>
      <c r="BI32" s="659"/>
      <c r="BJ32" s="659"/>
      <c r="BK32" s="659"/>
      <c r="BL32" s="659"/>
      <c r="BM32" s="660">
        <v>97</v>
      </c>
      <c r="BN32" s="659"/>
      <c r="BO32" s="659"/>
      <c r="BP32" s="659"/>
      <c r="BQ32" s="661"/>
      <c r="BR32" s="658">
        <v>99.3</v>
      </c>
      <c r="BS32" s="659"/>
      <c r="BT32" s="659"/>
      <c r="BU32" s="659"/>
      <c r="BV32" s="659"/>
      <c r="BW32" s="659"/>
      <c r="BX32" s="660">
        <v>96.4</v>
      </c>
      <c r="BY32" s="659"/>
      <c r="BZ32" s="659"/>
      <c r="CA32" s="659"/>
      <c r="CB32" s="661"/>
      <c r="CD32" s="656"/>
      <c r="CE32" s="657"/>
      <c r="CF32" s="605" t="s">
        <v>297</v>
      </c>
      <c r="CG32" s="606"/>
      <c r="CH32" s="606"/>
      <c r="CI32" s="606"/>
      <c r="CJ32" s="606"/>
      <c r="CK32" s="606"/>
      <c r="CL32" s="606"/>
      <c r="CM32" s="606"/>
      <c r="CN32" s="606"/>
      <c r="CO32" s="606"/>
      <c r="CP32" s="606"/>
      <c r="CQ32" s="607"/>
      <c r="CR32" s="591">
        <v>2367</v>
      </c>
      <c r="CS32" s="592"/>
      <c r="CT32" s="592"/>
      <c r="CU32" s="592"/>
      <c r="CV32" s="592"/>
      <c r="CW32" s="592"/>
      <c r="CX32" s="592"/>
      <c r="CY32" s="593"/>
      <c r="CZ32" s="625">
        <v>0</v>
      </c>
      <c r="DA32" s="626"/>
      <c r="DB32" s="626"/>
      <c r="DC32" s="627"/>
      <c r="DD32" s="600">
        <v>2367</v>
      </c>
      <c r="DE32" s="592"/>
      <c r="DF32" s="592"/>
      <c r="DG32" s="592"/>
      <c r="DH32" s="592"/>
      <c r="DI32" s="592"/>
      <c r="DJ32" s="592"/>
      <c r="DK32" s="593"/>
      <c r="DL32" s="600">
        <v>2367</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2797114</v>
      </c>
      <c r="S33" s="592"/>
      <c r="T33" s="592"/>
      <c r="U33" s="592"/>
      <c r="V33" s="592"/>
      <c r="W33" s="592"/>
      <c r="X33" s="592"/>
      <c r="Y33" s="593"/>
      <c r="Z33" s="594">
        <v>13.4</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6663906</v>
      </c>
      <c r="CS33" s="623"/>
      <c r="CT33" s="623"/>
      <c r="CU33" s="623"/>
      <c r="CV33" s="623"/>
      <c r="CW33" s="623"/>
      <c r="CX33" s="623"/>
      <c r="CY33" s="624"/>
      <c r="CZ33" s="625">
        <v>32.6</v>
      </c>
      <c r="DA33" s="626"/>
      <c r="DB33" s="626"/>
      <c r="DC33" s="627"/>
      <c r="DD33" s="600">
        <v>5143714</v>
      </c>
      <c r="DE33" s="623"/>
      <c r="DF33" s="623"/>
      <c r="DG33" s="623"/>
      <c r="DH33" s="623"/>
      <c r="DI33" s="623"/>
      <c r="DJ33" s="623"/>
      <c r="DK33" s="624"/>
      <c r="DL33" s="600">
        <v>3652074</v>
      </c>
      <c r="DM33" s="623"/>
      <c r="DN33" s="623"/>
      <c r="DO33" s="623"/>
      <c r="DP33" s="623"/>
      <c r="DQ33" s="623"/>
      <c r="DR33" s="623"/>
      <c r="DS33" s="623"/>
      <c r="DT33" s="623"/>
      <c r="DU33" s="623"/>
      <c r="DV33" s="624"/>
      <c r="DW33" s="596">
        <v>29.1</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3067141</v>
      </c>
      <c r="CS34" s="592"/>
      <c r="CT34" s="592"/>
      <c r="CU34" s="592"/>
      <c r="CV34" s="592"/>
      <c r="CW34" s="592"/>
      <c r="CX34" s="592"/>
      <c r="CY34" s="593"/>
      <c r="CZ34" s="625">
        <v>15</v>
      </c>
      <c r="DA34" s="626"/>
      <c r="DB34" s="626"/>
      <c r="DC34" s="627"/>
      <c r="DD34" s="600">
        <v>1937791</v>
      </c>
      <c r="DE34" s="592"/>
      <c r="DF34" s="592"/>
      <c r="DG34" s="592"/>
      <c r="DH34" s="592"/>
      <c r="DI34" s="592"/>
      <c r="DJ34" s="592"/>
      <c r="DK34" s="593"/>
      <c r="DL34" s="600">
        <v>1532388</v>
      </c>
      <c r="DM34" s="592"/>
      <c r="DN34" s="592"/>
      <c r="DO34" s="592"/>
      <c r="DP34" s="592"/>
      <c r="DQ34" s="592"/>
      <c r="DR34" s="592"/>
      <c r="DS34" s="592"/>
      <c r="DT34" s="592"/>
      <c r="DU34" s="592"/>
      <c r="DV34" s="593"/>
      <c r="DW34" s="596">
        <v>12.2</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1208814</v>
      </c>
      <c r="S35" s="592"/>
      <c r="T35" s="592"/>
      <c r="U35" s="592"/>
      <c r="V35" s="592"/>
      <c r="W35" s="592"/>
      <c r="X35" s="592"/>
      <c r="Y35" s="593"/>
      <c r="Z35" s="594">
        <v>5.8</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1384697</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134286</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47853</v>
      </c>
      <c r="CS35" s="623"/>
      <c r="CT35" s="623"/>
      <c r="CU35" s="623"/>
      <c r="CV35" s="623"/>
      <c r="CW35" s="623"/>
      <c r="CX35" s="623"/>
      <c r="CY35" s="624"/>
      <c r="CZ35" s="625">
        <v>0.2</v>
      </c>
      <c r="DA35" s="626"/>
      <c r="DB35" s="626"/>
      <c r="DC35" s="627"/>
      <c r="DD35" s="600">
        <v>35505</v>
      </c>
      <c r="DE35" s="623"/>
      <c r="DF35" s="623"/>
      <c r="DG35" s="623"/>
      <c r="DH35" s="623"/>
      <c r="DI35" s="623"/>
      <c r="DJ35" s="623"/>
      <c r="DK35" s="624"/>
      <c r="DL35" s="600">
        <v>35505</v>
      </c>
      <c r="DM35" s="623"/>
      <c r="DN35" s="623"/>
      <c r="DO35" s="623"/>
      <c r="DP35" s="623"/>
      <c r="DQ35" s="623"/>
      <c r="DR35" s="623"/>
      <c r="DS35" s="623"/>
      <c r="DT35" s="623"/>
      <c r="DU35" s="623"/>
      <c r="DV35" s="624"/>
      <c r="DW35" s="596">
        <v>0.3</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20882760</v>
      </c>
      <c r="S36" s="664"/>
      <c r="T36" s="664"/>
      <c r="U36" s="664"/>
      <c r="V36" s="664"/>
      <c r="W36" s="664"/>
      <c r="X36" s="664"/>
      <c r="Y36" s="665"/>
      <c r="Z36" s="666">
        <v>100</v>
      </c>
      <c r="AA36" s="666"/>
      <c r="AB36" s="666"/>
      <c r="AC36" s="666"/>
      <c r="AD36" s="667">
        <v>11343649</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194157</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104708</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1522811</v>
      </c>
      <c r="CS36" s="592"/>
      <c r="CT36" s="592"/>
      <c r="CU36" s="592"/>
      <c r="CV36" s="592"/>
      <c r="CW36" s="592"/>
      <c r="CX36" s="592"/>
      <c r="CY36" s="593"/>
      <c r="CZ36" s="625">
        <v>7.4</v>
      </c>
      <c r="DA36" s="626"/>
      <c r="DB36" s="626"/>
      <c r="DC36" s="627"/>
      <c r="DD36" s="600">
        <v>1325319</v>
      </c>
      <c r="DE36" s="592"/>
      <c r="DF36" s="592"/>
      <c r="DG36" s="592"/>
      <c r="DH36" s="592"/>
      <c r="DI36" s="592"/>
      <c r="DJ36" s="592"/>
      <c r="DK36" s="593"/>
      <c r="DL36" s="600">
        <v>945887</v>
      </c>
      <c r="DM36" s="592"/>
      <c r="DN36" s="592"/>
      <c r="DO36" s="592"/>
      <c r="DP36" s="592"/>
      <c r="DQ36" s="592"/>
      <c r="DR36" s="592"/>
      <c r="DS36" s="592"/>
      <c r="DT36" s="592"/>
      <c r="DU36" s="592"/>
      <c r="DV36" s="593"/>
      <c r="DW36" s="596">
        <v>7.5</v>
      </c>
      <c r="DX36" s="621"/>
      <c r="DY36" s="621"/>
      <c r="DZ36" s="621"/>
      <c r="EA36" s="621"/>
      <c r="EB36" s="621"/>
      <c r="EC36" s="622"/>
    </row>
    <row r="37" spans="2:133" ht="11.25" customHeight="1">
      <c r="AQ37" s="670" t="s">
        <v>312</v>
      </c>
      <c r="AR37" s="671"/>
      <c r="AS37" s="671"/>
      <c r="AT37" s="671"/>
      <c r="AU37" s="671"/>
      <c r="AV37" s="671"/>
      <c r="AW37" s="671"/>
      <c r="AX37" s="671"/>
      <c r="AY37" s="672"/>
      <c r="AZ37" s="591">
        <v>30000</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6361</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713324</v>
      </c>
      <c r="CS37" s="623"/>
      <c r="CT37" s="623"/>
      <c r="CU37" s="623"/>
      <c r="CV37" s="623"/>
      <c r="CW37" s="623"/>
      <c r="CX37" s="623"/>
      <c r="CY37" s="624"/>
      <c r="CZ37" s="625">
        <v>3.5</v>
      </c>
      <c r="DA37" s="626"/>
      <c r="DB37" s="626"/>
      <c r="DC37" s="627"/>
      <c r="DD37" s="600">
        <v>713324</v>
      </c>
      <c r="DE37" s="623"/>
      <c r="DF37" s="623"/>
      <c r="DG37" s="623"/>
      <c r="DH37" s="623"/>
      <c r="DI37" s="623"/>
      <c r="DJ37" s="623"/>
      <c r="DK37" s="624"/>
      <c r="DL37" s="600">
        <v>608772</v>
      </c>
      <c r="DM37" s="623"/>
      <c r="DN37" s="623"/>
      <c r="DO37" s="623"/>
      <c r="DP37" s="623"/>
      <c r="DQ37" s="623"/>
      <c r="DR37" s="623"/>
      <c r="DS37" s="623"/>
      <c r="DT37" s="623"/>
      <c r="DU37" s="623"/>
      <c r="DV37" s="624"/>
      <c r="DW37" s="596">
        <v>4.8</v>
      </c>
      <c r="DX37" s="621"/>
      <c r="DY37" s="621"/>
      <c r="DZ37" s="621"/>
      <c r="EA37" s="621"/>
      <c r="EB37" s="621"/>
      <c r="EC37" s="622"/>
    </row>
    <row r="38" spans="2:133" ht="11.25" customHeight="1">
      <c r="AQ38" s="670" t="s">
        <v>315</v>
      </c>
      <c r="AR38" s="671"/>
      <c r="AS38" s="671"/>
      <c r="AT38" s="671"/>
      <c r="AU38" s="671"/>
      <c r="AV38" s="671"/>
      <c r="AW38" s="671"/>
      <c r="AX38" s="671"/>
      <c r="AY38" s="672"/>
      <c r="AZ38" s="591">
        <v>5780</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11159</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1378917</v>
      </c>
      <c r="CS38" s="592"/>
      <c r="CT38" s="592"/>
      <c r="CU38" s="592"/>
      <c r="CV38" s="592"/>
      <c r="CW38" s="592"/>
      <c r="CX38" s="592"/>
      <c r="CY38" s="593"/>
      <c r="CZ38" s="625">
        <v>6.7</v>
      </c>
      <c r="DA38" s="626"/>
      <c r="DB38" s="626"/>
      <c r="DC38" s="627"/>
      <c r="DD38" s="600">
        <v>1227905</v>
      </c>
      <c r="DE38" s="592"/>
      <c r="DF38" s="592"/>
      <c r="DG38" s="592"/>
      <c r="DH38" s="592"/>
      <c r="DI38" s="592"/>
      <c r="DJ38" s="592"/>
      <c r="DK38" s="593"/>
      <c r="DL38" s="600">
        <v>1138294</v>
      </c>
      <c r="DM38" s="592"/>
      <c r="DN38" s="592"/>
      <c r="DO38" s="592"/>
      <c r="DP38" s="592"/>
      <c r="DQ38" s="592"/>
      <c r="DR38" s="592"/>
      <c r="DS38" s="592"/>
      <c r="DT38" s="592"/>
      <c r="DU38" s="592"/>
      <c r="DV38" s="593"/>
      <c r="DW38" s="596">
        <v>9.1</v>
      </c>
      <c r="DX38" s="621"/>
      <c r="DY38" s="621"/>
      <c r="DZ38" s="621"/>
      <c r="EA38" s="621"/>
      <c r="EB38" s="621"/>
      <c r="EC38" s="622"/>
    </row>
    <row r="39" spans="2:133" ht="11.25" customHeight="1">
      <c r="AQ39" s="670" t="s">
        <v>318</v>
      </c>
      <c r="AR39" s="671"/>
      <c r="AS39" s="671"/>
      <c r="AT39" s="671"/>
      <c r="AU39" s="671"/>
      <c r="AV39" s="671"/>
      <c r="AW39" s="671"/>
      <c r="AX39" s="671"/>
      <c r="AY39" s="672"/>
      <c r="AZ39" s="591" t="s">
        <v>111</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106</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639684</v>
      </c>
      <c r="CS39" s="623"/>
      <c r="CT39" s="623"/>
      <c r="CU39" s="623"/>
      <c r="CV39" s="623"/>
      <c r="CW39" s="623"/>
      <c r="CX39" s="623"/>
      <c r="CY39" s="624"/>
      <c r="CZ39" s="625">
        <v>3.1</v>
      </c>
      <c r="DA39" s="626"/>
      <c r="DB39" s="626"/>
      <c r="DC39" s="627"/>
      <c r="DD39" s="600">
        <v>617194</v>
      </c>
      <c r="DE39" s="623"/>
      <c r="DF39" s="623"/>
      <c r="DG39" s="623"/>
      <c r="DH39" s="623"/>
      <c r="DI39" s="623"/>
      <c r="DJ39" s="623"/>
      <c r="DK39" s="624"/>
      <c r="DL39" s="600" t="s">
        <v>111</v>
      </c>
      <c r="DM39" s="623"/>
      <c r="DN39" s="623"/>
      <c r="DO39" s="623"/>
      <c r="DP39" s="623"/>
      <c r="DQ39" s="623"/>
      <c r="DR39" s="623"/>
      <c r="DS39" s="623"/>
      <c r="DT39" s="623"/>
      <c r="DU39" s="623"/>
      <c r="DV39" s="624"/>
      <c r="DW39" s="596" t="s">
        <v>111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322</v>
      </c>
      <c r="AR40" s="671"/>
      <c r="AS40" s="671"/>
      <c r="AT40" s="671"/>
      <c r="AU40" s="671"/>
      <c r="AV40" s="671"/>
      <c r="AW40" s="671"/>
      <c r="AX40" s="671"/>
      <c r="AY40" s="672"/>
      <c r="AZ40" s="591">
        <v>244431</v>
      </c>
      <c r="BA40" s="592"/>
      <c r="BB40" s="592"/>
      <c r="BC40" s="592"/>
      <c r="BD40" s="623"/>
      <c r="BE40" s="623"/>
      <c r="BF40" s="648"/>
      <c r="BG40" s="676"/>
      <c r="BH40" s="677"/>
      <c r="BI40" s="677"/>
      <c r="BJ40" s="677"/>
      <c r="BK40" s="677"/>
      <c r="BL40" s="187"/>
      <c r="BM40" s="606" t="s">
        <v>323</v>
      </c>
      <c r="BN40" s="606"/>
      <c r="BO40" s="606"/>
      <c r="BP40" s="606"/>
      <c r="BQ40" s="606"/>
      <c r="BR40" s="606"/>
      <c r="BS40" s="606"/>
      <c r="BT40" s="606"/>
      <c r="BU40" s="607"/>
      <c r="BV40" s="591">
        <v>73</v>
      </c>
      <c r="BW40" s="592"/>
      <c r="BX40" s="592"/>
      <c r="BY40" s="592"/>
      <c r="BZ40" s="592"/>
      <c r="CA40" s="592"/>
      <c r="CB40" s="601"/>
      <c r="CD40" s="605" t="s">
        <v>324</v>
      </c>
      <c r="CE40" s="606"/>
      <c r="CF40" s="606"/>
      <c r="CG40" s="606"/>
      <c r="CH40" s="606"/>
      <c r="CI40" s="606"/>
      <c r="CJ40" s="606"/>
      <c r="CK40" s="606"/>
      <c r="CL40" s="606"/>
      <c r="CM40" s="606"/>
      <c r="CN40" s="606"/>
      <c r="CO40" s="606"/>
      <c r="CP40" s="606"/>
      <c r="CQ40" s="607"/>
      <c r="CR40" s="591">
        <v>7500</v>
      </c>
      <c r="CS40" s="592"/>
      <c r="CT40" s="592"/>
      <c r="CU40" s="592"/>
      <c r="CV40" s="592"/>
      <c r="CW40" s="592"/>
      <c r="CX40" s="592"/>
      <c r="CY40" s="593"/>
      <c r="CZ40" s="625">
        <v>0</v>
      </c>
      <c r="DA40" s="626"/>
      <c r="DB40" s="626"/>
      <c r="DC40" s="627"/>
      <c r="DD40" s="600" t="s">
        <v>111</v>
      </c>
      <c r="DE40" s="592"/>
      <c r="DF40" s="592"/>
      <c r="DG40" s="592"/>
      <c r="DH40" s="592"/>
      <c r="DI40" s="592"/>
      <c r="DJ40" s="592"/>
      <c r="DK40" s="593"/>
      <c r="DL40" s="600" t="s">
        <v>111</v>
      </c>
      <c r="DM40" s="592"/>
      <c r="DN40" s="592"/>
      <c r="DO40" s="592"/>
      <c r="DP40" s="592"/>
      <c r="DQ40" s="592"/>
      <c r="DR40" s="592"/>
      <c r="DS40" s="592"/>
      <c r="DT40" s="592"/>
      <c r="DU40" s="592"/>
      <c r="DV40" s="593"/>
      <c r="DW40" s="596" t="s">
        <v>111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325</v>
      </c>
      <c r="AR41" s="612"/>
      <c r="AS41" s="612"/>
      <c r="AT41" s="612"/>
      <c r="AU41" s="612"/>
      <c r="AV41" s="612"/>
      <c r="AW41" s="612"/>
      <c r="AX41" s="612"/>
      <c r="AY41" s="613"/>
      <c r="AZ41" s="663">
        <v>910329</v>
      </c>
      <c r="BA41" s="664"/>
      <c r="BB41" s="664"/>
      <c r="BC41" s="664"/>
      <c r="BD41" s="659"/>
      <c r="BE41" s="659"/>
      <c r="BF41" s="661"/>
      <c r="BG41" s="678"/>
      <c r="BH41" s="679"/>
      <c r="BI41" s="679"/>
      <c r="BJ41" s="679"/>
      <c r="BK41" s="679"/>
      <c r="BL41" s="189"/>
      <c r="BM41" s="612" t="s">
        <v>326</v>
      </c>
      <c r="BN41" s="612"/>
      <c r="BO41" s="612"/>
      <c r="BP41" s="612"/>
      <c r="BQ41" s="612"/>
      <c r="BR41" s="612"/>
      <c r="BS41" s="612"/>
      <c r="BT41" s="612"/>
      <c r="BU41" s="613"/>
      <c r="BV41" s="663">
        <v>285</v>
      </c>
      <c r="BW41" s="664"/>
      <c r="BX41" s="664"/>
      <c r="BY41" s="664"/>
      <c r="BZ41" s="664"/>
      <c r="CA41" s="664"/>
      <c r="CB41" s="673"/>
      <c r="CD41" s="605" t="s">
        <v>327</v>
      </c>
      <c r="CE41" s="606"/>
      <c r="CF41" s="606"/>
      <c r="CG41" s="606"/>
      <c r="CH41" s="606"/>
      <c r="CI41" s="606"/>
      <c r="CJ41" s="606"/>
      <c r="CK41" s="606"/>
      <c r="CL41" s="606"/>
      <c r="CM41" s="606"/>
      <c r="CN41" s="606"/>
      <c r="CO41" s="606"/>
      <c r="CP41" s="606"/>
      <c r="CQ41" s="607"/>
      <c r="CR41" s="591" t="s">
        <v>214</v>
      </c>
      <c r="CS41" s="623"/>
      <c r="CT41" s="623"/>
      <c r="CU41" s="623"/>
      <c r="CV41" s="623"/>
      <c r="CW41" s="623"/>
      <c r="CX41" s="623"/>
      <c r="CY41" s="624"/>
      <c r="CZ41" s="625" t="s">
        <v>214</v>
      </c>
      <c r="DA41" s="626"/>
      <c r="DB41" s="626"/>
      <c r="DC41" s="627"/>
      <c r="DD41" s="600" t="s">
        <v>214</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329</v>
      </c>
      <c r="CE42" s="589"/>
      <c r="CF42" s="589"/>
      <c r="CG42" s="589"/>
      <c r="CH42" s="589"/>
      <c r="CI42" s="589"/>
      <c r="CJ42" s="589"/>
      <c r="CK42" s="589"/>
      <c r="CL42" s="589"/>
      <c r="CM42" s="589"/>
      <c r="CN42" s="589"/>
      <c r="CO42" s="589"/>
      <c r="CP42" s="589"/>
      <c r="CQ42" s="590"/>
      <c r="CR42" s="591">
        <v>3685680</v>
      </c>
      <c r="CS42" s="592"/>
      <c r="CT42" s="592"/>
      <c r="CU42" s="592"/>
      <c r="CV42" s="592"/>
      <c r="CW42" s="592"/>
      <c r="CX42" s="592"/>
      <c r="CY42" s="593"/>
      <c r="CZ42" s="625">
        <v>18</v>
      </c>
      <c r="DA42" s="674"/>
      <c r="DB42" s="674"/>
      <c r="DC42" s="675"/>
      <c r="DD42" s="600">
        <v>849557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331</v>
      </c>
      <c r="CE43" s="589"/>
      <c r="CF43" s="589"/>
      <c r="CG43" s="589"/>
      <c r="CH43" s="589"/>
      <c r="CI43" s="589"/>
      <c r="CJ43" s="589"/>
      <c r="CK43" s="589"/>
      <c r="CL43" s="589"/>
      <c r="CM43" s="589"/>
      <c r="CN43" s="589"/>
      <c r="CO43" s="589"/>
      <c r="CP43" s="589"/>
      <c r="CQ43" s="590"/>
      <c r="CR43" s="591">
        <v>101015</v>
      </c>
      <c r="CS43" s="623"/>
      <c r="CT43" s="623"/>
      <c r="CU43" s="623"/>
      <c r="CV43" s="623"/>
      <c r="CW43" s="623"/>
      <c r="CX43" s="623"/>
      <c r="CY43" s="624"/>
      <c r="CZ43" s="625">
        <v>0.5</v>
      </c>
      <c r="DA43" s="626"/>
      <c r="DB43" s="626"/>
      <c r="DC43" s="627"/>
      <c r="DD43" s="600">
        <v>101015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332</v>
      </c>
      <c r="CD44" s="697" t="s">
        <v>286</v>
      </c>
      <c r="CE44" s="698"/>
      <c r="CF44" s="588" t="s">
        <v>333</v>
      </c>
      <c r="CG44" s="589"/>
      <c r="CH44" s="589"/>
      <c r="CI44" s="589"/>
      <c r="CJ44" s="589"/>
      <c r="CK44" s="589"/>
      <c r="CL44" s="589"/>
      <c r="CM44" s="589"/>
      <c r="CN44" s="589"/>
      <c r="CO44" s="589"/>
      <c r="CP44" s="589"/>
      <c r="CQ44" s="590"/>
      <c r="CR44" s="591">
        <v>3685680</v>
      </c>
      <c r="CS44" s="592"/>
      <c r="CT44" s="592"/>
      <c r="CU44" s="592"/>
      <c r="CV44" s="592"/>
      <c r="CW44" s="592"/>
      <c r="CX44" s="592"/>
      <c r="CY44" s="593"/>
      <c r="CZ44" s="625">
        <v>18</v>
      </c>
      <c r="DA44" s="674"/>
      <c r="DB44" s="674"/>
      <c r="DC44" s="675"/>
      <c r="DD44" s="600">
        <v>849557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334</v>
      </c>
      <c r="CG45" s="589"/>
      <c r="CH45" s="589"/>
      <c r="CI45" s="589"/>
      <c r="CJ45" s="589"/>
      <c r="CK45" s="589"/>
      <c r="CL45" s="589"/>
      <c r="CM45" s="589"/>
      <c r="CN45" s="589"/>
      <c r="CO45" s="589"/>
      <c r="CP45" s="589"/>
      <c r="CQ45" s="590"/>
      <c r="CR45" s="591">
        <v>922008</v>
      </c>
      <c r="CS45" s="623"/>
      <c r="CT45" s="623"/>
      <c r="CU45" s="623"/>
      <c r="CV45" s="623"/>
      <c r="CW45" s="623"/>
      <c r="CX45" s="623"/>
      <c r="CY45" s="624"/>
      <c r="CZ45" s="625">
        <v>4.5</v>
      </c>
      <c r="DA45" s="626"/>
      <c r="DB45" s="626"/>
      <c r="DC45" s="627"/>
      <c r="DD45" s="600">
        <v>25318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335</v>
      </c>
      <c r="CG46" s="589"/>
      <c r="CH46" s="589"/>
      <c r="CI46" s="589"/>
      <c r="CJ46" s="589"/>
      <c r="CK46" s="589"/>
      <c r="CL46" s="589"/>
      <c r="CM46" s="589"/>
      <c r="CN46" s="589"/>
      <c r="CO46" s="589"/>
      <c r="CP46" s="589"/>
      <c r="CQ46" s="590"/>
      <c r="CR46" s="591">
        <v>2740454</v>
      </c>
      <c r="CS46" s="592"/>
      <c r="CT46" s="592"/>
      <c r="CU46" s="592"/>
      <c r="CV46" s="592"/>
      <c r="CW46" s="592"/>
      <c r="CX46" s="592"/>
      <c r="CY46" s="593"/>
      <c r="CZ46" s="625">
        <v>13.4</v>
      </c>
      <c r="DA46" s="674"/>
      <c r="DB46" s="674"/>
      <c r="DC46" s="675"/>
      <c r="DD46" s="600">
        <v>820354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336</v>
      </c>
      <c r="CG47" s="589"/>
      <c r="CH47" s="589"/>
      <c r="CI47" s="589"/>
      <c r="CJ47" s="589"/>
      <c r="CK47" s="589"/>
      <c r="CL47" s="589"/>
      <c r="CM47" s="589"/>
      <c r="CN47" s="589"/>
      <c r="CO47" s="589"/>
      <c r="CP47" s="589"/>
      <c r="CQ47" s="590"/>
      <c r="CR47" s="591" t="s">
        <v>337</v>
      </c>
      <c r="CS47" s="623"/>
      <c r="CT47" s="623"/>
      <c r="CU47" s="623"/>
      <c r="CV47" s="623"/>
      <c r="CW47" s="623"/>
      <c r="CX47" s="623"/>
      <c r="CY47" s="624"/>
      <c r="CZ47" s="625" t="s">
        <v>337</v>
      </c>
      <c r="DA47" s="626"/>
      <c r="DB47" s="626"/>
      <c r="DC47" s="627"/>
      <c r="DD47" s="600" t="s">
        <v>337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338</v>
      </c>
      <c r="CG48" s="589"/>
      <c r="CH48" s="589"/>
      <c r="CI48" s="589"/>
      <c r="CJ48" s="589"/>
      <c r="CK48" s="589"/>
      <c r="CL48" s="589"/>
      <c r="CM48" s="589"/>
      <c r="CN48" s="589"/>
      <c r="CO48" s="589"/>
      <c r="CP48" s="589"/>
      <c r="CQ48" s="590"/>
      <c r="CR48" s="591" t="s">
        <v>337</v>
      </c>
      <c r="CS48" s="592"/>
      <c r="CT48" s="592"/>
      <c r="CU48" s="592"/>
      <c r="CV48" s="592"/>
      <c r="CW48" s="592"/>
      <c r="CX48" s="592"/>
      <c r="CY48" s="593"/>
      <c r="CZ48" s="625" t="s">
        <v>337</v>
      </c>
      <c r="DA48" s="674"/>
      <c r="DB48" s="674"/>
      <c r="DC48" s="675"/>
      <c r="DD48" s="600" t="s">
        <v>337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339</v>
      </c>
      <c r="CE49" s="635"/>
      <c r="CF49" s="635"/>
      <c r="CG49" s="635"/>
      <c r="CH49" s="635"/>
      <c r="CI49" s="635"/>
      <c r="CJ49" s="635"/>
      <c r="CK49" s="635"/>
      <c r="CL49" s="635"/>
      <c r="CM49" s="635"/>
      <c r="CN49" s="635"/>
      <c r="CO49" s="635"/>
      <c r="CP49" s="635"/>
      <c r="CQ49" s="636"/>
      <c r="CR49" s="663">
        <v>20453742</v>
      </c>
      <c r="CS49" s="659"/>
      <c r="CT49" s="659"/>
      <c r="CU49" s="659"/>
      <c r="CV49" s="659"/>
      <c r="CW49" s="659"/>
      <c r="CX49" s="659"/>
      <c r="CY49" s="686"/>
      <c r="CZ49" s="687">
        <v>100</v>
      </c>
      <c r="DA49" s="688"/>
      <c r="DB49" s="688"/>
      <c r="DC49" s="689"/>
      <c r="DD49" s="690">
        <v>13434413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341</v>
      </c>
      <c r="DK2" s="733"/>
      <c r="DL2" s="733"/>
      <c r="DM2" s="733"/>
      <c r="DN2" s="733"/>
      <c r="DO2" s="734"/>
      <c r="DP2" s="200"/>
      <c r="DQ2" s="732" t="s">
        <v>342</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345</v>
      </c>
      <c r="B5" s="727"/>
      <c r="C5" s="727"/>
      <c r="D5" s="727"/>
      <c r="E5" s="727"/>
      <c r="F5" s="727"/>
      <c r="G5" s="727"/>
      <c r="H5" s="727"/>
      <c r="I5" s="727"/>
      <c r="J5" s="727"/>
      <c r="K5" s="727"/>
      <c r="L5" s="727"/>
      <c r="M5" s="727"/>
      <c r="N5" s="727"/>
      <c r="O5" s="727"/>
      <c r="P5" s="728"/>
      <c r="Q5" s="703" t="s">
        <v>346</v>
      </c>
      <c r="R5" s="704"/>
      <c r="S5" s="704"/>
      <c r="T5" s="704"/>
      <c r="U5" s="705"/>
      <c r="V5" s="703" t="s">
        <v>347</v>
      </c>
      <c r="W5" s="704"/>
      <c r="X5" s="704"/>
      <c r="Y5" s="704"/>
      <c r="Z5" s="705"/>
      <c r="AA5" s="703" t="s">
        <v>348</v>
      </c>
      <c r="AB5" s="704"/>
      <c r="AC5" s="704"/>
      <c r="AD5" s="704"/>
      <c r="AE5" s="704"/>
      <c r="AF5" s="736" t="s">
        <v>349</v>
      </c>
      <c r="AG5" s="704"/>
      <c r="AH5" s="704"/>
      <c r="AI5" s="704"/>
      <c r="AJ5" s="715"/>
      <c r="AK5" s="704" t="s">
        <v>350</v>
      </c>
      <c r="AL5" s="704"/>
      <c r="AM5" s="704"/>
      <c r="AN5" s="704"/>
      <c r="AO5" s="705"/>
      <c r="AP5" s="703" t="s">
        <v>351</v>
      </c>
      <c r="AQ5" s="704"/>
      <c r="AR5" s="704"/>
      <c r="AS5" s="704"/>
      <c r="AT5" s="705"/>
      <c r="AU5" s="703" t="s">
        <v>352</v>
      </c>
      <c r="AV5" s="704"/>
      <c r="AW5" s="704"/>
      <c r="AX5" s="704"/>
      <c r="AY5" s="715"/>
      <c r="AZ5" s="207"/>
      <c r="BA5" s="207"/>
      <c r="BB5" s="207"/>
      <c r="BC5" s="207"/>
      <c r="BD5" s="207"/>
      <c r="BE5" s="208"/>
      <c r="BF5" s="208"/>
      <c r="BG5" s="208"/>
      <c r="BH5" s="208"/>
      <c r="BI5" s="208"/>
      <c r="BJ5" s="208"/>
      <c r="BK5" s="208"/>
      <c r="BL5" s="208"/>
      <c r="BM5" s="208"/>
      <c r="BN5" s="208"/>
      <c r="BO5" s="208"/>
      <c r="BP5" s="208"/>
      <c r="BQ5" s="726" t="s">
        <v>353</v>
      </c>
      <c r="BR5" s="727"/>
      <c r="BS5" s="727"/>
      <c r="BT5" s="727"/>
      <c r="BU5" s="727"/>
      <c r="BV5" s="727"/>
      <c r="BW5" s="727"/>
      <c r="BX5" s="727"/>
      <c r="BY5" s="727"/>
      <c r="BZ5" s="727"/>
      <c r="CA5" s="727"/>
      <c r="CB5" s="727"/>
      <c r="CC5" s="727"/>
      <c r="CD5" s="727"/>
      <c r="CE5" s="727"/>
      <c r="CF5" s="727"/>
      <c r="CG5" s="728"/>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09" t="s">
        <v>359</v>
      </c>
      <c r="DH5" s="710"/>
      <c r="DI5" s="710"/>
      <c r="DJ5" s="710"/>
      <c r="DK5" s="711"/>
      <c r="DL5" s="709" t="s">
        <v>360</v>
      </c>
      <c r="DM5" s="710"/>
      <c r="DN5" s="710"/>
      <c r="DO5" s="710"/>
      <c r="DP5" s="711"/>
      <c r="DQ5" s="703" t="s">
        <v>361</v>
      </c>
      <c r="DR5" s="704"/>
      <c r="DS5" s="704"/>
      <c r="DT5" s="704"/>
      <c r="DU5" s="705"/>
      <c r="DV5" s="703" t="s">
        <v>352</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523</v>
      </c>
      <c r="C7" s="718"/>
      <c r="D7" s="718"/>
      <c r="E7" s="718"/>
      <c r="F7" s="718"/>
      <c r="G7" s="718"/>
      <c r="H7" s="718"/>
      <c r="I7" s="718"/>
      <c r="J7" s="718"/>
      <c r="K7" s="718"/>
      <c r="L7" s="718"/>
      <c r="M7" s="718"/>
      <c r="N7" s="718"/>
      <c r="O7" s="718"/>
      <c r="P7" s="719"/>
      <c r="Q7" s="720">
        <v>20861.526440000001</v>
      </c>
      <c r="R7" s="721"/>
      <c r="S7" s="721"/>
      <c r="T7" s="721"/>
      <c r="U7" s="721"/>
      <c r="V7" s="721">
        <v>20450.075869</v>
      </c>
      <c r="W7" s="721"/>
      <c r="X7" s="721"/>
      <c r="Y7" s="721"/>
      <c r="Z7" s="721"/>
      <c r="AA7" s="721">
        <v>411.45057100000002</v>
      </c>
      <c r="AB7" s="721"/>
      <c r="AC7" s="721"/>
      <c r="AD7" s="721"/>
      <c r="AE7" s="722"/>
      <c r="AF7" s="723">
        <v>364.32057099999997</v>
      </c>
      <c r="AG7" s="724"/>
      <c r="AH7" s="724"/>
      <c r="AI7" s="724"/>
      <c r="AJ7" s="725"/>
      <c r="AK7" s="760">
        <v>51.095984999999999</v>
      </c>
      <c r="AL7" s="761"/>
      <c r="AM7" s="761"/>
      <c r="AN7" s="761"/>
      <c r="AO7" s="761"/>
      <c r="AP7" s="761">
        <v>27199.956999999999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546</v>
      </c>
      <c r="BT7" s="765"/>
      <c r="BU7" s="765"/>
      <c r="BV7" s="765"/>
      <c r="BW7" s="765"/>
      <c r="BX7" s="765"/>
      <c r="BY7" s="765"/>
      <c r="BZ7" s="765"/>
      <c r="CA7" s="765"/>
      <c r="CB7" s="765"/>
      <c r="CC7" s="765"/>
      <c r="CD7" s="765"/>
      <c r="CE7" s="765"/>
      <c r="CF7" s="765"/>
      <c r="CG7" s="766"/>
      <c r="CH7" s="757">
        <v>0</v>
      </c>
      <c r="CI7" s="758"/>
      <c r="CJ7" s="758"/>
      <c r="CK7" s="758"/>
      <c r="CL7" s="759"/>
      <c r="CM7" s="757">
        <v>100</v>
      </c>
      <c r="CN7" s="758"/>
      <c r="CO7" s="758"/>
      <c r="CP7" s="758"/>
      <c r="CQ7" s="759"/>
      <c r="CR7" s="757">
        <v>40</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t="s">
        <v>524</v>
      </c>
      <c r="C8" s="742"/>
      <c r="D8" s="742"/>
      <c r="E8" s="742"/>
      <c r="F8" s="742"/>
      <c r="G8" s="742"/>
      <c r="H8" s="742"/>
      <c r="I8" s="742"/>
      <c r="J8" s="742"/>
      <c r="K8" s="742"/>
      <c r="L8" s="742"/>
      <c r="M8" s="742"/>
      <c r="N8" s="742"/>
      <c r="O8" s="742"/>
      <c r="P8" s="743"/>
      <c r="Q8" s="744">
        <v>39.1</v>
      </c>
      <c r="R8" s="745"/>
      <c r="S8" s="745"/>
      <c r="T8" s="745"/>
      <c r="U8" s="745"/>
      <c r="V8" s="745">
        <v>39.1</v>
      </c>
      <c r="W8" s="745"/>
      <c r="X8" s="745"/>
      <c r="Y8" s="745"/>
      <c r="Z8" s="745"/>
      <c r="AA8" s="745">
        <v>0</v>
      </c>
      <c r="AB8" s="745"/>
      <c r="AC8" s="745"/>
      <c r="AD8" s="745"/>
      <c r="AE8" s="746"/>
      <c r="AF8" s="747">
        <v>0</v>
      </c>
      <c r="AG8" s="748"/>
      <c r="AH8" s="748"/>
      <c r="AI8" s="748"/>
      <c r="AJ8" s="749"/>
      <c r="AK8" s="750">
        <v>0</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525</v>
      </c>
      <c r="C9" s="742"/>
      <c r="D9" s="742"/>
      <c r="E9" s="742"/>
      <c r="F9" s="742"/>
      <c r="G9" s="742"/>
      <c r="H9" s="742"/>
      <c r="I9" s="742"/>
      <c r="J9" s="742"/>
      <c r="K9" s="742"/>
      <c r="L9" s="742"/>
      <c r="M9" s="742"/>
      <c r="N9" s="742"/>
      <c r="O9" s="742"/>
      <c r="P9" s="743"/>
      <c r="Q9" s="744">
        <v>43.403512999999997</v>
      </c>
      <c r="R9" s="745"/>
      <c r="S9" s="745"/>
      <c r="T9" s="745"/>
      <c r="U9" s="745"/>
      <c r="V9" s="745">
        <v>25.842562000000001</v>
      </c>
      <c r="W9" s="745"/>
      <c r="X9" s="745"/>
      <c r="Y9" s="745"/>
      <c r="Z9" s="745"/>
      <c r="AA9" s="745">
        <v>17.560950999999999</v>
      </c>
      <c r="AB9" s="745"/>
      <c r="AC9" s="745"/>
      <c r="AD9" s="745"/>
      <c r="AE9" s="746"/>
      <c r="AF9" s="747">
        <v>13.896951</v>
      </c>
      <c r="AG9" s="748"/>
      <c r="AH9" s="748"/>
      <c r="AI9" s="748"/>
      <c r="AJ9" s="749"/>
      <c r="AK9" s="750">
        <v>0</v>
      </c>
      <c r="AL9" s="751"/>
      <c r="AM9" s="751"/>
      <c r="AN9" s="751"/>
      <c r="AO9" s="751"/>
      <c r="AP9" s="751">
        <v>0</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t="s">
        <v>526</v>
      </c>
      <c r="C10" s="742"/>
      <c r="D10" s="742"/>
      <c r="E10" s="742"/>
      <c r="F10" s="742"/>
      <c r="G10" s="742"/>
      <c r="H10" s="742"/>
      <c r="I10" s="742"/>
      <c r="J10" s="742"/>
      <c r="K10" s="742"/>
      <c r="L10" s="742"/>
      <c r="M10" s="742"/>
      <c r="N10" s="742"/>
      <c r="O10" s="742"/>
      <c r="P10" s="743"/>
      <c r="Q10" s="744">
        <v>12.931098</v>
      </c>
      <c r="R10" s="745"/>
      <c r="S10" s="745"/>
      <c r="T10" s="745"/>
      <c r="U10" s="745"/>
      <c r="V10" s="745">
        <v>12.925000000000001</v>
      </c>
      <c r="W10" s="745"/>
      <c r="X10" s="745"/>
      <c r="Y10" s="745"/>
      <c r="Z10" s="745"/>
      <c r="AA10" s="745">
        <v>0</v>
      </c>
      <c r="AB10" s="745"/>
      <c r="AC10" s="745"/>
      <c r="AD10" s="745"/>
      <c r="AE10" s="746"/>
      <c r="AF10" s="747">
        <v>0</v>
      </c>
      <c r="AG10" s="748"/>
      <c r="AH10" s="748"/>
      <c r="AI10" s="748"/>
      <c r="AJ10" s="749"/>
      <c r="AK10" s="750">
        <v>2.3479999999999999</v>
      </c>
      <c r="AL10" s="751"/>
      <c r="AM10" s="751"/>
      <c r="AN10" s="751"/>
      <c r="AO10" s="751"/>
      <c r="AP10" s="751">
        <v>0</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t="s">
        <v>527</v>
      </c>
      <c r="C11" s="742"/>
      <c r="D11" s="742"/>
      <c r="E11" s="742"/>
      <c r="F11" s="742"/>
      <c r="G11" s="742"/>
      <c r="H11" s="742"/>
      <c r="I11" s="742"/>
      <c r="J11" s="742"/>
      <c r="K11" s="742"/>
      <c r="L11" s="742"/>
      <c r="M11" s="742"/>
      <c r="N11" s="742"/>
      <c r="O11" s="742"/>
      <c r="P11" s="743"/>
      <c r="Q11" s="744">
        <v>11.25</v>
      </c>
      <c r="R11" s="745"/>
      <c r="S11" s="745"/>
      <c r="T11" s="745"/>
      <c r="U11" s="745"/>
      <c r="V11" s="745">
        <v>11.25</v>
      </c>
      <c r="W11" s="745"/>
      <c r="X11" s="745"/>
      <c r="Y11" s="745"/>
      <c r="Z11" s="745"/>
      <c r="AA11" s="745">
        <v>0</v>
      </c>
      <c r="AB11" s="745"/>
      <c r="AC11" s="745"/>
      <c r="AD11" s="745"/>
      <c r="AE11" s="746"/>
      <c r="AF11" s="747" t="s">
        <v>528</v>
      </c>
      <c r="AG11" s="748"/>
      <c r="AH11" s="748"/>
      <c r="AI11" s="748"/>
      <c r="AJ11" s="749"/>
      <c r="AK11" s="750">
        <v>0</v>
      </c>
      <c r="AL11" s="751"/>
      <c r="AM11" s="751"/>
      <c r="AN11" s="751"/>
      <c r="AO11" s="751"/>
      <c r="AP11" s="751">
        <v>1250</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362</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363</v>
      </c>
      <c r="B23" s="776" t="s">
        <v>364</v>
      </c>
      <c r="C23" s="777"/>
      <c r="D23" s="777"/>
      <c r="E23" s="777"/>
      <c r="F23" s="777"/>
      <c r="G23" s="777"/>
      <c r="H23" s="777"/>
      <c r="I23" s="777"/>
      <c r="J23" s="777"/>
      <c r="K23" s="777"/>
      <c r="L23" s="777"/>
      <c r="M23" s="777"/>
      <c r="N23" s="777"/>
      <c r="O23" s="777"/>
      <c r="P23" s="778"/>
      <c r="Q23" s="779">
        <v>20883</v>
      </c>
      <c r="R23" s="780"/>
      <c r="S23" s="780"/>
      <c r="T23" s="780"/>
      <c r="U23" s="780"/>
      <c r="V23" s="780">
        <v>20454</v>
      </c>
      <c r="W23" s="780"/>
      <c r="X23" s="780"/>
      <c r="Y23" s="780"/>
      <c r="Z23" s="780"/>
      <c r="AA23" s="780">
        <f t="shared" ref="AA23" si="0">AA7+AA8+AA9+AA10+AA11</f>
        <v>429.01152200000001</v>
      </c>
      <c r="AB23" s="780"/>
      <c r="AC23" s="780"/>
      <c r="AD23" s="780"/>
      <c r="AE23" s="781"/>
      <c r="AF23" s="782">
        <v>378</v>
      </c>
      <c r="AG23" s="780"/>
      <c r="AH23" s="780"/>
      <c r="AI23" s="780"/>
      <c r="AJ23" s="783"/>
      <c r="AK23" s="784"/>
      <c r="AL23" s="785"/>
      <c r="AM23" s="785"/>
      <c r="AN23" s="785"/>
      <c r="AO23" s="785"/>
      <c r="AP23" s="780">
        <f>AP7+AP8+AP9+AP10+AP11</f>
        <v>28449.956999999999</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365</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366</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345</v>
      </c>
      <c r="B26" s="727"/>
      <c r="C26" s="727"/>
      <c r="D26" s="727"/>
      <c r="E26" s="727"/>
      <c r="F26" s="727"/>
      <c r="G26" s="727"/>
      <c r="H26" s="727"/>
      <c r="I26" s="727"/>
      <c r="J26" s="727"/>
      <c r="K26" s="727"/>
      <c r="L26" s="727"/>
      <c r="M26" s="727"/>
      <c r="N26" s="727"/>
      <c r="O26" s="727"/>
      <c r="P26" s="728"/>
      <c r="Q26" s="703" t="s">
        <v>367</v>
      </c>
      <c r="R26" s="704"/>
      <c r="S26" s="704"/>
      <c r="T26" s="704"/>
      <c r="U26" s="705"/>
      <c r="V26" s="703" t="s">
        <v>368</v>
      </c>
      <c r="W26" s="704"/>
      <c r="X26" s="704"/>
      <c r="Y26" s="704"/>
      <c r="Z26" s="705"/>
      <c r="AA26" s="703" t="s">
        <v>369</v>
      </c>
      <c r="AB26" s="704"/>
      <c r="AC26" s="704"/>
      <c r="AD26" s="704"/>
      <c r="AE26" s="704"/>
      <c r="AF26" s="798" t="s">
        <v>370</v>
      </c>
      <c r="AG26" s="799"/>
      <c r="AH26" s="799"/>
      <c r="AI26" s="799"/>
      <c r="AJ26" s="800"/>
      <c r="AK26" s="704" t="s">
        <v>371</v>
      </c>
      <c r="AL26" s="704"/>
      <c r="AM26" s="704"/>
      <c r="AN26" s="704"/>
      <c r="AO26" s="705"/>
      <c r="AP26" s="703" t="s">
        <v>372</v>
      </c>
      <c r="AQ26" s="704"/>
      <c r="AR26" s="704"/>
      <c r="AS26" s="704"/>
      <c r="AT26" s="705"/>
      <c r="AU26" s="703" t="s">
        <v>373</v>
      </c>
      <c r="AV26" s="704"/>
      <c r="AW26" s="704"/>
      <c r="AX26" s="704"/>
      <c r="AY26" s="705"/>
      <c r="AZ26" s="703" t="s">
        <v>374</v>
      </c>
      <c r="BA26" s="704"/>
      <c r="BB26" s="704"/>
      <c r="BC26" s="704"/>
      <c r="BD26" s="705"/>
      <c r="BE26" s="703" t="s">
        <v>352</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529</v>
      </c>
      <c r="C28" s="718"/>
      <c r="D28" s="718"/>
      <c r="E28" s="718"/>
      <c r="F28" s="718"/>
      <c r="G28" s="718"/>
      <c r="H28" s="718"/>
      <c r="I28" s="718"/>
      <c r="J28" s="718"/>
      <c r="K28" s="718"/>
      <c r="L28" s="718"/>
      <c r="M28" s="718"/>
      <c r="N28" s="718"/>
      <c r="O28" s="718"/>
      <c r="P28" s="719"/>
      <c r="Q28" s="808">
        <v>4854.1345080000001</v>
      </c>
      <c r="R28" s="809"/>
      <c r="S28" s="809"/>
      <c r="T28" s="809"/>
      <c r="U28" s="809"/>
      <c r="V28" s="809">
        <v>4719.848876</v>
      </c>
      <c r="W28" s="809"/>
      <c r="X28" s="809"/>
      <c r="Y28" s="809"/>
      <c r="Z28" s="809"/>
      <c r="AA28" s="809">
        <v>134.28563199999999</v>
      </c>
      <c r="AB28" s="809"/>
      <c r="AC28" s="809"/>
      <c r="AD28" s="809"/>
      <c r="AE28" s="810"/>
      <c r="AF28" s="811">
        <v>134.28563199999999</v>
      </c>
      <c r="AG28" s="809"/>
      <c r="AH28" s="809"/>
      <c r="AI28" s="809"/>
      <c r="AJ28" s="812"/>
      <c r="AK28" s="813">
        <v>244.430736</v>
      </c>
      <c r="AL28" s="804"/>
      <c r="AM28" s="804"/>
      <c r="AN28" s="804"/>
      <c r="AO28" s="804"/>
      <c r="AP28" s="804" t="s">
        <v>530</v>
      </c>
      <c r="AQ28" s="804"/>
      <c r="AR28" s="804"/>
      <c r="AS28" s="804"/>
      <c r="AT28" s="804"/>
      <c r="AU28" s="804" t="s">
        <v>530</v>
      </c>
      <c r="AV28" s="804"/>
      <c r="AW28" s="804"/>
      <c r="AX28" s="804"/>
      <c r="AY28" s="804"/>
      <c r="AZ28" s="805" t="s">
        <v>530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531</v>
      </c>
      <c r="C29" s="742"/>
      <c r="D29" s="742"/>
      <c r="E29" s="742"/>
      <c r="F29" s="742"/>
      <c r="G29" s="742"/>
      <c r="H29" s="742"/>
      <c r="I29" s="742"/>
      <c r="J29" s="742"/>
      <c r="K29" s="742"/>
      <c r="L29" s="742"/>
      <c r="M29" s="742"/>
      <c r="N29" s="742"/>
      <c r="O29" s="742"/>
      <c r="P29" s="743"/>
      <c r="Q29" s="744">
        <v>3160.5245580000001</v>
      </c>
      <c r="R29" s="745"/>
      <c r="S29" s="745"/>
      <c r="T29" s="745"/>
      <c r="U29" s="745"/>
      <c r="V29" s="745">
        <v>3125.9682389999998</v>
      </c>
      <c r="W29" s="745"/>
      <c r="X29" s="745"/>
      <c r="Y29" s="745"/>
      <c r="Z29" s="745"/>
      <c r="AA29" s="745">
        <v>34.556319000000002</v>
      </c>
      <c r="AB29" s="745"/>
      <c r="AC29" s="745"/>
      <c r="AD29" s="745"/>
      <c r="AE29" s="746"/>
      <c r="AF29" s="747">
        <v>34.556319000000002</v>
      </c>
      <c r="AG29" s="748"/>
      <c r="AH29" s="748"/>
      <c r="AI29" s="748"/>
      <c r="AJ29" s="749"/>
      <c r="AK29" s="816">
        <v>469.19709699999999</v>
      </c>
      <c r="AL29" s="817"/>
      <c r="AM29" s="817"/>
      <c r="AN29" s="817"/>
      <c r="AO29" s="817"/>
      <c r="AP29" s="817" t="s">
        <v>528</v>
      </c>
      <c r="AQ29" s="817"/>
      <c r="AR29" s="817"/>
      <c r="AS29" s="817"/>
      <c r="AT29" s="817"/>
      <c r="AU29" s="817" t="s">
        <v>528</v>
      </c>
      <c r="AV29" s="817"/>
      <c r="AW29" s="817"/>
      <c r="AX29" s="817"/>
      <c r="AY29" s="817"/>
      <c r="AZ29" s="818" t="s">
        <v>528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532</v>
      </c>
      <c r="C30" s="742"/>
      <c r="D30" s="742"/>
      <c r="E30" s="742"/>
      <c r="F30" s="742"/>
      <c r="G30" s="742"/>
      <c r="H30" s="742"/>
      <c r="I30" s="742"/>
      <c r="J30" s="742"/>
      <c r="K30" s="742"/>
      <c r="L30" s="742"/>
      <c r="M30" s="742"/>
      <c r="N30" s="742"/>
      <c r="O30" s="742"/>
      <c r="P30" s="743"/>
      <c r="Q30" s="744">
        <v>427.67846800000001</v>
      </c>
      <c r="R30" s="745"/>
      <c r="S30" s="745"/>
      <c r="T30" s="745"/>
      <c r="U30" s="745"/>
      <c r="V30" s="745">
        <v>418.12902400000002</v>
      </c>
      <c r="W30" s="745"/>
      <c r="X30" s="745"/>
      <c r="Y30" s="745"/>
      <c r="Z30" s="745"/>
      <c r="AA30" s="745">
        <v>9.5494439999999994</v>
      </c>
      <c r="AB30" s="745"/>
      <c r="AC30" s="745"/>
      <c r="AD30" s="745"/>
      <c r="AE30" s="746"/>
      <c r="AF30" s="747">
        <v>9.5494439999999994</v>
      </c>
      <c r="AG30" s="748"/>
      <c r="AH30" s="748"/>
      <c r="AI30" s="748"/>
      <c r="AJ30" s="749"/>
      <c r="AK30" s="816">
        <v>78.891520999999997</v>
      </c>
      <c r="AL30" s="817"/>
      <c r="AM30" s="817"/>
      <c r="AN30" s="817"/>
      <c r="AO30" s="817"/>
      <c r="AP30" s="817" t="s">
        <v>528</v>
      </c>
      <c r="AQ30" s="817"/>
      <c r="AR30" s="817"/>
      <c r="AS30" s="817"/>
      <c r="AT30" s="817"/>
      <c r="AU30" s="817" t="s">
        <v>528</v>
      </c>
      <c r="AV30" s="817"/>
      <c r="AW30" s="817"/>
      <c r="AX30" s="817"/>
      <c r="AY30" s="817"/>
      <c r="AZ30" s="818" t="s">
        <v>528</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533</v>
      </c>
      <c r="C31" s="742"/>
      <c r="D31" s="742"/>
      <c r="E31" s="742"/>
      <c r="F31" s="742"/>
      <c r="G31" s="742"/>
      <c r="H31" s="742"/>
      <c r="I31" s="742"/>
      <c r="J31" s="742"/>
      <c r="K31" s="742"/>
      <c r="L31" s="742"/>
      <c r="M31" s="742"/>
      <c r="N31" s="742"/>
      <c r="O31" s="742"/>
      <c r="P31" s="743"/>
      <c r="Q31" s="744">
        <v>759.87527299999999</v>
      </c>
      <c r="R31" s="745"/>
      <c r="S31" s="745"/>
      <c r="T31" s="745"/>
      <c r="U31" s="745"/>
      <c r="V31" s="745">
        <v>757.54533300000003</v>
      </c>
      <c r="W31" s="745"/>
      <c r="X31" s="745"/>
      <c r="Y31" s="745"/>
      <c r="Z31" s="745"/>
      <c r="AA31" s="745">
        <v>2.3299400000000001</v>
      </c>
      <c r="AB31" s="745"/>
      <c r="AC31" s="745"/>
      <c r="AD31" s="745"/>
      <c r="AE31" s="746"/>
      <c r="AF31" s="747">
        <v>426.96100000000001</v>
      </c>
      <c r="AG31" s="748"/>
      <c r="AH31" s="748"/>
      <c r="AI31" s="748"/>
      <c r="AJ31" s="749"/>
      <c r="AK31" s="816">
        <v>6</v>
      </c>
      <c r="AL31" s="817"/>
      <c r="AM31" s="817"/>
      <c r="AN31" s="817"/>
      <c r="AO31" s="817"/>
      <c r="AP31" s="817">
        <v>2279.5784399999998</v>
      </c>
      <c r="AQ31" s="817"/>
      <c r="AR31" s="817"/>
      <c r="AS31" s="817"/>
      <c r="AT31" s="817"/>
      <c r="AU31" s="817">
        <v>22.795000000000002</v>
      </c>
      <c r="AV31" s="817"/>
      <c r="AW31" s="817"/>
      <c r="AX31" s="817"/>
      <c r="AY31" s="817"/>
      <c r="AZ31" s="818" t="s">
        <v>528</v>
      </c>
      <c r="BA31" s="818"/>
      <c r="BB31" s="818"/>
      <c r="BC31" s="818"/>
      <c r="BD31" s="818"/>
      <c r="BE31" s="814" t="s">
        <v>534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535</v>
      </c>
      <c r="C32" s="742"/>
      <c r="D32" s="742"/>
      <c r="E32" s="742"/>
      <c r="F32" s="742"/>
      <c r="G32" s="742"/>
      <c r="H32" s="742"/>
      <c r="I32" s="742"/>
      <c r="J32" s="742"/>
      <c r="K32" s="742"/>
      <c r="L32" s="742"/>
      <c r="M32" s="742"/>
      <c r="N32" s="742"/>
      <c r="O32" s="742"/>
      <c r="P32" s="743"/>
      <c r="Q32" s="744">
        <v>1910.4428740000001</v>
      </c>
      <c r="R32" s="745"/>
      <c r="S32" s="745"/>
      <c r="T32" s="745"/>
      <c r="U32" s="745"/>
      <c r="V32" s="745">
        <v>1879.91605</v>
      </c>
      <c r="W32" s="745"/>
      <c r="X32" s="745"/>
      <c r="Y32" s="745"/>
      <c r="Z32" s="745"/>
      <c r="AA32" s="745">
        <v>30.526824000000001</v>
      </c>
      <c r="AB32" s="745"/>
      <c r="AC32" s="745"/>
      <c r="AD32" s="745"/>
      <c r="AE32" s="746"/>
      <c r="AF32" s="747">
        <v>28.506824000000002</v>
      </c>
      <c r="AG32" s="748"/>
      <c r="AH32" s="748"/>
      <c r="AI32" s="748"/>
      <c r="AJ32" s="749"/>
      <c r="AK32" s="816">
        <v>194.15700000000001</v>
      </c>
      <c r="AL32" s="817"/>
      <c r="AM32" s="817"/>
      <c r="AN32" s="817"/>
      <c r="AO32" s="817"/>
      <c r="AP32" s="817">
        <v>11746.306</v>
      </c>
      <c r="AQ32" s="817"/>
      <c r="AR32" s="817"/>
      <c r="AS32" s="817"/>
      <c r="AT32" s="817"/>
      <c r="AU32" s="817">
        <v>1104.152</v>
      </c>
      <c r="AV32" s="817"/>
      <c r="AW32" s="817"/>
      <c r="AX32" s="817"/>
      <c r="AY32" s="817"/>
      <c r="AZ32" s="818" t="s">
        <v>528</v>
      </c>
      <c r="BA32" s="818"/>
      <c r="BB32" s="818"/>
      <c r="BC32" s="818"/>
      <c r="BD32" s="818"/>
      <c r="BE32" s="814" t="s">
        <v>536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537</v>
      </c>
      <c r="C33" s="742"/>
      <c r="D33" s="742"/>
      <c r="E33" s="742"/>
      <c r="F33" s="742"/>
      <c r="G33" s="742"/>
      <c r="H33" s="742"/>
      <c r="I33" s="742"/>
      <c r="J33" s="742"/>
      <c r="K33" s="742"/>
      <c r="L33" s="742"/>
      <c r="M33" s="742"/>
      <c r="N33" s="742"/>
      <c r="O33" s="742"/>
      <c r="P33" s="743"/>
      <c r="Q33" s="744">
        <v>135</v>
      </c>
      <c r="R33" s="745"/>
      <c r="S33" s="745"/>
      <c r="T33" s="745"/>
      <c r="U33" s="745"/>
      <c r="V33" s="745">
        <v>134</v>
      </c>
      <c r="W33" s="745"/>
      <c r="X33" s="745"/>
      <c r="Y33" s="745"/>
      <c r="Z33" s="745"/>
      <c r="AA33" s="745">
        <v>1</v>
      </c>
      <c r="AB33" s="745"/>
      <c r="AC33" s="745"/>
      <c r="AD33" s="745"/>
      <c r="AE33" s="746"/>
      <c r="AF33" s="747">
        <v>4.8647000000000003E-2</v>
      </c>
      <c r="AG33" s="748"/>
      <c r="AH33" s="748"/>
      <c r="AI33" s="748"/>
      <c r="AJ33" s="749"/>
      <c r="AK33" s="816">
        <v>30</v>
      </c>
      <c r="AL33" s="817"/>
      <c r="AM33" s="817"/>
      <c r="AN33" s="817"/>
      <c r="AO33" s="817"/>
      <c r="AP33" s="817">
        <v>1752.2</v>
      </c>
      <c r="AQ33" s="817"/>
      <c r="AR33" s="817"/>
      <c r="AS33" s="817"/>
      <c r="AT33" s="817"/>
      <c r="AU33" s="817">
        <v>281.76799999999997</v>
      </c>
      <c r="AV33" s="817"/>
      <c r="AW33" s="817"/>
      <c r="AX33" s="817"/>
      <c r="AY33" s="817"/>
      <c r="AZ33" s="818" t="s">
        <v>528</v>
      </c>
      <c r="BA33" s="818"/>
      <c r="BB33" s="818"/>
      <c r="BC33" s="818"/>
      <c r="BD33" s="818"/>
      <c r="BE33" s="814" t="s">
        <v>536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378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363</v>
      </c>
      <c r="B63" s="776" t="s">
        <v>379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634</v>
      </c>
      <c r="AG63" s="828"/>
      <c r="AH63" s="828"/>
      <c r="AI63" s="828"/>
      <c r="AJ63" s="829"/>
      <c r="AK63" s="830"/>
      <c r="AL63" s="825"/>
      <c r="AM63" s="825"/>
      <c r="AN63" s="825"/>
      <c r="AO63" s="825"/>
      <c r="AP63" s="828">
        <f>AP31+AP32+AP33</f>
        <v>15778.084440000001</v>
      </c>
      <c r="AQ63" s="828"/>
      <c r="AR63" s="828"/>
      <c r="AS63" s="828"/>
      <c r="AT63" s="828"/>
      <c r="AU63" s="828">
        <f>AU31+AU32+AU33</f>
        <v>1408.7150000000001</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381</v>
      </c>
      <c r="B66" s="727"/>
      <c r="C66" s="727"/>
      <c r="D66" s="727"/>
      <c r="E66" s="727"/>
      <c r="F66" s="727"/>
      <c r="G66" s="727"/>
      <c r="H66" s="727"/>
      <c r="I66" s="727"/>
      <c r="J66" s="727"/>
      <c r="K66" s="727"/>
      <c r="L66" s="727"/>
      <c r="M66" s="727"/>
      <c r="N66" s="727"/>
      <c r="O66" s="727"/>
      <c r="P66" s="728"/>
      <c r="Q66" s="703" t="s">
        <v>367</v>
      </c>
      <c r="R66" s="704"/>
      <c r="S66" s="704"/>
      <c r="T66" s="704"/>
      <c r="U66" s="705"/>
      <c r="V66" s="703" t="s">
        <v>368</v>
      </c>
      <c r="W66" s="704"/>
      <c r="X66" s="704"/>
      <c r="Y66" s="704"/>
      <c r="Z66" s="705"/>
      <c r="AA66" s="703" t="s">
        <v>369</v>
      </c>
      <c r="AB66" s="704"/>
      <c r="AC66" s="704"/>
      <c r="AD66" s="704"/>
      <c r="AE66" s="705"/>
      <c r="AF66" s="838" t="s">
        <v>370</v>
      </c>
      <c r="AG66" s="799"/>
      <c r="AH66" s="799"/>
      <c r="AI66" s="799"/>
      <c r="AJ66" s="839"/>
      <c r="AK66" s="703" t="s">
        <v>371</v>
      </c>
      <c r="AL66" s="727"/>
      <c r="AM66" s="727"/>
      <c r="AN66" s="727"/>
      <c r="AO66" s="728"/>
      <c r="AP66" s="703" t="s">
        <v>372</v>
      </c>
      <c r="AQ66" s="704"/>
      <c r="AR66" s="704"/>
      <c r="AS66" s="704"/>
      <c r="AT66" s="705"/>
      <c r="AU66" s="703" t="s">
        <v>382</v>
      </c>
      <c r="AV66" s="704"/>
      <c r="AW66" s="704"/>
      <c r="AX66" s="704"/>
      <c r="AY66" s="705"/>
      <c r="AZ66" s="703" t="s">
        <v>352</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538</v>
      </c>
      <c r="C68" s="856"/>
      <c r="D68" s="856"/>
      <c r="E68" s="856"/>
      <c r="F68" s="856"/>
      <c r="G68" s="856"/>
      <c r="H68" s="856"/>
      <c r="I68" s="856"/>
      <c r="J68" s="856"/>
      <c r="K68" s="856"/>
      <c r="L68" s="856"/>
      <c r="M68" s="856"/>
      <c r="N68" s="856"/>
      <c r="O68" s="856"/>
      <c r="P68" s="857"/>
      <c r="Q68" s="858">
        <v>4353</v>
      </c>
      <c r="R68" s="852"/>
      <c r="S68" s="852"/>
      <c r="T68" s="852"/>
      <c r="U68" s="852"/>
      <c r="V68" s="852">
        <v>4219</v>
      </c>
      <c r="W68" s="852"/>
      <c r="X68" s="852"/>
      <c r="Y68" s="852"/>
      <c r="Z68" s="852"/>
      <c r="AA68" s="852">
        <v>134</v>
      </c>
      <c r="AB68" s="852"/>
      <c r="AC68" s="852"/>
      <c r="AD68" s="852"/>
      <c r="AE68" s="852"/>
      <c r="AF68" s="852">
        <v>134</v>
      </c>
      <c r="AG68" s="852"/>
      <c r="AH68" s="852"/>
      <c r="AI68" s="852"/>
      <c r="AJ68" s="852"/>
      <c r="AK68" s="852">
        <v>1</v>
      </c>
      <c r="AL68" s="852"/>
      <c r="AM68" s="852"/>
      <c r="AN68" s="852"/>
      <c r="AO68" s="852"/>
      <c r="AP68" s="852">
        <v>0</v>
      </c>
      <c r="AQ68" s="852"/>
      <c r="AR68" s="852"/>
      <c r="AS68" s="852"/>
      <c r="AT68" s="852"/>
      <c r="AU68" s="852">
        <v>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539</v>
      </c>
      <c r="C69" s="860"/>
      <c r="D69" s="860"/>
      <c r="E69" s="860"/>
      <c r="F69" s="860"/>
      <c r="G69" s="860"/>
      <c r="H69" s="860"/>
      <c r="I69" s="860"/>
      <c r="J69" s="860"/>
      <c r="K69" s="860"/>
      <c r="L69" s="860"/>
      <c r="M69" s="860"/>
      <c r="N69" s="860"/>
      <c r="O69" s="860"/>
      <c r="P69" s="861"/>
      <c r="Q69" s="862">
        <v>204</v>
      </c>
      <c r="R69" s="817"/>
      <c r="S69" s="817"/>
      <c r="T69" s="817"/>
      <c r="U69" s="817"/>
      <c r="V69" s="817">
        <v>200</v>
      </c>
      <c r="W69" s="817"/>
      <c r="X69" s="817"/>
      <c r="Y69" s="817"/>
      <c r="Z69" s="817"/>
      <c r="AA69" s="817">
        <v>3</v>
      </c>
      <c r="AB69" s="817"/>
      <c r="AC69" s="817"/>
      <c r="AD69" s="817"/>
      <c r="AE69" s="817"/>
      <c r="AF69" s="817">
        <v>3</v>
      </c>
      <c r="AG69" s="817"/>
      <c r="AH69" s="817"/>
      <c r="AI69" s="817"/>
      <c r="AJ69" s="817"/>
      <c r="AK69" s="817">
        <v>43</v>
      </c>
      <c r="AL69" s="817"/>
      <c r="AM69" s="817"/>
      <c r="AN69" s="817"/>
      <c r="AO69" s="817"/>
      <c r="AP69" s="817">
        <v>0</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540</v>
      </c>
      <c r="C70" s="860"/>
      <c r="D70" s="860"/>
      <c r="E70" s="860"/>
      <c r="F70" s="860"/>
      <c r="G70" s="860"/>
      <c r="H70" s="860"/>
      <c r="I70" s="860"/>
      <c r="J70" s="860"/>
      <c r="K70" s="860"/>
      <c r="L70" s="860"/>
      <c r="M70" s="860"/>
      <c r="N70" s="860"/>
      <c r="O70" s="860"/>
      <c r="P70" s="861"/>
      <c r="Q70" s="862">
        <v>29</v>
      </c>
      <c r="R70" s="817"/>
      <c r="S70" s="817"/>
      <c r="T70" s="817"/>
      <c r="U70" s="817"/>
      <c r="V70" s="817">
        <v>26</v>
      </c>
      <c r="W70" s="817"/>
      <c r="X70" s="817"/>
      <c r="Y70" s="817"/>
      <c r="Z70" s="817"/>
      <c r="AA70" s="817">
        <v>3</v>
      </c>
      <c r="AB70" s="817"/>
      <c r="AC70" s="817"/>
      <c r="AD70" s="817"/>
      <c r="AE70" s="817"/>
      <c r="AF70" s="817">
        <v>3</v>
      </c>
      <c r="AG70" s="817"/>
      <c r="AH70" s="817"/>
      <c r="AI70" s="817"/>
      <c r="AJ70" s="817"/>
      <c r="AK70" s="817">
        <v>1</v>
      </c>
      <c r="AL70" s="817"/>
      <c r="AM70" s="817"/>
      <c r="AN70" s="817"/>
      <c r="AO70" s="817"/>
      <c r="AP70" s="817">
        <v>0</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541</v>
      </c>
      <c r="C71" s="860"/>
      <c r="D71" s="860"/>
      <c r="E71" s="860"/>
      <c r="F71" s="860"/>
      <c r="G71" s="860"/>
      <c r="H71" s="860"/>
      <c r="I71" s="860"/>
      <c r="J71" s="860"/>
      <c r="K71" s="860"/>
      <c r="L71" s="860"/>
      <c r="M71" s="860"/>
      <c r="N71" s="860"/>
      <c r="O71" s="860"/>
      <c r="P71" s="861"/>
      <c r="Q71" s="865">
        <v>285</v>
      </c>
      <c r="R71" s="866"/>
      <c r="S71" s="866"/>
      <c r="T71" s="866"/>
      <c r="U71" s="816"/>
      <c r="V71" s="867">
        <v>272</v>
      </c>
      <c r="W71" s="866"/>
      <c r="X71" s="866"/>
      <c r="Y71" s="866"/>
      <c r="Z71" s="816"/>
      <c r="AA71" s="867">
        <v>13</v>
      </c>
      <c r="AB71" s="866"/>
      <c r="AC71" s="866"/>
      <c r="AD71" s="866"/>
      <c r="AE71" s="816"/>
      <c r="AF71" s="867">
        <v>13</v>
      </c>
      <c r="AG71" s="866"/>
      <c r="AH71" s="866"/>
      <c r="AI71" s="866"/>
      <c r="AJ71" s="816"/>
      <c r="AK71" s="867">
        <v>0</v>
      </c>
      <c r="AL71" s="866"/>
      <c r="AM71" s="866"/>
      <c r="AN71" s="866"/>
      <c r="AO71" s="816"/>
      <c r="AP71" s="867">
        <v>459</v>
      </c>
      <c r="AQ71" s="866"/>
      <c r="AR71" s="866"/>
      <c r="AS71" s="866"/>
      <c r="AT71" s="816"/>
      <c r="AU71" s="867">
        <v>186.34200000000001</v>
      </c>
      <c r="AV71" s="866"/>
      <c r="AW71" s="866"/>
      <c r="AX71" s="866"/>
      <c r="AY71" s="816"/>
      <c r="AZ71" s="868"/>
      <c r="BA71" s="869"/>
      <c r="BB71" s="869"/>
      <c r="BC71" s="869"/>
      <c r="BD71" s="870"/>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542</v>
      </c>
      <c r="C72" s="860"/>
      <c r="D72" s="860"/>
      <c r="E72" s="860"/>
      <c r="F72" s="860"/>
      <c r="G72" s="860"/>
      <c r="H72" s="860"/>
      <c r="I72" s="860"/>
      <c r="J72" s="860"/>
      <c r="K72" s="860"/>
      <c r="L72" s="860"/>
      <c r="M72" s="860"/>
      <c r="N72" s="860"/>
      <c r="O72" s="860"/>
      <c r="P72" s="861"/>
      <c r="Q72" s="865">
        <v>5159</v>
      </c>
      <c r="R72" s="866"/>
      <c r="S72" s="866"/>
      <c r="T72" s="866"/>
      <c r="U72" s="816"/>
      <c r="V72" s="867">
        <v>5042</v>
      </c>
      <c r="W72" s="866"/>
      <c r="X72" s="866"/>
      <c r="Y72" s="866"/>
      <c r="Z72" s="816"/>
      <c r="AA72" s="867">
        <v>117</v>
      </c>
      <c r="AB72" s="866"/>
      <c r="AC72" s="866"/>
      <c r="AD72" s="866"/>
      <c r="AE72" s="816"/>
      <c r="AF72" s="867">
        <v>84</v>
      </c>
      <c r="AG72" s="866"/>
      <c r="AH72" s="866"/>
      <c r="AI72" s="866"/>
      <c r="AJ72" s="816"/>
      <c r="AK72" s="867">
        <v>51</v>
      </c>
      <c r="AL72" s="866"/>
      <c r="AM72" s="866"/>
      <c r="AN72" s="866"/>
      <c r="AO72" s="816"/>
      <c r="AP72" s="867">
        <v>3454</v>
      </c>
      <c r="AQ72" s="866"/>
      <c r="AR72" s="866"/>
      <c r="AS72" s="866"/>
      <c r="AT72" s="816"/>
      <c r="AU72" s="867">
        <v>571.89</v>
      </c>
      <c r="AV72" s="866"/>
      <c r="AW72" s="866"/>
      <c r="AX72" s="866"/>
      <c r="AY72" s="816"/>
      <c r="AZ72" s="868"/>
      <c r="BA72" s="869"/>
      <c r="BB72" s="869"/>
      <c r="BC72" s="869"/>
      <c r="BD72" s="870"/>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543</v>
      </c>
      <c r="C73" s="860"/>
      <c r="D73" s="860"/>
      <c r="E73" s="860"/>
      <c r="F73" s="860"/>
      <c r="G73" s="860"/>
      <c r="H73" s="860"/>
      <c r="I73" s="860"/>
      <c r="J73" s="860"/>
      <c r="K73" s="860"/>
      <c r="L73" s="860"/>
      <c r="M73" s="860"/>
      <c r="N73" s="860"/>
      <c r="O73" s="860"/>
      <c r="P73" s="861"/>
      <c r="Q73" s="865">
        <v>82</v>
      </c>
      <c r="R73" s="866"/>
      <c r="S73" s="866"/>
      <c r="T73" s="866"/>
      <c r="U73" s="816"/>
      <c r="V73" s="867">
        <v>77</v>
      </c>
      <c r="W73" s="866"/>
      <c r="X73" s="866"/>
      <c r="Y73" s="866"/>
      <c r="Z73" s="816"/>
      <c r="AA73" s="867">
        <v>5</v>
      </c>
      <c r="AB73" s="866"/>
      <c r="AC73" s="866"/>
      <c r="AD73" s="866"/>
      <c r="AE73" s="816"/>
      <c r="AF73" s="867">
        <v>5</v>
      </c>
      <c r="AG73" s="866"/>
      <c r="AH73" s="866"/>
      <c r="AI73" s="866"/>
      <c r="AJ73" s="816"/>
      <c r="AK73" s="867">
        <v>0</v>
      </c>
      <c r="AL73" s="866"/>
      <c r="AM73" s="866"/>
      <c r="AN73" s="866"/>
      <c r="AO73" s="816"/>
      <c r="AP73" s="867">
        <v>0</v>
      </c>
      <c r="AQ73" s="866"/>
      <c r="AR73" s="866"/>
      <c r="AS73" s="866"/>
      <c r="AT73" s="816"/>
      <c r="AU73" s="867">
        <v>0</v>
      </c>
      <c r="AV73" s="866"/>
      <c r="AW73" s="866"/>
      <c r="AX73" s="866"/>
      <c r="AY73" s="816"/>
      <c r="AZ73" s="868"/>
      <c r="BA73" s="869"/>
      <c r="BB73" s="869"/>
      <c r="BC73" s="869"/>
      <c r="BD73" s="870"/>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544</v>
      </c>
      <c r="C74" s="860"/>
      <c r="D74" s="860"/>
      <c r="E74" s="860"/>
      <c r="F74" s="860"/>
      <c r="G74" s="860"/>
      <c r="H74" s="860"/>
      <c r="I74" s="860"/>
      <c r="J74" s="860"/>
      <c r="K74" s="860"/>
      <c r="L74" s="860"/>
      <c r="M74" s="860"/>
      <c r="N74" s="860"/>
      <c r="O74" s="860"/>
      <c r="P74" s="861"/>
      <c r="Q74" s="865">
        <v>173</v>
      </c>
      <c r="R74" s="866"/>
      <c r="S74" s="866"/>
      <c r="T74" s="866"/>
      <c r="U74" s="816"/>
      <c r="V74" s="867">
        <v>163</v>
      </c>
      <c r="W74" s="866"/>
      <c r="X74" s="866"/>
      <c r="Y74" s="866"/>
      <c r="Z74" s="816"/>
      <c r="AA74" s="867">
        <v>10</v>
      </c>
      <c r="AB74" s="866"/>
      <c r="AC74" s="866"/>
      <c r="AD74" s="866"/>
      <c r="AE74" s="816"/>
      <c r="AF74" s="867">
        <v>10</v>
      </c>
      <c r="AG74" s="866"/>
      <c r="AH74" s="866"/>
      <c r="AI74" s="866"/>
      <c r="AJ74" s="816"/>
      <c r="AK74" s="867">
        <v>0</v>
      </c>
      <c r="AL74" s="866"/>
      <c r="AM74" s="866"/>
      <c r="AN74" s="866"/>
      <c r="AO74" s="816"/>
      <c r="AP74" s="867">
        <v>0</v>
      </c>
      <c r="AQ74" s="866"/>
      <c r="AR74" s="866"/>
      <c r="AS74" s="866"/>
      <c r="AT74" s="816"/>
      <c r="AU74" s="867">
        <v>0</v>
      </c>
      <c r="AV74" s="866"/>
      <c r="AW74" s="866"/>
      <c r="AX74" s="866"/>
      <c r="AY74" s="816"/>
      <c r="AZ74" s="868"/>
      <c r="BA74" s="869"/>
      <c r="BB74" s="869"/>
      <c r="BC74" s="869"/>
      <c r="BD74" s="870"/>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545</v>
      </c>
      <c r="C75" s="860"/>
      <c r="D75" s="860"/>
      <c r="E75" s="860"/>
      <c r="F75" s="860"/>
      <c r="G75" s="860"/>
      <c r="H75" s="860"/>
      <c r="I75" s="860"/>
      <c r="J75" s="860"/>
      <c r="K75" s="860"/>
      <c r="L75" s="860"/>
      <c r="M75" s="860"/>
      <c r="N75" s="860"/>
      <c r="O75" s="860"/>
      <c r="P75" s="861"/>
      <c r="Q75" s="865">
        <v>139507</v>
      </c>
      <c r="R75" s="866"/>
      <c r="S75" s="866"/>
      <c r="T75" s="866"/>
      <c r="U75" s="816"/>
      <c r="V75" s="867">
        <v>133857</v>
      </c>
      <c r="W75" s="866"/>
      <c r="X75" s="866"/>
      <c r="Y75" s="866"/>
      <c r="Z75" s="816"/>
      <c r="AA75" s="867">
        <v>5651</v>
      </c>
      <c r="AB75" s="866"/>
      <c r="AC75" s="866"/>
      <c r="AD75" s="866"/>
      <c r="AE75" s="816"/>
      <c r="AF75" s="867">
        <v>5651</v>
      </c>
      <c r="AG75" s="866"/>
      <c r="AH75" s="866"/>
      <c r="AI75" s="866"/>
      <c r="AJ75" s="816"/>
      <c r="AK75" s="867">
        <v>805</v>
      </c>
      <c r="AL75" s="866"/>
      <c r="AM75" s="866"/>
      <c r="AN75" s="866"/>
      <c r="AO75" s="816"/>
      <c r="AP75" s="867">
        <v>0</v>
      </c>
      <c r="AQ75" s="866"/>
      <c r="AR75" s="866"/>
      <c r="AS75" s="866"/>
      <c r="AT75" s="816"/>
      <c r="AU75" s="867">
        <v>0</v>
      </c>
      <c r="AV75" s="866"/>
      <c r="AW75" s="866"/>
      <c r="AX75" s="866"/>
      <c r="AY75" s="816"/>
      <c r="AZ75" s="868"/>
      <c r="BA75" s="869"/>
      <c r="BB75" s="869"/>
      <c r="BC75" s="869"/>
      <c r="BD75" s="870"/>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363</v>
      </c>
      <c r="B88" s="776" t="s">
        <v>383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SUM(AF68:AJ75)</f>
        <v>5903</v>
      </c>
      <c r="AG88" s="828"/>
      <c r="AH88" s="828"/>
      <c r="AI88" s="828"/>
      <c r="AJ88" s="828"/>
      <c r="AK88" s="825"/>
      <c r="AL88" s="825"/>
      <c r="AM88" s="825"/>
      <c r="AN88" s="825"/>
      <c r="AO88" s="825"/>
      <c r="AP88" s="828">
        <f t="shared" ref="AP88" si="1">SUM(AP68:AT75)</f>
        <v>3913</v>
      </c>
      <c r="AQ88" s="828"/>
      <c r="AR88" s="828"/>
      <c r="AS88" s="828"/>
      <c r="AT88" s="828"/>
      <c r="AU88" s="828">
        <f t="shared" ref="AU88" si="2">SUM(AU68:AY75)</f>
        <v>758.23199999999997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6" t="s">
        <v>384</v>
      </c>
      <c r="BS102" s="777"/>
      <c r="BT102" s="777"/>
      <c r="BU102" s="777"/>
      <c r="BV102" s="777"/>
      <c r="BW102" s="777"/>
      <c r="BX102" s="777"/>
      <c r="BY102" s="777"/>
      <c r="BZ102" s="777"/>
      <c r="CA102" s="777"/>
      <c r="CB102" s="777"/>
      <c r="CC102" s="777"/>
      <c r="CD102" s="777"/>
      <c r="CE102" s="777"/>
      <c r="CF102" s="777"/>
      <c r="CG102" s="778"/>
      <c r="CH102" s="878"/>
      <c r="CI102" s="879"/>
      <c r="CJ102" s="879"/>
      <c r="CK102" s="879"/>
      <c r="CL102" s="880"/>
      <c r="CM102" s="878"/>
      <c r="CN102" s="879"/>
      <c r="CO102" s="879"/>
      <c r="CP102" s="879"/>
      <c r="CQ102" s="880"/>
      <c r="CR102" s="881">
        <v>40</v>
      </c>
      <c r="CS102" s="836"/>
      <c r="CT102" s="836"/>
      <c r="CU102" s="836"/>
      <c r="CV102" s="882"/>
      <c r="CW102" s="881">
        <v>0</v>
      </c>
      <c r="CX102" s="836"/>
      <c r="CY102" s="836"/>
      <c r="CZ102" s="836"/>
      <c r="DA102" s="882"/>
      <c r="DB102" s="881">
        <v>0</v>
      </c>
      <c r="DC102" s="836"/>
      <c r="DD102" s="836"/>
      <c r="DE102" s="836"/>
      <c r="DF102" s="882"/>
      <c r="DG102" s="881">
        <v>0</v>
      </c>
      <c r="DH102" s="836"/>
      <c r="DI102" s="836"/>
      <c r="DJ102" s="836"/>
      <c r="DK102" s="882"/>
      <c r="DL102" s="881">
        <v>0</v>
      </c>
      <c r="DM102" s="836"/>
      <c r="DN102" s="836"/>
      <c r="DO102" s="836"/>
      <c r="DP102" s="882"/>
      <c r="DQ102" s="881">
        <v>0</v>
      </c>
      <c r="DR102" s="836"/>
      <c r="DS102" s="836"/>
      <c r="DT102" s="836"/>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385</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386</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389</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390</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391</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392</v>
      </c>
      <c r="AB109" s="884"/>
      <c r="AC109" s="884"/>
      <c r="AD109" s="884"/>
      <c r="AE109" s="885"/>
      <c r="AF109" s="883" t="s">
        <v>285</v>
      </c>
      <c r="AG109" s="884"/>
      <c r="AH109" s="884"/>
      <c r="AI109" s="884"/>
      <c r="AJ109" s="885"/>
      <c r="AK109" s="883" t="s">
        <v>284</v>
      </c>
      <c r="AL109" s="884"/>
      <c r="AM109" s="884"/>
      <c r="AN109" s="884"/>
      <c r="AO109" s="885"/>
      <c r="AP109" s="883" t="s">
        <v>393</v>
      </c>
      <c r="AQ109" s="884"/>
      <c r="AR109" s="884"/>
      <c r="AS109" s="884"/>
      <c r="AT109" s="886"/>
      <c r="AU109" s="905" t="s">
        <v>391</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392</v>
      </c>
      <c r="BR109" s="884"/>
      <c r="BS109" s="884"/>
      <c r="BT109" s="884"/>
      <c r="BU109" s="885"/>
      <c r="BV109" s="883" t="s">
        <v>285</v>
      </c>
      <c r="BW109" s="884"/>
      <c r="BX109" s="884"/>
      <c r="BY109" s="884"/>
      <c r="BZ109" s="885"/>
      <c r="CA109" s="883" t="s">
        <v>284</v>
      </c>
      <c r="CB109" s="884"/>
      <c r="CC109" s="884"/>
      <c r="CD109" s="884"/>
      <c r="CE109" s="885"/>
      <c r="CF109" s="906" t="s">
        <v>393</v>
      </c>
      <c r="CG109" s="906"/>
      <c r="CH109" s="906"/>
      <c r="CI109" s="906"/>
      <c r="CJ109" s="906"/>
      <c r="CK109" s="883" t="s">
        <v>394</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392</v>
      </c>
      <c r="DH109" s="884"/>
      <c r="DI109" s="884"/>
      <c r="DJ109" s="884"/>
      <c r="DK109" s="885"/>
      <c r="DL109" s="883" t="s">
        <v>285</v>
      </c>
      <c r="DM109" s="884"/>
      <c r="DN109" s="884"/>
      <c r="DO109" s="884"/>
      <c r="DP109" s="885"/>
      <c r="DQ109" s="883" t="s">
        <v>284</v>
      </c>
      <c r="DR109" s="884"/>
      <c r="DS109" s="884"/>
      <c r="DT109" s="884"/>
      <c r="DU109" s="885"/>
      <c r="DV109" s="883" t="s">
        <v>393</v>
      </c>
      <c r="DW109" s="884"/>
      <c r="DX109" s="884"/>
      <c r="DY109" s="884"/>
      <c r="DZ109" s="886"/>
    </row>
    <row r="110" spans="1:131" s="197" customFormat="1" ht="26.25" customHeight="1">
      <c r="A110" s="887" t="s">
        <v>395</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3219380</v>
      </c>
      <c r="AB110" s="891"/>
      <c r="AC110" s="891"/>
      <c r="AD110" s="891"/>
      <c r="AE110" s="892"/>
      <c r="AF110" s="893">
        <v>3156934</v>
      </c>
      <c r="AG110" s="891"/>
      <c r="AH110" s="891"/>
      <c r="AI110" s="891"/>
      <c r="AJ110" s="892"/>
      <c r="AK110" s="893">
        <v>3212194</v>
      </c>
      <c r="AL110" s="891"/>
      <c r="AM110" s="891"/>
      <c r="AN110" s="891"/>
      <c r="AO110" s="892"/>
      <c r="AP110" s="894">
        <v>32.299999999999997</v>
      </c>
      <c r="AQ110" s="895"/>
      <c r="AR110" s="895"/>
      <c r="AS110" s="895"/>
      <c r="AT110" s="896"/>
      <c r="AU110" s="897" t="s">
        <v>61</v>
      </c>
      <c r="AV110" s="898"/>
      <c r="AW110" s="898"/>
      <c r="AX110" s="898"/>
      <c r="AY110" s="899"/>
      <c r="AZ110" s="941" t="s">
        <v>396</v>
      </c>
      <c r="BA110" s="888"/>
      <c r="BB110" s="888"/>
      <c r="BC110" s="888"/>
      <c r="BD110" s="888"/>
      <c r="BE110" s="888"/>
      <c r="BF110" s="888"/>
      <c r="BG110" s="888"/>
      <c r="BH110" s="888"/>
      <c r="BI110" s="888"/>
      <c r="BJ110" s="888"/>
      <c r="BK110" s="888"/>
      <c r="BL110" s="888"/>
      <c r="BM110" s="888"/>
      <c r="BN110" s="888"/>
      <c r="BO110" s="888"/>
      <c r="BP110" s="889"/>
      <c r="BQ110" s="927">
        <v>28545870</v>
      </c>
      <c r="BR110" s="928"/>
      <c r="BS110" s="928"/>
      <c r="BT110" s="928"/>
      <c r="BU110" s="928"/>
      <c r="BV110" s="928">
        <v>28510833</v>
      </c>
      <c r="BW110" s="928"/>
      <c r="BX110" s="928"/>
      <c r="BY110" s="928"/>
      <c r="BZ110" s="928"/>
      <c r="CA110" s="928">
        <v>28449957</v>
      </c>
      <c r="CB110" s="928"/>
      <c r="CC110" s="928"/>
      <c r="CD110" s="928"/>
      <c r="CE110" s="928"/>
      <c r="CF110" s="942">
        <v>285.89999999999998</v>
      </c>
      <c r="CG110" s="943"/>
      <c r="CH110" s="943"/>
      <c r="CI110" s="943"/>
      <c r="CJ110" s="943"/>
      <c r="CK110" s="944" t="s">
        <v>397</v>
      </c>
      <c r="CL110" s="945"/>
      <c r="CM110" s="924" t="s">
        <v>398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v>997467</v>
      </c>
      <c r="DH110" s="928"/>
      <c r="DI110" s="928"/>
      <c r="DJ110" s="928"/>
      <c r="DK110" s="928"/>
      <c r="DL110" s="928">
        <v>854906</v>
      </c>
      <c r="DM110" s="928"/>
      <c r="DN110" s="928"/>
      <c r="DO110" s="928"/>
      <c r="DP110" s="928"/>
      <c r="DQ110" s="928">
        <v>780760</v>
      </c>
      <c r="DR110" s="928"/>
      <c r="DS110" s="928"/>
      <c r="DT110" s="928"/>
      <c r="DU110" s="928"/>
      <c r="DV110" s="929">
        <v>7.8</v>
      </c>
      <c r="DW110" s="929"/>
      <c r="DX110" s="929"/>
      <c r="DY110" s="929"/>
      <c r="DZ110" s="930"/>
    </row>
    <row r="111" spans="1:131" s="197" customFormat="1" ht="26.25" customHeight="1">
      <c r="A111" s="931" t="s">
        <v>399</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111</v>
      </c>
      <c r="AB111" s="935"/>
      <c r="AC111" s="935"/>
      <c r="AD111" s="935"/>
      <c r="AE111" s="936"/>
      <c r="AF111" s="937" t="s">
        <v>111</v>
      </c>
      <c r="AG111" s="935"/>
      <c r="AH111" s="935"/>
      <c r="AI111" s="935"/>
      <c r="AJ111" s="936"/>
      <c r="AK111" s="937" t="s">
        <v>111</v>
      </c>
      <c r="AL111" s="935"/>
      <c r="AM111" s="935"/>
      <c r="AN111" s="935"/>
      <c r="AO111" s="936"/>
      <c r="AP111" s="938" t="s">
        <v>111</v>
      </c>
      <c r="AQ111" s="939"/>
      <c r="AR111" s="939"/>
      <c r="AS111" s="939"/>
      <c r="AT111" s="940"/>
      <c r="AU111" s="900"/>
      <c r="AV111" s="901"/>
      <c r="AW111" s="901"/>
      <c r="AX111" s="901"/>
      <c r="AY111" s="902"/>
      <c r="AZ111" s="950" t="s">
        <v>400</v>
      </c>
      <c r="BA111" s="951"/>
      <c r="BB111" s="951"/>
      <c r="BC111" s="951"/>
      <c r="BD111" s="951"/>
      <c r="BE111" s="951"/>
      <c r="BF111" s="951"/>
      <c r="BG111" s="951"/>
      <c r="BH111" s="951"/>
      <c r="BI111" s="951"/>
      <c r="BJ111" s="951"/>
      <c r="BK111" s="951"/>
      <c r="BL111" s="951"/>
      <c r="BM111" s="951"/>
      <c r="BN111" s="951"/>
      <c r="BO111" s="951"/>
      <c r="BP111" s="952"/>
      <c r="BQ111" s="920">
        <v>1028896</v>
      </c>
      <c r="BR111" s="921"/>
      <c r="BS111" s="921"/>
      <c r="BT111" s="921"/>
      <c r="BU111" s="921"/>
      <c r="BV111" s="921">
        <v>870695</v>
      </c>
      <c r="BW111" s="921"/>
      <c r="BX111" s="921"/>
      <c r="BY111" s="921"/>
      <c r="BZ111" s="921"/>
      <c r="CA111" s="921">
        <v>780760</v>
      </c>
      <c r="CB111" s="921"/>
      <c r="CC111" s="921"/>
      <c r="CD111" s="921"/>
      <c r="CE111" s="921"/>
      <c r="CF111" s="915">
        <v>7.8</v>
      </c>
      <c r="CG111" s="916"/>
      <c r="CH111" s="916"/>
      <c r="CI111" s="916"/>
      <c r="CJ111" s="916"/>
      <c r="CK111" s="946"/>
      <c r="CL111" s="947"/>
      <c r="CM111" s="917" t="s">
        <v>401</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111</v>
      </c>
      <c r="DH111" s="921"/>
      <c r="DI111" s="921"/>
      <c r="DJ111" s="921"/>
      <c r="DK111" s="921"/>
      <c r="DL111" s="921" t="s">
        <v>111</v>
      </c>
      <c r="DM111" s="921"/>
      <c r="DN111" s="921"/>
      <c r="DO111" s="921"/>
      <c r="DP111" s="921"/>
      <c r="DQ111" s="921" t="s">
        <v>111</v>
      </c>
      <c r="DR111" s="921"/>
      <c r="DS111" s="921"/>
      <c r="DT111" s="921"/>
      <c r="DU111" s="921"/>
      <c r="DV111" s="922" t="s">
        <v>111</v>
      </c>
      <c r="DW111" s="922"/>
      <c r="DX111" s="922"/>
      <c r="DY111" s="922"/>
      <c r="DZ111" s="923"/>
    </row>
    <row r="112" spans="1:131" s="197" customFormat="1" ht="26.25" customHeight="1">
      <c r="A112" s="953" t="s">
        <v>402</v>
      </c>
      <c r="B112" s="954"/>
      <c r="C112" s="951" t="s">
        <v>403</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111</v>
      </c>
      <c r="AB112" s="960"/>
      <c r="AC112" s="960"/>
      <c r="AD112" s="960"/>
      <c r="AE112" s="961"/>
      <c r="AF112" s="962" t="s">
        <v>111</v>
      </c>
      <c r="AG112" s="960"/>
      <c r="AH112" s="960"/>
      <c r="AI112" s="960"/>
      <c r="AJ112" s="961"/>
      <c r="AK112" s="962" t="s">
        <v>111</v>
      </c>
      <c r="AL112" s="960"/>
      <c r="AM112" s="960"/>
      <c r="AN112" s="960"/>
      <c r="AO112" s="961"/>
      <c r="AP112" s="963" t="s">
        <v>111</v>
      </c>
      <c r="AQ112" s="964"/>
      <c r="AR112" s="964"/>
      <c r="AS112" s="964"/>
      <c r="AT112" s="965"/>
      <c r="AU112" s="900"/>
      <c r="AV112" s="901"/>
      <c r="AW112" s="901"/>
      <c r="AX112" s="901"/>
      <c r="AY112" s="902"/>
      <c r="AZ112" s="950" t="s">
        <v>404</v>
      </c>
      <c r="BA112" s="951"/>
      <c r="BB112" s="951"/>
      <c r="BC112" s="951"/>
      <c r="BD112" s="951"/>
      <c r="BE112" s="951"/>
      <c r="BF112" s="951"/>
      <c r="BG112" s="951"/>
      <c r="BH112" s="951"/>
      <c r="BI112" s="951"/>
      <c r="BJ112" s="951"/>
      <c r="BK112" s="951"/>
      <c r="BL112" s="951"/>
      <c r="BM112" s="951"/>
      <c r="BN112" s="951"/>
      <c r="BO112" s="951"/>
      <c r="BP112" s="952"/>
      <c r="BQ112" s="920">
        <v>1723881</v>
      </c>
      <c r="BR112" s="921"/>
      <c r="BS112" s="921"/>
      <c r="BT112" s="921"/>
      <c r="BU112" s="921"/>
      <c r="BV112" s="921">
        <v>1451115</v>
      </c>
      <c r="BW112" s="921"/>
      <c r="BX112" s="921"/>
      <c r="BY112" s="921"/>
      <c r="BZ112" s="921"/>
      <c r="CA112" s="921">
        <v>1408715</v>
      </c>
      <c r="CB112" s="921"/>
      <c r="CC112" s="921"/>
      <c r="CD112" s="921"/>
      <c r="CE112" s="921"/>
      <c r="CF112" s="915">
        <v>14.2</v>
      </c>
      <c r="CG112" s="916"/>
      <c r="CH112" s="916"/>
      <c r="CI112" s="916"/>
      <c r="CJ112" s="916"/>
      <c r="CK112" s="946"/>
      <c r="CL112" s="947"/>
      <c r="CM112" s="917" t="s">
        <v>405</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111</v>
      </c>
      <c r="DH112" s="921"/>
      <c r="DI112" s="921"/>
      <c r="DJ112" s="921"/>
      <c r="DK112" s="921"/>
      <c r="DL112" s="921" t="s">
        <v>111</v>
      </c>
      <c r="DM112" s="921"/>
      <c r="DN112" s="921"/>
      <c r="DO112" s="921"/>
      <c r="DP112" s="921"/>
      <c r="DQ112" s="921" t="s">
        <v>111</v>
      </c>
      <c r="DR112" s="921"/>
      <c r="DS112" s="921"/>
      <c r="DT112" s="921"/>
      <c r="DU112" s="921"/>
      <c r="DV112" s="922" t="s">
        <v>111</v>
      </c>
      <c r="DW112" s="922"/>
      <c r="DX112" s="922"/>
      <c r="DY112" s="922"/>
      <c r="DZ112" s="923"/>
    </row>
    <row r="113" spans="1:130" s="197" customFormat="1" ht="26.25" customHeight="1">
      <c r="A113" s="955"/>
      <c r="B113" s="956"/>
      <c r="C113" s="951" t="s">
        <v>406</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169931</v>
      </c>
      <c r="AB113" s="935"/>
      <c r="AC113" s="935"/>
      <c r="AD113" s="935"/>
      <c r="AE113" s="936"/>
      <c r="AF113" s="937">
        <v>135176</v>
      </c>
      <c r="AG113" s="935"/>
      <c r="AH113" s="935"/>
      <c r="AI113" s="935"/>
      <c r="AJ113" s="936"/>
      <c r="AK113" s="937">
        <v>208582</v>
      </c>
      <c r="AL113" s="935"/>
      <c r="AM113" s="935"/>
      <c r="AN113" s="935"/>
      <c r="AO113" s="936"/>
      <c r="AP113" s="938">
        <v>2.1</v>
      </c>
      <c r="AQ113" s="939"/>
      <c r="AR113" s="939"/>
      <c r="AS113" s="939"/>
      <c r="AT113" s="940"/>
      <c r="AU113" s="900"/>
      <c r="AV113" s="901"/>
      <c r="AW113" s="901"/>
      <c r="AX113" s="901"/>
      <c r="AY113" s="902"/>
      <c r="AZ113" s="950" t="s">
        <v>407</v>
      </c>
      <c r="BA113" s="951"/>
      <c r="BB113" s="951"/>
      <c r="BC113" s="951"/>
      <c r="BD113" s="951"/>
      <c r="BE113" s="951"/>
      <c r="BF113" s="951"/>
      <c r="BG113" s="951"/>
      <c r="BH113" s="951"/>
      <c r="BI113" s="951"/>
      <c r="BJ113" s="951"/>
      <c r="BK113" s="951"/>
      <c r="BL113" s="951"/>
      <c r="BM113" s="951"/>
      <c r="BN113" s="951"/>
      <c r="BO113" s="951"/>
      <c r="BP113" s="952"/>
      <c r="BQ113" s="920">
        <v>837198</v>
      </c>
      <c r="BR113" s="921"/>
      <c r="BS113" s="921"/>
      <c r="BT113" s="921"/>
      <c r="BU113" s="921"/>
      <c r="BV113" s="921">
        <v>765475</v>
      </c>
      <c r="BW113" s="921"/>
      <c r="BX113" s="921"/>
      <c r="BY113" s="921"/>
      <c r="BZ113" s="921"/>
      <c r="CA113" s="921">
        <v>758232</v>
      </c>
      <c r="CB113" s="921"/>
      <c r="CC113" s="921"/>
      <c r="CD113" s="921"/>
      <c r="CE113" s="921"/>
      <c r="CF113" s="915">
        <v>7.6</v>
      </c>
      <c r="CG113" s="916"/>
      <c r="CH113" s="916"/>
      <c r="CI113" s="916"/>
      <c r="CJ113" s="916"/>
      <c r="CK113" s="946"/>
      <c r="CL113" s="947"/>
      <c r="CM113" s="917" t="s">
        <v>408</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111</v>
      </c>
      <c r="DH113" s="960"/>
      <c r="DI113" s="960"/>
      <c r="DJ113" s="960"/>
      <c r="DK113" s="961"/>
      <c r="DL113" s="962" t="s">
        <v>111</v>
      </c>
      <c r="DM113" s="960"/>
      <c r="DN113" s="960"/>
      <c r="DO113" s="960"/>
      <c r="DP113" s="961"/>
      <c r="DQ113" s="962" t="s">
        <v>111</v>
      </c>
      <c r="DR113" s="960"/>
      <c r="DS113" s="960"/>
      <c r="DT113" s="960"/>
      <c r="DU113" s="961"/>
      <c r="DV113" s="963" t="s">
        <v>111</v>
      </c>
      <c r="DW113" s="964"/>
      <c r="DX113" s="964"/>
      <c r="DY113" s="964"/>
      <c r="DZ113" s="965"/>
    </row>
    <row r="114" spans="1:130" s="197" customFormat="1" ht="26.25" customHeight="1">
      <c r="A114" s="955"/>
      <c r="B114" s="956"/>
      <c r="C114" s="951" t="s">
        <v>409</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154739</v>
      </c>
      <c r="AB114" s="960"/>
      <c r="AC114" s="960"/>
      <c r="AD114" s="960"/>
      <c r="AE114" s="961"/>
      <c r="AF114" s="962">
        <v>159197</v>
      </c>
      <c r="AG114" s="960"/>
      <c r="AH114" s="960"/>
      <c r="AI114" s="960"/>
      <c r="AJ114" s="961"/>
      <c r="AK114" s="962">
        <v>161507</v>
      </c>
      <c r="AL114" s="960"/>
      <c r="AM114" s="960"/>
      <c r="AN114" s="960"/>
      <c r="AO114" s="961"/>
      <c r="AP114" s="963">
        <v>1.6</v>
      </c>
      <c r="AQ114" s="964"/>
      <c r="AR114" s="964"/>
      <c r="AS114" s="964"/>
      <c r="AT114" s="965"/>
      <c r="AU114" s="900"/>
      <c r="AV114" s="901"/>
      <c r="AW114" s="901"/>
      <c r="AX114" s="901"/>
      <c r="AY114" s="902"/>
      <c r="AZ114" s="950" t="s">
        <v>410</v>
      </c>
      <c r="BA114" s="951"/>
      <c r="BB114" s="951"/>
      <c r="BC114" s="951"/>
      <c r="BD114" s="951"/>
      <c r="BE114" s="951"/>
      <c r="BF114" s="951"/>
      <c r="BG114" s="951"/>
      <c r="BH114" s="951"/>
      <c r="BI114" s="951"/>
      <c r="BJ114" s="951"/>
      <c r="BK114" s="951"/>
      <c r="BL114" s="951"/>
      <c r="BM114" s="951"/>
      <c r="BN114" s="951"/>
      <c r="BO114" s="951"/>
      <c r="BP114" s="952"/>
      <c r="BQ114" s="920">
        <v>1256643</v>
      </c>
      <c r="BR114" s="921"/>
      <c r="BS114" s="921"/>
      <c r="BT114" s="921"/>
      <c r="BU114" s="921"/>
      <c r="BV114" s="921">
        <v>969367</v>
      </c>
      <c r="BW114" s="921"/>
      <c r="BX114" s="921"/>
      <c r="BY114" s="921"/>
      <c r="BZ114" s="921"/>
      <c r="CA114" s="921">
        <v>1030620</v>
      </c>
      <c r="CB114" s="921"/>
      <c r="CC114" s="921"/>
      <c r="CD114" s="921"/>
      <c r="CE114" s="921"/>
      <c r="CF114" s="915">
        <v>10.4</v>
      </c>
      <c r="CG114" s="916"/>
      <c r="CH114" s="916"/>
      <c r="CI114" s="916"/>
      <c r="CJ114" s="916"/>
      <c r="CK114" s="946"/>
      <c r="CL114" s="947"/>
      <c r="CM114" s="917" t="s">
        <v>411</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111</v>
      </c>
      <c r="DH114" s="960"/>
      <c r="DI114" s="960"/>
      <c r="DJ114" s="960"/>
      <c r="DK114" s="961"/>
      <c r="DL114" s="962" t="s">
        <v>111</v>
      </c>
      <c r="DM114" s="960"/>
      <c r="DN114" s="960"/>
      <c r="DO114" s="960"/>
      <c r="DP114" s="961"/>
      <c r="DQ114" s="962" t="s">
        <v>111</v>
      </c>
      <c r="DR114" s="960"/>
      <c r="DS114" s="960"/>
      <c r="DT114" s="960"/>
      <c r="DU114" s="961"/>
      <c r="DV114" s="963" t="s">
        <v>111</v>
      </c>
      <c r="DW114" s="964"/>
      <c r="DX114" s="964"/>
      <c r="DY114" s="964"/>
      <c r="DZ114" s="965"/>
    </row>
    <row r="115" spans="1:130" s="197" customFormat="1" ht="26.25" customHeight="1">
      <c r="A115" s="955"/>
      <c r="B115" s="956"/>
      <c r="C115" s="951" t="s">
        <v>412</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195835</v>
      </c>
      <c r="AB115" s="935"/>
      <c r="AC115" s="935"/>
      <c r="AD115" s="935"/>
      <c r="AE115" s="936"/>
      <c r="AF115" s="937">
        <v>169999</v>
      </c>
      <c r="AG115" s="935"/>
      <c r="AH115" s="935"/>
      <c r="AI115" s="935"/>
      <c r="AJ115" s="936"/>
      <c r="AK115" s="937">
        <v>193719</v>
      </c>
      <c r="AL115" s="935"/>
      <c r="AM115" s="935"/>
      <c r="AN115" s="935"/>
      <c r="AO115" s="936"/>
      <c r="AP115" s="938">
        <v>1.9</v>
      </c>
      <c r="AQ115" s="939"/>
      <c r="AR115" s="939"/>
      <c r="AS115" s="939"/>
      <c r="AT115" s="940"/>
      <c r="AU115" s="900"/>
      <c r="AV115" s="901"/>
      <c r="AW115" s="901"/>
      <c r="AX115" s="901"/>
      <c r="AY115" s="902"/>
      <c r="AZ115" s="950" t="s">
        <v>413</v>
      </c>
      <c r="BA115" s="951"/>
      <c r="BB115" s="951"/>
      <c r="BC115" s="951"/>
      <c r="BD115" s="951"/>
      <c r="BE115" s="951"/>
      <c r="BF115" s="951"/>
      <c r="BG115" s="951"/>
      <c r="BH115" s="951"/>
      <c r="BI115" s="951"/>
      <c r="BJ115" s="951"/>
      <c r="BK115" s="951"/>
      <c r="BL115" s="951"/>
      <c r="BM115" s="951"/>
      <c r="BN115" s="951"/>
      <c r="BO115" s="951"/>
      <c r="BP115" s="952"/>
      <c r="BQ115" s="920">
        <v>1616263</v>
      </c>
      <c r="BR115" s="921"/>
      <c r="BS115" s="921"/>
      <c r="BT115" s="921"/>
      <c r="BU115" s="921"/>
      <c r="BV115" s="921">
        <v>1488931</v>
      </c>
      <c r="BW115" s="921"/>
      <c r="BX115" s="921"/>
      <c r="BY115" s="921"/>
      <c r="BZ115" s="921"/>
      <c r="CA115" s="921">
        <v>1246089</v>
      </c>
      <c r="CB115" s="921"/>
      <c r="CC115" s="921"/>
      <c r="CD115" s="921"/>
      <c r="CE115" s="921"/>
      <c r="CF115" s="915">
        <v>12.5</v>
      </c>
      <c r="CG115" s="916"/>
      <c r="CH115" s="916"/>
      <c r="CI115" s="916"/>
      <c r="CJ115" s="916"/>
      <c r="CK115" s="946"/>
      <c r="CL115" s="947"/>
      <c r="CM115" s="950" t="s">
        <v>414</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v>31429</v>
      </c>
      <c r="DH115" s="960"/>
      <c r="DI115" s="960"/>
      <c r="DJ115" s="960"/>
      <c r="DK115" s="961"/>
      <c r="DL115" s="962">
        <v>15789</v>
      </c>
      <c r="DM115" s="960"/>
      <c r="DN115" s="960"/>
      <c r="DO115" s="960"/>
      <c r="DP115" s="961"/>
      <c r="DQ115" s="962" t="s">
        <v>111</v>
      </c>
      <c r="DR115" s="960"/>
      <c r="DS115" s="960"/>
      <c r="DT115" s="960"/>
      <c r="DU115" s="961"/>
      <c r="DV115" s="963" t="s">
        <v>111</v>
      </c>
      <c r="DW115" s="964"/>
      <c r="DX115" s="964"/>
      <c r="DY115" s="964"/>
      <c r="DZ115" s="965"/>
    </row>
    <row r="116" spans="1:130" s="197" customFormat="1" ht="26.25" customHeight="1">
      <c r="A116" s="957"/>
      <c r="B116" s="958"/>
      <c r="C116" s="972" t="s">
        <v>415</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v>3663</v>
      </c>
      <c r="AB116" s="960"/>
      <c r="AC116" s="960"/>
      <c r="AD116" s="960"/>
      <c r="AE116" s="961"/>
      <c r="AF116" s="962">
        <v>3147</v>
      </c>
      <c r="AG116" s="960"/>
      <c r="AH116" s="960"/>
      <c r="AI116" s="960"/>
      <c r="AJ116" s="961"/>
      <c r="AK116" s="962">
        <v>2367</v>
      </c>
      <c r="AL116" s="960"/>
      <c r="AM116" s="960"/>
      <c r="AN116" s="960"/>
      <c r="AO116" s="961"/>
      <c r="AP116" s="963">
        <v>0</v>
      </c>
      <c r="AQ116" s="964"/>
      <c r="AR116" s="964"/>
      <c r="AS116" s="964"/>
      <c r="AT116" s="965"/>
      <c r="AU116" s="900"/>
      <c r="AV116" s="901"/>
      <c r="AW116" s="901"/>
      <c r="AX116" s="901"/>
      <c r="AY116" s="902"/>
      <c r="AZ116" s="950" t="s">
        <v>416</v>
      </c>
      <c r="BA116" s="951"/>
      <c r="BB116" s="951"/>
      <c r="BC116" s="951"/>
      <c r="BD116" s="951"/>
      <c r="BE116" s="951"/>
      <c r="BF116" s="951"/>
      <c r="BG116" s="951"/>
      <c r="BH116" s="951"/>
      <c r="BI116" s="951"/>
      <c r="BJ116" s="951"/>
      <c r="BK116" s="951"/>
      <c r="BL116" s="951"/>
      <c r="BM116" s="951"/>
      <c r="BN116" s="951"/>
      <c r="BO116" s="951"/>
      <c r="BP116" s="952"/>
      <c r="BQ116" s="920" t="s">
        <v>111</v>
      </c>
      <c r="BR116" s="921"/>
      <c r="BS116" s="921"/>
      <c r="BT116" s="921"/>
      <c r="BU116" s="921"/>
      <c r="BV116" s="921" t="s">
        <v>111</v>
      </c>
      <c r="BW116" s="921"/>
      <c r="BX116" s="921"/>
      <c r="BY116" s="921"/>
      <c r="BZ116" s="921"/>
      <c r="CA116" s="921" t="s">
        <v>111</v>
      </c>
      <c r="CB116" s="921"/>
      <c r="CC116" s="921"/>
      <c r="CD116" s="921"/>
      <c r="CE116" s="921"/>
      <c r="CF116" s="915" t="s">
        <v>111</v>
      </c>
      <c r="CG116" s="916"/>
      <c r="CH116" s="916"/>
      <c r="CI116" s="916"/>
      <c r="CJ116" s="916"/>
      <c r="CK116" s="946"/>
      <c r="CL116" s="947"/>
      <c r="CM116" s="917" t="s">
        <v>417</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111</v>
      </c>
      <c r="DH116" s="960"/>
      <c r="DI116" s="960"/>
      <c r="DJ116" s="960"/>
      <c r="DK116" s="961"/>
      <c r="DL116" s="962" t="s">
        <v>111</v>
      </c>
      <c r="DM116" s="960"/>
      <c r="DN116" s="960"/>
      <c r="DO116" s="960"/>
      <c r="DP116" s="961"/>
      <c r="DQ116" s="962" t="s">
        <v>111</v>
      </c>
      <c r="DR116" s="960"/>
      <c r="DS116" s="960"/>
      <c r="DT116" s="960"/>
      <c r="DU116" s="961"/>
      <c r="DV116" s="963" t="s">
        <v>111</v>
      </c>
      <c r="DW116" s="964"/>
      <c r="DX116" s="964"/>
      <c r="DY116" s="964"/>
      <c r="DZ116" s="965"/>
    </row>
    <row r="117" spans="1:130" s="197" customFormat="1" ht="26.25" customHeight="1">
      <c r="A117" s="905" t="s">
        <v>169</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418</v>
      </c>
      <c r="Z117" s="885"/>
      <c r="AA117" s="997">
        <v>3743548</v>
      </c>
      <c r="AB117" s="967"/>
      <c r="AC117" s="967"/>
      <c r="AD117" s="967"/>
      <c r="AE117" s="968"/>
      <c r="AF117" s="966">
        <v>3624453</v>
      </c>
      <c r="AG117" s="967"/>
      <c r="AH117" s="967"/>
      <c r="AI117" s="967"/>
      <c r="AJ117" s="968"/>
      <c r="AK117" s="966">
        <v>3778369</v>
      </c>
      <c r="AL117" s="967"/>
      <c r="AM117" s="967"/>
      <c r="AN117" s="967"/>
      <c r="AO117" s="968"/>
      <c r="AP117" s="969"/>
      <c r="AQ117" s="970"/>
      <c r="AR117" s="970"/>
      <c r="AS117" s="970"/>
      <c r="AT117" s="971"/>
      <c r="AU117" s="900"/>
      <c r="AV117" s="901"/>
      <c r="AW117" s="901"/>
      <c r="AX117" s="901"/>
      <c r="AY117" s="902"/>
      <c r="AZ117" s="996" t="s">
        <v>419</v>
      </c>
      <c r="BA117" s="972"/>
      <c r="BB117" s="972"/>
      <c r="BC117" s="972"/>
      <c r="BD117" s="972"/>
      <c r="BE117" s="972"/>
      <c r="BF117" s="972"/>
      <c r="BG117" s="972"/>
      <c r="BH117" s="972"/>
      <c r="BI117" s="972"/>
      <c r="BJ117" s="972"/>
      <c r="BK117" s="972"/>
      <c r="BL117" s="972"/>
      <c r="BM117" s="972"/>
      <c r="BN117" s="972"/>
      <c r="BO117" s="972"/>
      <c r="BP117" s="973"/>
      <c r="BQ117" s="986" t="s">
        <v>111</v>
      </c>
      <c r="BR117" s="987"/>
      <c r="BS117" s="987"/>
      <c r="BT117" s="987"/>
      <c r="BU117" s="987"/>
      <c r="BV117" s="987" t="s">
        <v>111</v>
      </c>
      <c r="BW117" s="987"/>
      <c r="BX117" s="987"/>
      <c r="BY117" s="987"/>
      <c r="BZ117" s="987"/>
      <c r="CA117" s="987" t="s">
        <v>111</v>
      </c>
      <c r="CB117" s="987"/>
      <c r="CC117" s="987"/>
      <c r="CD117" s="987"/>
      <c r="CE117" s="987"/>
      <c r="CF117" s="915" t="s">
        <v>111</v>
      </c>
      <c r="CG117" s="916"/>
      <c r="CH117" s="916"/>
      <c r="CI117" s="916"/>
      <c r="CJ117" s="916"/>
      <c r="CK117" s="946"/>
      <c r="CL117" s="947"/>
      <c r="CM117" s="917" t="s">
        <v>420</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111</v>
      </c>
      <c r="DH117" s="960"/>
      <c r="DI117" s="960"/>
      <c r="DJ117" s="960"/>
      <c r="DK117" s="961"/>
      <c r="DL117" s="962" t="s">
        <v>111</v>
      </c>
      <c r="DM117" s="960"/>
      <c r="DN117" s="960"/>
      <c r="DO117" s="960"/>
      <c r="DP117" s="961"/>
      <c r="DQ117" s="962" t="s">
        <v>111</v>
      </c>
      <c r="DR117" s="960"/>
      <c r="DS117" s="960"/>
      <c r="DT117" s="960"/>
      <c r="DU117" s="961"/>
      <c r="DV117" s="963" t="s">
        <v>111</v>
      </c>
      <c r="DW117" s="964"/>
      <c r="DX117" s="964"/>
      <c r="DY117" s="964"/>
      <c r="DZ117" s="965"/>
    </row>
    <row r="118" spans="1:130" s="197" customFormat="1" ht="26.25" customHeight="1">
      <c r="A118" s="905" t="s">
        <v>394</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392</v>
      </c>
      <c r="AB118" s="884"/>
      <c r="AC118" s="884"/>
      <c r="AD118" s="884"/>
      <c r="AE118" s="885"/>
      <c r="AF118" s="883" t="s">
        <v>285</v>
      </c>
      <c r="AG118" s="884"/>
      <c r="AH118" s="884"/>
      <c r="AI118" s="884"/>
      <c r="AJ118" s="885"/>
      <c r="AK118" s="883" t="s">
        <v>284</v>
      </c>
      <c r="AL118" s="884"/>
      <c r="AM118" s="884"/>
      <c r="AN118" s="884"/>
      <c r="AO118" s="885"/>
      <c r="AP118" s="991" t="s">
        <v>393</v>
      </c>
      <c r="AQ118" s="992"/>
      <c r="AR118" s="992"/>
      <c r="AS118" s="992"/>
      <c r="AT118" s="993"/>
      <c r="AU118" s="903"/>
      <c r="AV118" s="904"/>
      <c r="AW118" s="904"/>
      <c r="AX118" s="904"/>
      <c r="AY118" s="904"/>
      <c r="AZ118" s="228" t="s">
        <v>169</v>
      </c>
      <c r="BA118" s="228"/>
      <c r="BB118" s="228"/>
      <c r="BC118" s="228"/>
      <c r="BD118" s="228"/>
      <c r="BE118" s="228"/>
      <c r="BF118" s="228"/>
      <c r="BG118" s="228"/>
      <c r="BH118" s="228"/>
      <c r="BI118" s="228"/>
      <c r="BJ118" s="228"/>
      <c r="BK118" s="228"/>
      <c r="BL118" s="228"/>
      <c r="BM118" s="228"/>
      <c r="BN118" s="228"/>
      <c r="BO118" s="994" t="s">
        <v>421</v>
      </c>
      <c r="BP118" s="995"/>
      <c r="BQ118" s="986">
        <v>35008751</v>
      </c>
      <c r="BR118" s="987"/>
      <c r="BS118" s="987"/>
      <c r="BT118" s="987"/>
      <c r="BU118" s="987"/>
      <c r="BV118" s="987">
        <v>34056416</v>
      </c>
      <c r="BW118" s="987"/>
      <c r="BX118" s="987"/>
      <c r="BY118" s="987"/>
      <c r="BZ118" s="987"/>
      <c r="CA118" s="987">
        <v>33674373</v>
      </c>
      <c r="CB118" s="987"/>
      <c r="CC118" s="987"/>
      <c r="CD118" s="987"/>
      <c r="CE118" s="987"/>
      <c r="CF118" s="988"/>
      <c r="CG118" s="989"/>
      <c r="CH118" s="989"/>
      <c r="CI118" s="989"/>
      <c r="CJ118" s="990"/>
      <c r="CK118" s="946"/>
      <c r="CL118" s="947"/>
      <c r="CM118" s="917" t="s">
        <v>422</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111</v>
      </c>
      <c r="DH118" s="960"/>
      <c r="DI118" s="960"/>
      <c r="DJ118" s="960"/>
      <c r="DK118" s="961"/>
      <c r="DL118" s="962" t="s">
        <v>111</v>
      </c>
      <c r="DM118" s="960"/>
      <c r="DN118" s="960"/>
      <c r="DO118" s="960"/>
      <c r="DP118" s="961"/>
      <c r="DQ118" s="962" t="s">
        <v>111</v>
      </c>
      <c r="DR118" s="960"/>
      <c r="DS118" s="960"/>
      <c r="DT118" s="960"/>
      <c r="DU118" s="961"/>
      <c r="DV118" s="963" t="s">
        <v>111</v>
      </c>
      <c r="DW118" s="964"/>
      <c r="DX118" s="964"/>
      <c r="DY118" s="964"/>
      <c r="DZ118" s="965"/>
    </row>
    <row r="119" spans="1:130" s="197" customFormat="1" ht="26.25" customHeight="1">
      <c r="A119" s="975" t="s">
        <v>397</v>
      </c>
      <c r="B119" s="945"/>
      <c r="C119" s="924" t="s">
        <v>398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v>8199</v>
      </c>
      <c r="AB119" s="891"/>
      <c r="AC119" s="891"/>
      <c r="AD119" s="891"/>
      <c r="AE119" s="892"/>
      <c r="AF119" s="893">
        <v>8301</v>
      </c>
      <c r="AG119" s="891"/>
      <c r="AH119" s="891"/>
      <c r="AI119" s="891"/>
      <c r="AJ119" s="892"/>
      <c r="AK119" s="893">
        <v>8406</v>
      </c>
      <c r="AL119" s="891"/>
      <c r="AM119" s="891"/>
      <c r="AN119" s="891"/>
      <c r="AO119" s="892"/>
      <c r="AP119" s="894">
        <v>0.1</v>
      </c>
      <c r="AQ119" s="895"/>
      <c r="AR119" s="895"/>
      <c r="AS119" s="895"/>
      <c r="AT119" s="896"/>
      <c r="AU119" s="978" t="s">
        <v>423</v>
      </c>
      <c r="AV119" s="979"/>
      <c r="AW119" s="979"/>
      <c r="AX119" s="979"/>
      <c r="AY119" s="980"/>
      <c r="AZ119" s="941" t="s">
        <v>424</v>
      </c>
      <c r="BA119" s="888"/>
      <c r="BB119" s="888"/>
      <c r="BC119" s="888"/>
      <c r="BD119" s="888"/>
      <c r="BE119" s="888"/>
      <c r="BF119" s="888"/>
      <c r="BG119" s="888"/>
      <c r="BH119" s="888"/>
      <c r="BI119" s="888"/>
      <c r="BJ119" s="888"/>
      <c r="BK119" s="888"/>
      <c r="BL119" s="888"/>
      <c r="BM119" s="888"/>
      <c r="BN119" s="888"/>
      <c r="BO119" s="888"/>
      <c r="BP119" s="889"/>
      <c r="BQ119" s="927">
        <v>2157339</v>
      </c>
      <c r="BR119" s="928"/>
      <c r="BS119" s="928"/>
      <c r="BT119" s="928"/>
      <c r="BU119" s="928"/>
      <c r="BV119" s="928">
        <v>2065721</v>
      </c>
      <c r="BW119" s="928"/>
      <c r="BX119" s="928"/>
      <c r="BY119" s="928"/>
      <c r="BZ119" s="928"/>
      <c r="CA119" s="928">
        <v>2878039</v>
      </c>
      <c r="CB119" s="928"/>
      <c r="CC119" s="928"/>
      <c r="CD119" s="928"/>
      <c r="CE119" s="928"/>
      <c r="CF119" s="942">
        <v>28.9</v>
      </c>
      <c r="CG119" s="943"/>
      <c r="CH119" s="943"/>
      <c r="CI119" s="943"/>
      <c r="CJ119" s="943"/>
      <c r="CK119" s="948"/>
      <c r="CL119" s="949"/>
      <c r="CM119" s="1005" t="s">
        <v>425</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111</v>
      </c>
      <c r="DH119" s="999"/>
      <c r="DI119" s="999"/>
      <c r="DJ119" s="999"/>
      <c r="DK119" s="1000"/>
      <c r="DL119" s="1001" t="s">
        <v>111</v>
      </c>
      <c r="DM119" s="999"/>
      <c r="DN119" s="999"/>
      <c r="DO119" s="999"/>
      <c r="DP119" s="1000"/>
      <c r="DQ119" s="1001" t="s">
        <v>111</v>
      </c>
      <c r="DR119" s="999"/>
      <c r="DS119" s="999"/>
      <c r="DT119" s="999"/>
      <c r="DU119" s="1000"/>
      <c r="DV119" s="1002" t="s">
        <v>111</v>
      </c>
      <c r="DW119" s="1003"/>
      <c r="DX119" s="1003"/>
      <c r="DY119" s="1003"/>
      <c r="DZ119" s="1004"/>
    </row>
    <row r="120" spans="1:130" s="197" customFormat="1" ht="26.25" customHeight="1">
      <c r="A120" s="976"/>
      <c r="B120" s="947"/>
      <c r="C120" s="917" t="s">
        <v>401</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111</v>
      </c>
      <c r="AB120" s="960"/>
      <c r="AC120" s="960"/>
      <c r="AD120" s="960"/>
      <c r="AE120" s="961"/>
      <c r="AF120" s="962" t="s">
        <v>111</v>
      </c>
      <c r="AG120" s="960"/>
      <c r="AH120" s="960"/>
      <c r="AI120" s="960"/>
      <c r="AJ120" s="961"/>
      <c r="AK120" s="962" t="s">
        <v>111</v>
      </c>
      <c r="AL120" s="960"/>
      <c r="AM120" s="960"/>
      <c r="AN120" s="960"/>
      <c r="AO120" s="961"/>
      <c r="AP120" s="963" t="s">
        <v>111</v>
      </c>
      <c r="AQ120" s="964"/>
      <c r="AR120" s="964"/>
      <c r="AS120" s="964"/>
      <c r="AT120" s="965"/>
      <c r="AU120" s="981"/>
      <c r="AV120" s="982"/>
      <c r="AW120" s="982"/>
      <c r="AX120" s="982"/>
      <c r="AY120" s="983"/>
      <c r="AZ120" s="950" t="s">
        <v>426</v>
      </c>
      <c r="BA120" s="951"/>
      <c r="BB120" s="951"/>
      <c r="BC120" s="951"/>
      <c r="BD120" s="951"/>
      <c r="BE120" s="951"/>
      <c r="BF120" s="951"/>
      <c r="BG120" s="951"/>
      <c r="BH120" s="951"/>
      <c r="BI120" s="951"/>
      <c r="BJ120" s="951"/>
      <c r="BK120" s="951"/>
      <c r="BL120" s="951"/>
      <c r="BM120" s="951"/>
      <c r="BN120" s="951"/>
      <c r="BO120" s="951"/>
      <c r="BP120" s="952"/>
      <c r="BQ120" s="920">
        <v>774676</v>
      </c>
      <c r="BR120" s="921"/>
      <c r="BS120" s="921"/>
      <c r="BT120" s="921"/>
      <c r="BU120" s="921"/>
      <c r="BV120" s="921">
        <v>710727</v>
      </c>
      <c r="BW120" s="921"/>
      <c r="BX120" s="921"/>
      <c r="BY120" s="921"/>
      <c r="BZ120" s="921"/>
      <c r="CA120" s="921">
        <v>577221</v>
      </c>
      <c r="CB120" s="921"/>
      <c r="CC120" s="921"/>
      <c r="CD120" s="921"/>
      <c r="CE120" s="921"/>
      <c r="CF120" s="915">
        <v>5.8</v>
      </c>
      <c r="CG120" s="916"/>
      <c r="CH120" s="916"/>
      <c r="CI120" s="916"/>
      <c r="CJ120" s="916"/>
      <c r="CK120" s="1014" t="s">
        <v>427</v>
      </c>
      <c r="CL120" s="1015"/>
      <c r="CM120" s="1015"/>
      <c r="CN120" s="1015"/>
      <c r="CO120" s="1016"/>
      <c r="CP120" s="1022" t="s">
        <v>376</v>
      </c>
      <c r="CQ120" s="1023"/>
      <c r="CR120" s="1023"/>
      <c r="CS120" s="1023"/>
      <c r="CT120" s="1023"/>
      <c r="CU120" s="1023"/>
      <c r="CV120" s="1023"/>
      <c r="CW120" s="1023"/>
      <c r="CX120" s="1023"/>
      <c r="CY120" s="1023"/>
      <c r="CZ120" s="1023"/>
      <c r="DA120" s="1023"/>
      <c r="DB120" s="1023"/>
      <c r="DC120" s="1023"/>
      <c r="DD120" s="1023"/>
      <c r="DE120" s="1023"/>
      <c r="DF120" s="1024"/>
      <c r="DG120" s="927">
        <v>1192684</v>
      </c>
      <c r="DH120" s="928"/>
      <c r="DI120" s="928"/>
      <c r="DJ120" s="928"/>
      <c r="DK120" s="928"/>
      <c r="DL120" s="928">
        <v>1029557</v>
      </c>
      <c r="DM120" s="928"/>
      <c r="DN120" s="928"/>
      <c r="DO120" s="928"/>
      <c r="DP120" s="928"/>
      <c r="DQ120" s="928">
        <v>1104152</v>
      </c>
      <c r="DR120" s="928"/>
      <c r="DS120" s="928"/>
      <c r="DT120" s="928"/>
      <c r="DU120" s="928"/>
      <c r="DV120" s="929">
        <v>11.1</v>
      </c>
      <c r="DW120" s="929"/>
      <c r="DX120" s="929"/>
      <c r="DY120" s="929"/>
      <c r="DZ120" s="930"/>
    </row>
    <row r="121" spans="1:130" s="197" customFormat="1" ht="26.25" customHeight="1">
      <c r="A121" s="976"/>
      <c r="B121" s="947"/>
      <c r="C121" s="1011" t="s">
        <v>428</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111</v>
      </c>
      <c r="AB121" s="960"/>
      <c r="AC121" s="960"/>
      <c r="AD121" s="960"/>
      <c r="AE121" s="961"/>
      <c r="AF121" s="962" t="s">
        <v>111</v>
      </c>
      <c r="AG121" s="960"/>
      <c r="AH121" s="960"/>
      <c r="AI121" s="960"/>
      <c r="AJ121" s="961"/>
      <c r="AK121" s="962" t="s">
        <v>111</v>
      </c>
      <c r="AL121" s="960"/>
      <c r="AM121" s="960"/>
      <c r="AN121" s="960"/>
      <c r="AO121" s="961"/>
      <c r="AP121" s="963" t="s">
        <v>111</v>
      </c>
      <c r="AQ121" s="964"/>
      <c r="AR121" s="964"/>
      <c r="AS121" s="964"/>
      <c r="AT121" s="965"/>
      <c r="AU121" s="981"/>
      <c r="AV121" s="982"/>
      <c r="AW121" s="982"/>
      <c r="AX121" s="982"/>
      <c r="AY121" s="983"/>
      <c r="AZ121" s="996" t="s">
        <v>429</v>
      </c>
      <c r="BA121" s="972"/>
      <c r="BB121" s="972"/>
      <c r="BC121" s="972"/>
      <c r="BD121" s="972"/>
      <c r="BE121" s="972"/>
      <c r="BF121" s="972"/>
      <c r="BG121" s="972"/>
      <c r="BH121" s="972"/>
      <c r="BI121" s="972"/>
      <c r="BJ121" s="972"/>
      <c r="BK121" s="972"/>
      <c r="BL121" s="972"/>
      <c r="BM121" s="972"/>
      <c r="BN121" s="972"/>
      <c r="BO121" s="972"/>
      <c r="BP121" s="973"/>
      <c r="BQ121" s="986">
        <v>24567863</v>
      </c>
      <c r="BR121" s="987"/>
      <c r="BS121" s="987"/>
      <c r="BT121" s="987"/>
      <c r="BU121" s="987"/>
      <c r="BV121" s="987">
        <v>24664770</v>
      </c>
      <c r="BW121" s="987"/>
      <c r="BX121" s="987"/>
      <c r="BY121" s="987"/>
      <c r="BZ121" s="987"/>
      <c r="CA121" s="987">
        <v>24845990</v>
      </c>
      <c r="CB121" s="987"/>
      <c r="CC121" s="987"/>
      <c r="CD121" s="987"/>
      <c r="CE121" s="987"/>
      <c r="CF121" s="1025">
        <v>249.7</v>
      </c>
      <c r="CG121" s="1026"/>
      <c r="CH121" s="1026"/>
      <c r="CI121" s="1026"/>
      <c r="CJ121" s="1026"/>
      <c r="CK121" s="1017"/>
      <c r="CL121" s="1018"/>
      <c r="CM121" s="1018"/>
      <c r="CN121" s="1018"/>
      <c r="CO121" s="1019"/>
      <c r="CP121" s="1008" t="s">
        <v>377</v>
      </c>
      <c r="CQ121" s="1009"/>
      <c r="CR121" s="1009"/>
      <c r="CS121" s="1009"/>
      <c r="CT121" s="1009"/>
      <c r="CU121" s="1009"/>
      <c r="CV121" s="1009"/>
      <c r="CW121" s="1009"/>
      <c r="CX121" s="1009"/>
      <c r="CY121" s="1009"/>
      <c r="CZ121" s="1009"/>
      <c r="DA121" s="1009"/>
      <c r="DB121" s="1009"/>
      <c r="DC121" s="1009"/>
      <c r="DD121" s="1009"/>
      <c r="DE121" s="1009"/>
      <c r="DF121" s="1010"/>
      <c r="DG121" s="920">
        <v>507868</v>
      </c>
      <c r="DH121" s="921"/>
      <c r="DI121" s="921"/>
      <c r="DJ121" s="921"/>
      <c r="DK121" s="921"/>
      <c r="DL121" s="921">
        <v>397068</v>
      </c>
      <c r="DM121" s="921"/>
      <c r="DN121" s="921"/>
      <c r="DO121" s="921"/>
      <c r="DP121" s="921"/>
      <c r="DQ121" s="921">
        <v>281768</v>
      </c>
      <c r="DR121" s="921"/>
      <c r="DS121" s="921"/>
      <c r="DT121" s="921"/>
      <c r="DU121" s="921"/>
      <c r="DV121" s="922">
        <v>2.8</v>
      </c>
      <c r="DW121" s="922"/>
      <c r="DX121" s="922"/>
      <c r="DY121" s="922"/>
      <c r="DZ121" s="923"/>
    </row>
    <row r="122" spans="1:130" s="197" customFormat="1" ht="26.25" customHeight="1">
      <c r="A122" s="976"/>
      <c r="B122" s="947"/>
      <c r="C122" s="917" t="s">
        <v>411</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111</v>
      </c>
      <c r="AB122" s="960"/>
      <c r="AC122" s="960"/>
      <c r="AD122" s="960"/>
      <c r="AE122" s="961"/>
      <c r="AF122" s="962" t="s">
        <v>111</v>
      </c>
      <c r="AG122" s="960"/>
      <c r="AH122" s="960"/>
      <c r="AI122" s="960"/>
      <c r="AJ122" s="961"/>
      <c r="AK122" s="962" t="s">
        <v>111</v>
      </c>
      <c r="AL122" s="960"/>
      <c r="AM122" s="960"/>
      <c r="AN122" s="960"/>
      <c r="AO122" s="961"/>
      <c r="AP122" s="963" t="s">
        <v>111</v>
      </c>
      <c r="AQ122" s="964"/>
      <c r="AR122" s="964"/>
      <c r="AS122" s="964"/>
      <c r="AT122" s="965"/>
      <c r="AU122" s="984"/>
      <c r="AV122" s="985"/>
      <c r="AW122" s="985"/>
      <c r="AX122" s="985"/>
      <c r="AY122" s="985"/>
      <c r="AZ122" s="228" t="s">
        <v>169</v>
      </c>
      <c r="BA122" s="228"/>
      <c r="BB122" s="228"/>
      <c r="BC122" s="228"/>
      <c r="BD122" s="228"/>
      <c r="BE122" s="228"/>
      <c r="BF122" s="228"/>
      <c r="BG122" s="228"/>
      <c r="BH122" s="228"/>
      <c r="BI122" s="228"/>
      <c r="BJ122" s="228"/>
      <c r="BK122" s="228"/>
      <c r="BL122" s="228"/>
      <c r="BM122" s="228"/>
      <c r="BN122" s="228"/>
      <c r="BO122" s="994" t="s">
        <v>430</v>
      </c>
      <c r="BP122" s="995"/>
      <c r="BQ122" s="1035">
        <v>27499878</v>
      </c>
      <c r="BR122" s="1036"/>
      <c r="BS122" s="1036"/>
      <c r="BT122" s="1036"/>
      <c r="BU122" s="1036"/>
      <c r="BV122" s="1036">
        <v>27441218</v>
      </c>
      <c r="BW122" s="1036"/>
      <c r="BX122" s="1036"/>
      <c r="BY122" s="1036"/>
      <c r="BZ122" s="1036"/>
      <c r="CA122" s="1036">
        <v>28301250</v>
      </c>
      <c r="CB122" s="1036"/>
      <c r="CC122" s="1036"/>
      <c r="CD122" s="1036"/>
      <c r="CE122" s="1036"/>
      <c r="CF122" s="988"/>
      <c r="CG122" s="989"/>
      <c r="CH122" s="989"/>
      <c r="CI122" s="989"/>
      <c r="CJ122" s="990"/>
      <c r="CK122" s="1017"/>
      <c r="CL122" s="1018"/>
      <c r="CM122" s="1018"/>
      <c r="CN122" s="1018"/>
      <c r="CO122" s="1019"/>
      <c r="CP122" s="1008" t="s">
        <v>375</v>
      </c>
      <c r="CQ122" s="1009"/>
      <c r="CR122" s="1009"/>
      <c r="CS122" s="1009"/>
      <c r="CT122" s="1009"/>
      <c r="CU122" s="1009"/>
      <c r="CV122" s="1009"/>
      <c r="CW122" s="1009"/>
      <c r="CX122" s="1009"/>
      <c r="CY122" s="1009"/>
      <c r="CZ122" s="1009"/>
      <c r="DA122" s="1009"/>
      <c r="DB122" s="1009"/>
      <c r="DC122" s="1009"/>
      <c r="DD122" s="1009"/>
      <c r="DE122" s="1009"/>
      <c r="DF122" s="1010"/>
      <c r="DG122" s="920">
        <v>23329</v>
      </c>
      <c r="DH122" s="921"/>
      <c r="DI122" s="921"/>
      <c r="DJ122" s="921"/>
      <c r="DK122" s="921"/>
      <c r="DL122" s="921">
        <v>24490</v>
      </c>
      <c r="DM122" s="921"/>
      <c r="DN122" s="921"/>
      <c r="DO122" s="921"/>
      <c r="DP122" s="921"/>
      <c r="DQ122" s="921">
        <v>22795</v>
      </c>
      <c r="DR122" s="921"/>
      <c r="DS122" s="921"/>
      <c r="DT122" s="921"/>
      <c r="DU122" s="921"/>
      <c r="DV122" s="922">
        <v>0.2</v>
      </c>
      <c r="DW122" s="922"/>
      <c r="DX122" s="922"/>
      <c r="DY122" s="922"/>
      <c r="DZ122" s="923"/>
    </row>
    <row r="123" spans="1:130" s="197" customFormat="1" ht="26.25" customHeight="1" thickBot="1">
      <c r="A123" s="976"/>
      <c r="B123" s="947"/>
      <c r="C123" s="917" t="s">
        <v>417</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v>187636</v>
      </c>
      <c r="AB123" s="960"/>
      <c r="AC123" s="960"/>
      <c r="AD123" s="960"/>
      <c r="AE123" s="961"/>
      <c r="AF123" s="962">
        <v>161698</v>
      </c>
      <c r="AG123" s="960"/>
      <c r="AH123" s="960"/>
      <c r="AI123" s="960"/>
      <c r="AJ123" s="961"/>
      <c r="AK123" s="962">
        <v>185313</v>
      </c>
      <c r="AL123" s="960"/>
      <c r="AM123" s="960"/>
      <c r="AN123" s="960"/>
      <c r="AO123" s="961"/>
      <c r="AP123" s="963">
        <v>1.9</v>
      </c>
      <c r="AQ123" s="964"/>
      <c r="AR123" s="964"/>
      <c r="AS123" s="964"/>
      <c r="AT123" s="965"/>
      <c r="AU123" s="1032" t="s">
        <v>431</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76.900000000000006</v>
      </c>
      <c r="BR123" s="1028"/>
      <c r="BS123" s="1028"/>
      <c r="BT123" s="1028"/>
      <c r="BU123" s="1028"/>
      <c r="BV123" s="1028">
        <v>66.5</v>
      </c>
      <c r="BW123" s="1028"/>
      <c r="BX123" s="1028"/>
      <c r="BY123" s="1028"/>
      <c r="BZ123" s="1028"/>
      <c r="CA123" s="1028">
        <v>54</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c r="A124" s="976"/>
      <c r="B124" s="947"/>
      <c r="C124" s="917" t="s">
        <v>420</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111</v>
      </c>
      <c r="AB124" s="960"/>
      <c r="AC124" s="960"/>
      <c r="AD124" s="960"/>
      <c r="AE124" s="961"/>
      <c r="AF124" s="962" t="s">
        <v>111</v>
      </c>
      <c r="AG124" s="960"/>
      <c r="AH124" s="960"/>
      <c r="AI124" s="960"/>
      <c r="AJ124" s="961"/>
      <c r="AK124" s="962" t="s">
        <v>111</v>
      </c>
      <c r="AL124" s="960"/>
      <c r="AM124" s="960"/>
      <c r="AN124" s="960"/>
      <c r="AO124" s="961"/>
      <c r="AP124" s="963" t="s">
        <v>111</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432</v>
      </c>
      <c r="CQ124" s="1009"/>
      <c r="CR124" s="1009"/>
      <c r="CS124" s="1009"/>
      <c r="CT124" s="1009"/>
      <c r="CU124" s="1009"/>
      <c r="CV124" s="1009"/>
      <c r="CW124" s="1009"/>
      <c r="CX124" s="1009"/>
      <c r="CY124" s="1009"/>
      <c r="CZ124" s="1009"/>
      <c r="DA124" s="1009"/>
      <c r="DB124" s="1009"/>
      <c r="DC124" s="1009"/>
      <c r="DD124" s="1009"/>
      <c r="DE124" s="1009"/>
      <c r="DF124" s="1010"/>
      <c r="DG124" s="998" t="s">
        <v>111</v>
      </c>
      <c r="DH124" s="999"/>
      <c r="DI124" s="999"/>
      <c r="DJ124" s="999"/>
      <c r="DK124" s="1000"/>
      <c r="DL124" s="1001" t="s">
        <v>111</v>
      </c>
      <c r="DM124" s="999"/>
      <c r="DN124" s="999"/>
      <c r="DO124" s="999"/>
      <c r="DP124" s="1000"/>
      <c r="DQ124" s="1001" t="s">
        <v>111</v>
      </c>
      <c r="DR124" s="999"/>
      <c r="DS124" s="999"/>
      <c r="DT124" s="999"/>
      <c r="DU124" s="1000"/>
      <c r="DV124" s="1002" t="s">
        <v>111</v>
      </c>
      <c r="DW124" s="1003"/>
      <c r="DX124" s="1003"/>
      <c r="DY124" s="1003"/>
      <c r="DZ124" s="1004"/>
    </row>
    <row r="125" spans="1:130" s="197" customFormat="1" ht="26.25" customHeight="1" thickBot="1">
      <c r="A125" s="976"/>
      <c r="B125" s="947"/>
      <c r="C125" s="917" t="s">
        <v>422</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111</v>
      </c>
      <c r="AB125" s="960"/>
      <c r="AC125" s="960"/>
      <c r="AD125" s="960"/>
      <c r="AE125" s="961"/>
      <c r="AF125" s="962" t="s">
        <v>111</v>
      </c>
      <c r="AG125" s="960"/>
      <c r="AH125" s="960"/>
      <c r="AI125" s="960"/>
      <c r="AJ125" s="961"/>
      <c r="AK125" s="962" t="s">
        <v>111</v>
      </c>
      <c r="AL125" s="960"/>
      <c r="AM125" s="960"/>
      <c r="AN125" s="960"/>
      <c r="AO125" s="961"/>
      <c r="AP125" s="963" t="s">
        <v>111</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433</v>
      </c>
      <c r="CL125" s="1015"/>
      <c r="CM125" s="1015"/>
      <c r="CN125" s="1015"/>
      <c r="CO125" s="1016"/>
      <c r="CP125" s="941" t="s">
        <v>434</v>
      </c>
      <c r="CQ125" s="888"/>
      <c r="CR125" s="888"/>
      <c r="CS125" s="888"/>
      <c r="CT125" s="888"/>
      <c r="CU125" s="888"/>
      <c r="CV125" s="888"/>
      <c r="CW125" s="888"/>
      <c r="CX125" s="888"/>
      <c r="CY125" s="888"/>
      <c r="CZ125" s="888"/>
      <c r="DA125" s="888"/>
      <c r="DB125" s="888"/>
      <c r="DC125" s="888"/>
      <c r="DD125" s="888"/>
      <c r="DE125" s="888"/>
      <c r="DF125" s="889"/>
      <c r="DG125" s="927" t="s">
        <v>111</v>
      </c>
      <c r="DH125" s="928"/>
      <c r="DI125" s="928"/>
      <c r="DJ125" s="928"/>
      <c r="DK125" s="928"/>
      <c r="DL125" s="928" t="s">
        <v>111</v>
      </c>
      <c r="DM125" s="928"/>
      <c r="DN125" s="928"/>
      <c r="DO125" s="928"/>
      <c r="DP125" s="928"/>
      <c r="DQ125" s="928" t="s">
        <v>111</v>
      </c>
      <c r="DR125" s="928"/>
      <c r="DS125" s="928"/>
      <c r="DT125" s="928"/>
      <c r="DU125" s="928"/>
      <c r="DV125" s="929" t="s">
        <v>111</v>
      </c>
      <c r="DW125" s="929"/>
      <c r="DX125" s="929"/>
      <c r="DY125" s="929"/>
      <c r="DZ125" s="930"/>
    </row>
    <row r="126" spans="1:130" s="197" customFormat="1" ht="26.25" customHeight="1">
      <c r="A126" s="976"/>
      <c r="B126" s="947"/>
      <c r="C126" s="917" t="s">
        <v>425</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111</v>
      </c>
      <c r="AB126" s="960"/>
      <c r="AC126" s="960"/>
      <c r="AD126" s="960"/>
      <c r="AE126" s="961"/>
      <c r="AF126" s="962" t="s">
        <v>111</v>
      </c>
      <c r="AG126" s="960"/>
      <c r="AH126" s="960"/>
      <c r="AI126" s="960"/>
      <c r="AJ126" s="961"/>
      <c r="AK126" s="962" t="s">
        <v>111</v>
      </c>
      <c r="AL126" s="960"/>
      <c r="AM126" s="960"/>
      <c r="AN126" s="960"/>
      <c r="AO126" s="961"/>
      <c r="AP126" s="963" t="s">
        <v>111</v>
      </c>
      <c r="AQ126" s="964"/>
      <c r="AR126" s="964"/>
      <c r="AS126" s="964"/>
      <c r="AT126" s="965"/>
      <c r="AU126" s="233"/>
      <c r="AV126" s="233"/>
      <c r="AW126" s="233"/>
      <c r="AX126" s="1037" t="s">
        <v>435</v>
      </c>
      <c r="AY126" s="1038"/>
      <c r="AZ126" s="1038"/>
      <c r="BA126" s="1038"/>
      <c r="BB126" s="1038"/>
      <c r="BC126" s="1038"/>
      <c r="BD126" s="1038"/>
      <c r="BE126" s="1039"/>
      <c r="BF126" s="1053" t="s">
        <v>436</v>
      </c>
      <c r="BG126" s="1038"/>
      <c r="BH126" s="1038"/>
      <c r="BI126" s="1038"/>
      <c r="BJ126" s="1038"/>
      <c r="BK126" s="1038"/>
      <c r="BL126" s="1039"/>
      <c r="BM126" s="1053" t="s">
        <v>437</v>
      </c>
      <c r="BN126" s="1038"/>
      <c r="BO126" s="1038"/>
      <c r="BP126" s="1038"/>
      <c r="BQ126" s="1038"/>
      <c r="BR126" s="1038"/>
      <c r="BS126" s="1039"/>
      <c r="BT126" s="1053" t="s">
        <v>438</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439</v>
      </c>
      <c r="CQ126" s="951"/>
      <c r="CR126" s="951"/>
      <c r="CS126" s="951"/>
      <c r="CT126" s="951"/>
      <c r="CU126" s="951"/>
      <c r="CV126" s="951"/>
      <c r="CW126" s="951"/>
      <c r="CX126" s="951"/>
      <c r="CY126" s="951"/>
      <c r="CZ126" s="951"/>
      <c r="DA126" s="951"/>
      <c r="DB126" s="951"/>
      <c r="DC126" s="951"/>
      <c r="DD126" s="951"/>
      <c r="DE126" s="951"/>
      <c r="DF126" s="952"/>
      <c r="DG126" s="920" t="s">
        <v>111</v>
      </c>
      <c r="DH126" s="921"/>
      <c r="DI126" s="921"/>
      <c r="DJ126" s="921"/>
      <c r="DK126" s="921"/>
      <c r="DL126" s="921" t="s">
        <v>111</v>
      </c>
      <c r="DM126" s="921"/>
      <c r="DN126" s="921"/>
      <c r="DO126" s="921"/>
      <c r="DP126" s="921"/>
      <c r="DQ126" s="921" t="s">
        <v>111</v>
      </c>
      <c r="DR126" s="921"/>
      <c r="DS126" s="921"/>
      <c r="DT126" s="921"/>
      <c r="DU126" s="921"/>
      <c r="DV126" s="922" t="s">
        <v>111</v>
      </c>
      <c r="DW126" s="922"/>
      <c r="DX126" s="922"/>
      <c r="DY126" s="922"/>
      <c r="DZ126" s="923"/>
    </row>
    <row r="127" spans="1:130" s="197" customFormat="1" ht="26.25" customHeight="1" thickBot="1">
      <c r="A127" s="977"/>
      <c r="B127" s="949"/>
      <c r="C127" s="1005" t="s">
        <v>440</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111</v>
      </c>
      <c r="AB127" s="960"/>
      <c r="AC127" s="960"/>
      <c r="AD127" s="960"/>
      <c r="AE127" s="961"/>
      <c r="AF127" s="962" t="s">
        <v>111</v>
      </c>
      <c r="AG127" s="960"/>
      <c r="AH127" s="960"/>
      <c r="AI127" s="960"/>
      <c r="AJ127" s="961"/>
      <c r="AK127" s="962" t="s">
        <v>111</v>
      </c>
      <c r="AL127" s="960"/>
      <c r="AM127" s="960"/>
      <c r="AN127" s="960"/>
      <c r="AO127" s="961"/>
      <c r="AP127" s="963" t="s">
        <v>111</v>
      </c>
      <c r="AQ127" s="964"/>
      <c r="AR127" s="964"/>
      <c r="AS127" s="964"/>
      <c r="AT127" s="965"/>
      <c r="AU127" s="233"/>
      <c r="AV127" s="233"/>
      <c r="AW127" s="233"/>
      <c r="AX127" s="887" t="s">
        <v>441</v>
      </c>
      <c r="AY127" s="888"/>
      <c r="AZ127" s="888"/>
      <c r="BA127" s="888"/>
      <c r="BB127" s="888"/>
      <c r="BC127" s="888"/>
      <c r="BD127" s="888"/>
      <c r="BE127" s="889"/>
      <c r="BF127" s="1042" t="s">
        <v>111</v>
      </c>
      <c r="BG127" s="1043"/>
      <c r="BH127" s="1043"/>
      <c r="BI127" s="1043"/>
      <c r="BJ127" s="1043"/>
      <c r="BK127" s="1043"/>
      <c r="BL127" s="1052"/>
      <c r="BM127" s="1042">
        <v>13.02</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442</v>
      </c>
      <c r="CQ127" s="1046"/>
      <c r="CR127" s="1046"/>
      <c r="CS127" s="1046"/>
      <c r="CT127" s="1046"/>
      <c r="CU127" s="1046"/>
      <c r="CV127" s="1046"/>
      <c r="CW127" s="1046"/>
      <c r="CX127" s="1046"/>
      <c r="CY127" s="1046"/>
      <c r="CZ127" s="1046"/>
      <c r="DA127" s="1046"/>
      <c r="DB127" s="1046"/>
      <c r="DC127" s="1046"/>
      <c r="DD127" s="1046"/>
      <c r="DE127" s="1046"/>
      <c r="DF127" s="1047"/>
      <c r="DG127" s="1048">
        <v>1616263</v>
      </c>
      <c r="DH127" s="1049"/>
      <c r="DI127" s="1049"/>
      <c r="DJ127" s="1049"/>
      <c r="DK127" s="1049"/>
      <c r="DL127" s="1049">
        <v>1488931</v>
      </c>
      <c r="DM127" s="1049"/>
      <c r="DN127" s="1049"/>
      <c r="DO127" s="1049"/>
      <c r="DP127" s="1049"/>
      <c r="DQ127" s="1049">
        <v>1246089</v>
      </c>
      <c r="DR127" s="1049"/>
      <c r="DS127" s="1049"/>
      <c r="DT127" s="1049"/>
      <c r="DU127" s="1049"/>
      <c r="DV127" s="1050">
        <v>12.5</v>
      </c>
      <c r="DW127" s="1050"/>
      <c r="DX127" s="1050"/>
      <c r="DY127" s="1050"/>
      <c r="DZ127" s="1051"/>
    </row>
    <row r="128" spans="1:130" s="197" customFormat="1" ht="26.25" customHeight="1">
      <c r="A128" s="1072" t="s">
        <v>443</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444</v>
      </c>
      <c r="X128" s="1074"/>
      <c r="Y128" s="1074"/>
      <c r="Z128" s="1075"/>
      <c r="AA128" s="1090">
        <v>56544</v>
      </c>
      <c r="AB128" s="1091"/>
      <c r="AC128" s="1091"/>
      <c r="AD128" s="1091"/>
      <c r="AE128" s="1092"/>
      <c r="AF128" s="1093">
        <v>42368</v>
      </c>
      <c r="AG128" s="1091"/>
      <c r="AH128" s="1091"/>
      <c r="AI128" s="1091"/>
      <c r="AJ128" s="1092"/>
      <c r="AK128" s="1093">
        <v>45137</v>
      </c>
      <c r="AL128" s="1091"/>
      <c r="AM128" s="1091"/>
      <c r="AN128" s="1091"/>
      <c r="AO128" s="1092"/>
      <c r="AP128" s="1094"/>
      <c r="AQ128" s="1095"/>
      <c r="AR128" s="1095"/>
      <c r="AS128" s="1095"/>
      <c r="AT128" s="1096"/>
      <c r="AU128" s="235"/>
      <c r="AV128" s="235"/>
      <c r="AW128" s="235"/>
      <c r="AX128" s="1055" t="s">
        <v>445</v>
      </c>
      <c r="AY128" s="951"/>
      <c r="AZ128" s="951"/>
      <c r="BA128" s="951"/>
      <c r="BB128" s="951"/>
      <c r="BC128" s="951"/>
      <c r="BD128" s="951"/>
      <c r="BE128" s="952"/>
      <c r="BF128" s="1067" t="s">
        <v>111</v>
      </c>
      <c r="BG128" s="1068"/>
      <c r="BH128" s="1068"/>
      <c r="BI128" s="1068"/>
      <c r="BJ128" s="1068"/>
      <c r="BK128" s="1068"/>
      <c r="BL128" s="1069"/>
      <c r="BM128" s="1067">
        <v>18.02</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446</v>
      </c>
      <c r="X129" s="1062"/>
      <c r="Y129" s="1062"/>
      <c r="Z129" s="1063"/>
      <c r="AA129" s="959">
        <v>11980532</v>
      </c>
      <c r="AB129" s="960"/>
      <c r="AC129" s="960"/>
      <c r="AD129" s="960"/>
      <c r="AE129" s="961"/>
      <c r="AF129" s="962">
        <v>12254156</v>
      </c>
      <c r="AG129" s="960"/>
      <c r="AH129" s="960"/>
      <c r="AI129" s="960"/>
      <c r="AJ129" s="961"/>
      <c r="AK129" s="962">
        <v>12308813</v>
      </c>
      <c r="AL129" s="960"/>
      <c r="AM129" s="960"/>
      <c r="AN129" s="960"/>
      <c r="AO129" s="961"/>
      <c r="AP129" s="1064"/>
      <c r="AQ129" s="1065"/>
      <c r="AR129" s="1065"/>
      <c r="AS129" s="1065"/>
      <c r="AT129" s="1066"/>
      <c r="AU129" s="235"/>
      <c r="AV129" s="235"/>
      <c r="AW129" s="235"/>
      <c r="AX129" s="1055" t="s">
        <v>447</v>
      </c>
      <c r="AY129" s="951"/>
      <c r="AZ129" s="951"/>
      <c r="BA129" s="951"/>
      <c r="BB129" s="951"/>
      <c r="BC129" s="951"/>
      <c r="BD129" s="951"/>
      <c r="BE129" s="952"/>
      <c r="BF129" s="1056">
        <v>13.8</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448</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449</v>
      </c>
      <c r="X130" s="1062"/>
      <c r="Y130" s="1062"/>
      <c r="Z130" s="1063"/>
      <c r="AA130" s="959">
        <v>2224868</v>
      </c>
      <c r="AB130" s="960"/>
      <c r="AC130" s="960"/>
      <c r="AD130" s="960"/>
      <c r="AE130" s="961"/>
      <c r="AF130" s="962">
        <v>2316521</v>
      </c>
      <c r="AG130" s="960"/>
      <c r="AH130" s="960"/>
      <c r="AI130" s="960"/>
      <c r="AJ130" s="961"/>
      <c r="AK130" s="962">
        <v>2358794</v>
      </c>
      <c r="AL130" s="960"/>
      <c r="AM130" s="960"/>
      <c r="AN130" s="960"/>
      <c r="AO130" s="961"/>
      <c r="AP130" s="1064"/>
      <c r="AQ130" s="1065"/>
      <c r="AR130" s="1065"/>
      <c r="AS130" s="1065"/>
      <c r="AT130" s="1066"/>
      <c r="AU130" s="235"/>
      <c r="AV130" s="235"/>
      <c r="AW130" s="235"/>
      <c r="AX130" s="1114" t="s">
        <v>450</v>
      </c>
      <c r="AY130" s="1046"/>
      <c r="AZ130" s="1046"/>
      <c r="BA130" s="1046"/>
      <c r="BB130" s="1046"/>
      <c r="BC130" s="1046"/>
      <c r="BD130" s="1046"/>
      <c r="BE130" s="1047"/>
      <c r="BF130" s="1076">
        <v>54</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451</v>
      </c>
      <c r="X131" s="1085"/>
      <c r="Y131" s="1085"/>
      <c r="Z131" s="1086"/>
      <c r="AA131" s="998">
        <v>9755664</v>
      </c>
      <c r="AB131" s="999"/>
      <c r="AC131" s="999"/>
      <c r="AD131" s="999"/>
      <c r="AE131" s="1000"/>
      <c r="AF131" s="1001">
        <v>9937635</v>
      </c>
      <c r="AG131" s="999"/>
      <c r="AH131" s="999"/>
      <c r="AI131" s="999"/>
      <c r="AJ131" s="1000"/>
      <c r="AK131" s="1001">
        <v>9950019</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452</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453</v>
      </c>
      <c r="W132" s="1102"/>
      <c r="X132" s="1102"/>
      <c r="Y132" s="1102"/>
      <c r="Z132" s="1103"/>
      <c r="AA132" s="1104">
        <v>14.987560050000001</v>
      </c>
      <c r="AB132" s="1105"/>
      <c r="AC132" s="1105"/>
      <c r="AD132" s="1105"/>
      <c r="AE132" s="1106"/>
      <c r="AF132" s="1107">
        <v>12.73506222</v>
      </c>
      <c r="AG132" s="1105"/>
      <c r="AH132" s="1105"/>
      <c r="AI132" s="1105"/>
      <c r="AJ132" s="1106"/>
      <c r="AK132" s="1107">
        <v>13.813420860000001</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454</v>
      </c>
      <c r="W133" s="1109"/>
      <c r="X133" s="1109"/>
      <c r="Y133" s="1109"/>
      <c r="Z133" s="1110"/>
      <c r="AA133" s="1111">
        <v>16</v>
      </c>
      <c r="AB133" s="1112"/>
      <c r="AC133" s="1112"/>
      <c r="AD133" s="1112"/>
      <c r="AE133" s="1113"/>
      <c r="AF133" s="1111">
        <v>14.2</v>
      </c>
      <c r="AG133" s="1112"/>
      <c r="AH133" s="1112"/>
      <c r="AI133" s="1112"/>
      <c r="AJ133" s="1113"/>
      <c r="AK133" s="1111">
        <v>13.8</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455</v>
      </c>
      <c r="B5" s="246"/>
      <c r="C5" s="246"/>
      <c r="D5" s="246"/>
      <c r="E5" s="246"/>
      <c r="F5" s="246"/>
      <c r="G5" s="246"/>
      <c r="H5" s="246"/>
      <c r="I5" s="246"/>
      <c r="J5" s="246"/>
      <c r="K5" s="246"/>
      <c r="L5" s="246"/>
      <c r="M5" s="246"/>
      <c r="N5" s="246"/>
      <c r="O5" s="247"/>
    </row>
    <row r="6" spans="1:16">
      <c r="A6" s="248"/>
      <c r="B6" s="244"/>
      <c r="C6" s="244"/>
      <c r="D6" s="244"/>
      <c r="E6" s="244"/>
      <c r="F6" s="244"/>
      <c r="G6" s="249" t="s">
        <v>456</v>
      </c>
      <c r="H6" s="249"/>
      <c r="I6" s="249"/>
      <c r="J6" s="249"/>
      <c r="K6" s="244"/>
      <c r="L6" s="244"/>
      <c r="M6" s="244"/>
      <c r="N6" s="244"/>
    </row>
    <row r="7" spans="1:16">
      <c r="A7" s="248"/>
      <c r="B7" s="244"/>
      <c r="C7" s="244"/>
      <c r="D7" s="244"/>
      <c r="E7" s="244"/>
      <c r="F7" s="244"/>
      <c r="G7" s="251"/>
      <c r="H7" s="252"/>
      <c r="I7" s="252"/>
      <c r="J7" s="253"/>
      <c r="K7" s="1118" t="s">
        <v>457</v>
      </c>
      <c r="L7" s="254"/>
      <c r="M7" s="255" t="s">
        <v>458</v>
      </c>
      <c r="N7" s="256"/>
    </row>
    <row r="8" spans="1:16">
      <c r="A8" s="248"/>
      <c r="B8" s="244"/>
      <c r="C8" s="244"/>
      <c r="D8" s="244"/>
      <c r="E8" s="244"/>
      <c r="F8" s="244"/>
      <c r="G8" s="257"/>
      <c r="H8" s="258"/>
      <c r="I8" s="258"/>
      <c r="J8" s="259"/>
      <c r="K8" s="1119"/>
      <c r="L8" s="260" t="s">
        <v>459</v>
      </c>
      <c r="M8" s="261" t="s">
        <v>460</v>
      </c>
      <c r="N8" s="262" t="s">
        <v>461</v>
      </c>
    </row>
    <row r="9" spans="1:16">
      <c r="A9" s="248"/>
      <c r="B9" s="244"/>
      <c r="C9" s="244"/>
      <c r="D9" s="244"/>
      <c r="E9" s="244"/>
      <c r="F9" s="244"/>
      <c r="G9" s="1120" t="s">
        <v>462</v>
      </c>
      <c r="H9" s="1121"/>
      <c r="I9" s="1121"/>
      <c r="J9" s="1122"/>
      <c r="K9" s="263">
        <v>3715278</v>
      </c>
      <c r="L9" s="264">
        <v>73066</v>
      </c>
      <c r="M9" s="265">
        <v>83170</v>
      </c>
      <c r="N9" s="266">
        <v>-12.1</v>
      </c>
    </row>
    <row r="10" spans="1:16">
      <c r="A10" s="248"/>
      <c r="B10" s="244"/>
      <c r="C10" s="244"/>
      <c r="D10" s="244"/>
      <c r="E10" s="244"/>
      <c r="F10" s="244"/>
      <c r="G10" s="1120" t="s">
        <v>463</v>
      </c>
      <c r="H10" s="1121"/>
      <c r="I10" s="1121"/>
      <c r="J10" s="1122"/>
      <c r="K10" s="267">
        <v>286641</v>
      </c>
      <c r="L10" s="268">
        <v>5637</v>
      </c>
      <c r="M10" s="269">
        <v>7053</v>
      </c>
      <c r="N10" s="270">
        <v>-20.100000000000001</v>
      </c>
    </row>
    <row r="11" spans="1:16" ht="13.5" customHeight="1">
      <c r="A11" s="248"/>
      <c r="B11" s="244"/>
      <c r="C11" s="244"/>
      <c r="D11" s="244"/>
      <c r="E11" s="244"/>
      <c r="F11" s="244"/>
      <c r="G11" s="1120" t="s">
        <v>464</v>
      </c>
      <c r="H11" s="1121"/>
      <c r="I11" s="1121"/>
      <c r="J11" s="1122"/>
      <c r="K11" s="267">
        <v>425514</v>
      </c>
      <c r="L11" s="268">
        <v>8368</v>
      </c>
      <c r="M11" s="269">
        <v>8860</v>
      </c>
      <c r="N11" s="270">
        <v>-5.6</v>
      </c>
    </row>
    <row r="12" spans="1:16" ht="13.5" customHeight="1">
      <c r="A12" s="248"/>
      <c r="B12" s="244"/>
      <c r="C12" s="244"/>
      <c r="D12" s="244"/>
      <c r="E12" s="244"/>
      <c r="F12" s="244"/>
      <c r="G12" s="1120" t="s">
        <v>465</v>
      </c>
      <c r="H12" s="1121"/>
      <c r="I12" s="1121"/>
      <c r="J12" s="1122"/>
      <c r="K12" s="267" t="s">
        <v>466</v>
      </c>
      <c r="L12" s="268" t="s">
        <v>466</v>
      </c>
      <c r="M12" s="269">
        <v>837</v>
      </c>
      <c r="N12" s="270" t="s">
        <v>466</v>
      </c>
    </row>
    <row r="13" spans="1:16" ht="13.5" customHeight="1">
      <c r="A13" s="248"/>
      <c r="B13" s="244"/>
      <c r="C13" s="244"/>
      <c r="D13" s="244"/>
      <c r="E13" s="244"/>
      <c r="F13" s="244"/>
      <c r="G13" s="1120" t="s">
        <v>467</v>
      </c>
      <c r="H13" s="1121"/>
      <c r="I13" s="1121"/>
      <c r="J13" s="1122"/>
      <c r="K13" s="267" t="s">
        <v>466</v>
      </c>
      <c r="L13" s="268" t="s">
        <v>466</v>
      </c>
      <c r="M13" s="269">
        <v>4</v>
      </c>
      <c r="N13" s="270" t="s">
        <v>466</v>
      </c>
    </row>
    <row r="14" spans="1:16" ht="13.5" customHeight="1">
      <c r="A14" s="248"/>
      <c r="B14" s="244"/>
      <c r="C14" s="244"/>
      <c r="D14" s="244"/>
      <c r="E14" s="244"/>
      <c r="F14" s="244"/>
      <c r="G14" s="1120" t="s">
        <v>468</v>
      </c>
      <c r="H14" s="1121"/>
      <c r="I14" s="1121"/>
      <c r="J14" s="1122"/>
      <c r="K14" s="267">
        <v>128555</v>
      </c>
      <c r="L14" s="268">
        <v>2528</v>
      </c>
      <c r="M14" s="269">
        <v>3453</v>
      </c>
      <c r="N14" s="270">
        <v>-26.8</v>
      </c>
    </row>
    <row r="15" spans="1:16" ht="13.5" customHeight="1">
      <c r="A15" s="248"/>
      <c r="B15" s="244"/>
      <c r="C15" s="244"/>
      <c r="D15" s="244"/>
      <c r="E15" s="244"/>
      <c r="F15" s="244"/>
      <c r="G15" s="1120" t="s">
        <v>469</v>
      </c>
      <c r="H15" s="1121"/>
      <c r="I15" s="1121"/>
      <c r="J15" s="1122"/>
      <c r="K15" s="267">
        <v>101015</v>
      </c>
      <c r="L15" s="268">
        <v>1987</v>
      </c>
      <c r="M15" s="269">
        <v>1923</v>
      </c>
      <c r="N15" s="270">
        <v>3.3</v>
      </c>
    </row>
    <row r="16" spans="1:16">
      <c r="A16" s="248"/>
      <c r="B16" s="244"/>
      <c r="C16" s="244"/>
      <c r="D16" s="244"/>
      <c r="E16" s="244"/>
      <c r="F16" s="244"/>
      <c r="G16" s="1123" t="s">
        <v>470</v>
      </c>
      <c r="H16" s="1124"/>
      <c r="I16" s="1124"/>
      <c r="J16" s="1125"/>
      <c r="K16" s="268">
        <v>-267850</v>
      </c>
      <c r="L16" s="268">
        <v>-5268</v>
      </c>
      <c r="M16" s="269">
        <v>-10272</v>
      </c>
      <c r="N16" s="270">
        <v>-48.7</v>
      </c>
    </row>
    <row r="17" spans="1:16">
      <c r="A17" s="248"/>
      <c r="B17" s="244"/>
      <c r="C17" s="244"/>
      <c r="D17" s="244"/>
      <c r="E17" s="244"/>
      <c r="F17" s="244"/>
      <c r="G17" s="1123" t="s">
        <v>169</v>
      </c>
      <c r="H17" s="1124"/>
      <c r="I17" s="1124"/>
      <c r="J17" s="1125"/>
      <c r="K17" s="268">
        <v>4389153</v>
      </c>
      <c r="L17" s="268">
        <v>86319</v>
      </c>
      <c r="M17" s="269">
        <v>95028</v>
      </c>
      <c r="N17" s="270">
        <v>-9.1999999999999993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471</v>
      </c>
      <c r="H19" s="244"/>
      <c r="I19" s="244"/>
      <c r="J19" s="244"/>
      <c r="K19" s="244"/>
      <c r="L19" s="244"/>
      <c r="M19" s="244"/>
      <c r="N19" s="244"/>
    </row>
    <row r="20" spans="1:16">
      <c r="A20" s="248"/>
      <c r="B20" s="244"/>
      <c r="C20" s="244"/>
      <c r="D20" s="244"/>
      <c r="E20" s="244"/>
      <c r="F20" s="244"/>
      <c r="G20" s="272"/>
      <c r="H20" s="273"/>
      <c r="I20" s="273"/>
      <c r="J20" s="274"/>
      <c r="K20" s="275" t="s">
        <v>472</v>
      </c>
      <c r="L20" s="276" t="s">
        <v>473</v>
      </c>
      <c r="M20" s="277" t="s">
        <v>474</v>
      </c>
      <c r="N20" s="278"/>
    </row>
    <row r="21" spans="1:16" s="284" customFormat="1">
      <c r="A21" s="279"/>
      <c r="B21" s="249"/>
      <c r="C21" s="249"/>
      <c r="D21" s="249"/>
      <c r="E21" s="249"/>
      <c r="F21" s="249"/>
      <c r="G21" s="1115" t="s">
        <v>475</v>
      </c>
      <c r="H21" s="1116"/>
      <c r="I21" s="1116"/>
      <c r="J21" s="1117"/>
      <c r="K21" s="280">
        <v>7.96</v>
      </c>
      <c r="L21" s="281">
        <v>9.36</v>
      </c>
      <c r="M21" s="282">
        <v>-1.4</v>
      </c>
      <c r="N21" s="249"/>
      <c r="O21" s="283"/>
      <c r="P21" s="279"/>
    </row>
    <row r="22" spans="1:16" s="284" customFormat="1">
      <c r="A22" s="279"/>
      <c r="B22" s="249"/>
      <c r="C22" s="249"/>
      <c r="D22" s="249"/>
      <c r="E22" s="249"/>
      <c r="F22" s="249"/>
      <c r="G22" s="1115" t="s">
        <v>476</v>
      </c>
      <c r="H22" s="1116"/>
      <c r="I22" s="1116"/>
      <c r="J22" s="1117"/>
      <c r="K22" s="285">
        <v>99</v>
      </c>
      <c r="L22" s="286">
        <v>96.8</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477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478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479</v>
      </c>
      <c r="H29" s="249"/>
      <c r="I29" s="249"/>
      <c r="J29" s="249"/>
      <c r="K29" s="244"/>
      <c r="L29" s="244"/>
      <c r="M29" s="244"/>
      <c r="N29" s="244"/>
      <c r="O29" s="293"/>
    </row>
    <row r="30" spans="1:16">
      <c r="A30" s="248"/>
      <c r="B30" s="244"/>
      <c r="C30" s="244"/>
      <c r="D30" s="244"/>
      <c r="E30" s="244"/>
      <c r="F30" s="244"/>
      <c r="G30" s="251"/>
      <c r="H30" s="252"/>
      <c r="I30" s="252"/>
      <c r="J30" s="253"/>
      <c r="K30" s="1118" t="s">
        <v>457</v>
      </c>
      <c r="L30" s="254"/>
      <c r="M30" s="255" t="s">
        <v>458</v>
      </c>
      <c r="N30" s="256"/>
    </row>
    <row r="31" spans="1:16">
      <c r="A31" s="248"/>
      <c r="B31" s="244"/>
      <c r="C31" s="244"/>
      <c r="D31" s="244"/>
      <c r="E31" s="244"/>
      <c r="F31" s="244"/>
      <c r="G31" s="257"/>
      <c r="H31" s="258"/>
      <c r="I31" s="258"/>
      <c r="J31" s="259"/>
      <c r="K31" s="1119"/>
      <c r="L31" s="260" t="s">
        <v>459</v>
      </c>
      <c r="M31" s="261" t="s">
        <v>460</v>
      </c>
      <c r="N31" s="262" t="s">
        <v>461</v>
      </c>
    </row>
    <row r="32" spans="1:16" ht="27" customHeight="1">
      <c r="A32" s="248"/>
      <c r="B32" s="244"/>
      <c r="C32" s="244"/>
      <c r="D32" s="244"/>
      <c r="E32" s="244"/>
      <c r="F32" s="244"/>
      <c r="G32" s="1131" t="s">
        <v>480</v>
      </c>
      <c r="H32" s="1132"/>
      <c r="I32" s="1132"/>
      <c r="J32" s="1133"/>
      <c r="K32" s="294">
        <v>3212194</v>
      </c>
      <c r="L32" s="294">
        <v>63172</v>
      </c>
      <c r="M32" s="295">
        <v>65071</v>
      </c>
      <c r="N32" s="296">
        <v>-2.9</v>
      </c>
    </row>
    <row r="33" spans="1:16" ht="13.5" customHeight="1">
      <c r="A33" s="248"/>
      <c r="B33" s="244"/>
      <c r="C33" s="244"/>
      <c r="D33" s="244"/>
      <c r="E33" s="244"/>
      <c r="F33" s="244"/>
      <c r="G33" s="1131" t="s">
        <v>481</v>
      </c>
      <c r="H33" s="1132"/>
      <c r="I33" s="1132"/>
      <c r="J33" s="1133"/>
      <c r="K33" s="294" t="s">
        <v>466</v>
      </c>
      <c r="L33" s="294" t="s">
        <v>466</v>
      </c>
      <c r="M33" s="295" t="s">
        <v>466</v>
      </c>
      <c r="N33" s="296" t="s">
        <v>466</v>
      </c>
    </row>
    <row r="34" spans="1:16" ht="27" customHeight="1">
      <c r="A34" s="248"/>
      <c r="B34" s="244"/>
      <c r="C34" s="244"/>
      <c r="D34" s="244"/>
      <c r="E34" s="244"/>
      <c r="F34" s="244"/>
      <c r="G34" s="1131" t="s">
        <v>482</v>
      </c>
      <c r="H34" s="1132"/>
      <c r="I34" s="1132"/>
      <c r="J34" s="1133"/>
      <c r="K34" s="294" t="s">
        <v>466</v>
      </c>
      <c r="L34" s="294" t="s">
        <v>466</v>
      </c>
      <c r="M34" s="295">
        <v>23</v>
      </c>
      <c r="N34" s="296" t="s">
        <v>466</v>
      </c>
    </row>
    <row r="35" spans="1:16" ht="27" customHeight="1">
      <c r="A35" s="248"/>
      <c r="B35" s="244"/>
      <c r="C35" s="244"/>
      <c r="D35" s="244"/>
      <c r="E35" s="244"/>
      <c r="F35" s="244"/>
      <c r="G35" s="1131" t="s">
        <v>483</v>
      </c>
      <c r="H35" s="1132"/>
      <c r="I35" s="1132"/>
      <c r="J35" s="1133"/>
      <c r="K35" s="294">
        <v>208582</v>
      </c>
      <c r="L35" s="294">
        <v>4102</v>
      </c>
      <c r="M35" s="295">
        <v>17560</v>
      </c>
      <c r="N35" s="296">
        <v>-76.599999999999994</v>
      </c>
    </row>
    <row r="36" spans="1:16" ht="27" customHeight="1">
      <c r="A36" s="248"/>
      <c r="B36" s="244"/>
      <c r="C36" s="244"/>
      <c r="D36" s="244"/>
      <c r="E36" s="244"/>
      <c r="F36" s="244"/>
      <c r="G36" s="1131" t="s">
        <v>484</v>
      </c>
      <c r="H36" s="1132"/>
      <c r="I36" s="1132"/>
      <c r="J36" s="1133"/>
      <c r="K36" s="294">
        <v>161507</v>
      </c>
      <c r="L36" s="294">
        <v>3176</v>
      </c>
      <c r="M36" s="295">
        <v>3274</v>
      </c>
      <c r="N36" s="296">
        <v>-3</v>
      </c>
    </row>
    <row r="37" spans="1:16" ht="13.5" customHeight="1">
      <c r="A37" s="248"/>
      <c r="B37" s="244"/>
      <c r="C37" s="244"/>
      <c r="D37" s="244"/>
      <c r="E37" s="244"/>
      <c r="F37" s="244"/>
      <c r="G37" s="1131" t="s">
        <v>485</v>
      </c>
      <c r="H37" s="1132"/>
      <c r="I37" s="1132"/>
      <c r="J37" s="1133"/>
      <c r="K37" s="294">
        <v>193719</v>
      </c>
      <c r="L37" s="294">
        <v>3810</v>
      </c>
      <c r="M37" s="295">
        <v>1387</v>
      </c>
      <c r="N37" s="296">
        <v>174.7</v>
      </c>
    </row>
    <row r="38" spans="1:16" ht="27" customHeight="1">
      <c r="A38" s="248"/>
      <c r="B38" s="244"/>
      <c r="C38" s="244"/>
      <c r="D38" s="244"/>
      <c r="E38" s="244"/>
      <c r="F38" s="244"/>
      <c r="G38" s="1134" t="s">
        <v>486</v>
      </c>
      <c r="H38" s="1135"/>
      <c r="I38" s="1135"/>
      <c r="J38" s="1136"/>
      <c r="K38" s="297">
        <v>2367</v>
      </c>
      <c r="L38" s="297">
        <v>47</v>
      </c>
      <c r="M38" s="298">
        <v>7</v>
      </c>
      <c r="N38" s="299">
        <v>571.4</v>
      </c>
      <c r="O38" s="293"/>
    </row>
    <row r="39" spans="1:16">
      <c r="A39" s="248"/>
      <c r="B39" s="244"/>
      <c r="C39" s="244"/>
      <c r="D39" s="244"/>
      <c r="E39" s="244"/>
      <c r="F39" s="244"/>
      <c r="G39" s="1134" t="s">
        <v>487</v>
      </c>
      <c r="H39" s="1135"/>
      <c r="I39" s="1135"/>
      <c r="J39" s="1136"/>
      <c r="K39" s="300">
        <v>-45137</v>
      </c>
      <c r="L39" s="300">
        <v>-888</v>
      </c>
      <c r="M39" s="301">
        <v>-4282</v>
      </c>
      <c r="N39" s="302">
        <v>-79.3</v>
      </c>
      <c r="O39" s="293"/>
    </row>
    <row r="40" spans="1:16" ht="27" customHeight="1">
      <c r="A40" s="248"/>
      <c r="B40" s="244"/>
      <c r="C40" s="244"/>
      <c r="D40" s="244"/>
      <c r="E40" s="244"/>
      <c r="F40" s="244"/>
      <c r="G40" s="1131" t="s">
        <v>488</v>
      </c>
      <c r="H40" s="1132"/>
      <c r="I40" s="1132"/>
      <c r="J40" s="1133"/>
      <c r="K40" s="300">
        <v>-2358794</v>
      </c>
      <c r="L40" s="300">
        <v>-46389</v>
      </c>
      <c r="M40" s="301">
        <v>-54179</v>
      </c>
      <c r="N40" s="302">
        <v>-14.4</v>
      </c>
      <c r="O40" s="293"/>
    </row>
    <row r="41" spans="1:16">
      <c r="A41" s="248"/>
      <c r="B41" s="244"/>
      <c r="C41" s="244"/>
      <c r="D41" s="244"/>
      <c r="E41" s="244"/>
      <c r="F41" s="244"/>
      <c r="G41" s="1137" t="s">
        <v>279</v>
      </c>
      <c r="H41" s="1138"/>
      <c r="I41" s="1138"/>
      <c r="J41" s="1139"/>
      <c r="K41" s="294">
        <v>1374438</v>
      </c>
      <c r="L41" s="300">
        <v>27030</v>
      </c>
      <c r="M41" s="301">
        <v>28861</v>
      </c>
      <c r="N41" s="302">
        <v>-6.3</v>
      </c>
      <c r="O41" s="293"/>
    </row>
    <row r="42" spans="1:16">
      <c r="A42" s="248"/>
      <c r="B42" s="244"/>
      <c r="C42" s="244"/>
      <c r="D42" s="244"/>
      <c r="E42" s="244"/>
      <c r="F42" s="244"/>
      <c r="G42" s="303" t="s">
        <v>489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490</v>
      </c>
      <c r="B47" s="244"/>
      <c r="C47" s="244"/>
      <c r="D47" s="244"/>
      <c r="E47" s="244"/>
      <c r="F47" s="244"/>
      <c r="G47" s="244"/>
      <c r="H47" s="244"/>
      <c r="I47" s="244"/>
      <c r="J47" s="244"/>
      <c r="K47" s="244"/>
      <c r="L47" s="244"/>
      <c r="M47" s="244"/>
      <c r="N47" s="244"/>
    </row>
    <row r="48" spans="1:16">
      <c r="A48" s="248"/>
      <c r="B48" s="244"/>
      <c r="C48" s="244"/>
      <c r="D48" s="244"/>
      <c r="E48" s="244"/>
      <c r="F48" s="244"/>
      <c r="G48" s="308" t="s">
        <v>491</v>
      </c>
      <c r="H48" s="308"/>
      <c r="I48" s="308"/>
      <c r="J48" s="308"/>
      <c r="K48" s="308"/>
      <c r="L48" s="308"/>
      <c r="M48" s="309"/>
      <c r="N48" s="308"/>
    </row>
    <row r="49" spans="1:14" ht="13.5" customHeight="1">
      <c r="A49" s="248"/>
      <c r="B49" s="244"/>
      <c r="C49" s="244"/>
      <c r="D49" s="244"/>
      <c r="E49" s="244"/>
      <c r="F49" s="244"/>
      <c r="G49" s="310"/>
      <c r="H49" s="311"/>
      <c r="I49" s="1126" t="s">
        <v>457</v>
      </c>
      <c r="J49" s="1128" t="s">
        <v>492</v>
      </c>
      <c r="K49" s="1129"/>
      <c r="L49" s="1129"/>
      <c r="M49" s="1129"/>
      <c r="N49" s="1130"/>
    </row>
    <row r="50" spans="1:14">
      <c r="A50" s="248"/>
      <c r="B50" s="244"/>
      <c r="C50" s="244"/>
      <c r="D50" s="244"/>
      <c r="E50" s="244"/>
      <c r="F50" s="244"/>
      <c r="G50" s="312"/>
      <c r="H50" s="313"/>
      <c r="I50" s="1127"/>
      <c r="J50" s="314" t="s">
        <v>493</v>
      </c>
      <c r="K50" s="315" t="s">
        <v>494</v>
      </c>
      <c r="L50" s="316" t="s">
        <v>495</v>
      </c>
      <c r="M50" s="317" t="s">
        <v>496</v>
      </c>
      <c r="N50" s="318" t="s">
        <v>497</v>
      </c>
    </row>
    <row r="51" spans="1:14">
      <c r="A51" s="248"/>
      <c r="B51" s="244"/>
      <c r="C51" s="244"/>
      <c r="D51" s="244"/>
      <c r="E51" s="244"/>
      <c r="F51" s="244"/>
      <c r="G51" s="310" t="s">
        <v>498</v>
      </c>
      <c r="H51" s="311"/>
      <c r="I51" s="319">
        <v>1610887</v>
      </c>
      <c r="J51" s="320">
        <v>32196</v>
      </c>
      <c r="K51" s="321">
        <v>-17.8</v>
      </c>
      <c r="L51" s="322">
        <v>76282</v>
      </c>
      <c r="M51" s="323">
        <v>25</v>
      </c>
      <c r="N51" s="324">
        <v>-42.8</v>
      </c>
    </row>
    <row r="52" spans="1:14">
      <c r="A52" s="248"/>
      <c r="B52" s="244"/>
      <c r="C52" s="244"/>
      <c r="D52" s="244"/>
      <c r="E52" s="244"/>
      <c r="F52" s="244"/>
      <c r="G52" s="325"/>
      <c r="H52" s="326" t="s">
        <v>499</v>
      </c>
      <c r="I52" s="327">
        <v>1393160</v>
      </c>
      <c r="J52" s="328">
        <v>27845</v>
      </c>
      <c r="K52" s="329">
        <v>-21.7</v>
      </c>
      <c r="L52" s="330">
        <v>41092</v>
      </c>
      <c r="M52" s="331">
        <v>31.8</v>
      </c>
      <c r="N52" s="332">
        <v>-53.5</v>
      </c>
    </row>
    <row r="53" spans="1:14">
      <c r="A53" s="248"/>
      <c r="B53" s="244"/>
      <c r="C53" s="244"/>
      <c r="D53" s="244"/>
      <c r="E53" s="244"/>
      <c r="F53" s="244"/>
      <c r="G53" s="310" t="s">
        <v>500</v>
      </c>
      <c r="H53" s="311"/>
      <c r="I53" s="319">
        <v>3734939</v>
      </c>
      <c r="J53" s="320">
        <v>74412</v>
      </c>
      <c r="K53" s="321">
        <v>131.1</v>
      </c>
      <c r="L53" s="322">
        <v>78670</v>
      </c>
      <c r="M53" s="323">
        <v>3.1</v>
      </c>
      <c r="N53" s="324">
        <v>128</v>
      </c>
    </row>
    <row r="54" spans="1:14">
      <c r="A54" s="248"/>
      <c r="B54" s="244"/>
      <c r="C54" s="244"/>
      <c r="D54" s="244"/>
      <c r="E54" s="244"/>
      <c r="F54" s="244"/>
      <c r="G54" s="325"/>
      <c r="H54" s="326" t="s">
        <v>499</v>
      </c>
      <c r="I54" s="327">
        <v>2759526</v>
      </c>
      <c r="J54" s="328">
        <v>54978</v>
      </c>
      <c r="K54" s="329">
        <v>97.4</v>
      </c>
      <c r="L54" s="330">
        <v>38094</v>
      </c>
      <c r="M54" s="331">
        <v>-7.3</v>
      </c>
      <c r="N54" s="332">
        <v>104.7</v>
      </c>
    </row>
    <row r="55" spans="1:14">
      <c r="A55" s="248"/>
      <c r="B55" s="244"/>
      <c r="C55" s="244"/>
      <c r="D55" s="244"/>
      <c r="E55" s="244"/>
      <c r="F55" s="244"/>
      <c r="G55" s="310" t="s">
        <v>501</v>
      </c>
      <c r="H55" s="311"/>
      <c r="I55" s="319">
        <v>4646068</v>
      </c>
      <c r="J55" s="320">
        <v>92195</v>
      </c>
      <c r="K55" s="321">
        <v>23.9</v>
      </c>
      <c r="L55" s="322">
        <v>67201</v>
      </c>
      <c r="M55" s="323">
        <v>-14.6</v>
      </c>
      <c r="N55" s="324">
        <v>38.5</v>
      </c>
    </row>
    <row r="56" spans="1:14">
      <c r="A56" s="248"/>
      <c r="B56" s="244"/>
      <c r="C56" s="244"/>
      <c r="D56" s="244"/>
      <c r="E56" s="244"/>
      <c r="F56" s="244"/>
      <c r="G56" s="325"/>
      <c r="H56" s="326" t="s">
        <v>499</v>
      </c>
      <c r="I56" s="327">
        <v>3523241</v>
      </c>
      <c r="J56" s="328">
        <v>69914</v>
      </c>
      <c r="K56" s="329">
        <v>27.2</v>
      </c>
      <c r="L56" s="330">
        <v>35210</v>
      </c>
      <c r="M56" s="331">
        <v>-7.6</v>
      </c>
      <c r="N56" s="332">
        <v>34.799999999999997</v>
      </c>
    </row>
    <row r="57" spans="1:14">
      <c r="A57" s="248"/>
      <c r="B57" s="244"/>
      <c r="C57" s="244"/>
      <c r="D57" s="244"/>
      <c r="E57" s="244"/>
      <c r="F57" s="244"/>
      <c r="G57" s="310" t="s">
        <v>502</v>
      </c>
      <c r="H57" s="311"/>
      <c r="I57" s="319">
        <v>2631475</v>
      </c>
      <c r="J57" s="320">
        <v>51764</v>
      </c>
      <c r="K57" s="321">
        <v>-43.9</v>
      </c>
      <c r="L57" s="322">
        <v>75709</v>
      </c>
      <c r="M57" s="323">
        <v>12.7</v>
      </c>
      <c r="N57" s="324">
        <v>-56.6</v>
      </c>
    </row>
    <row r="58" spans="1:14">
      <c r="A58" s="248"/>
      <c r="B58" s="244"/>
      <c r="C58" s="244"/>
      <c r="D58" s="244"/>
      <c r="E58" s="244"/>
      <c r="F58" s="244"/>
      <c r="G58" s="325"/>
      <c r="H58" s="326" t="s">
        <v>499</v>
      </c>
      <c r="I58" s="327">
        <v>2104123</v>
      </c>
      <c r="J58" s="328">
        <v>41390</v>
      </c>
      <c r="K58" s="329">
        <v>-40.799999999999997</v>
      </c>
      <c r="L58" s="330">
        <v>35212</v>
      </c>
      <c r="M58" s="331">
        <v>0</v>
      </c>
      <c r="N58" s="332">
        <v>-40.799999999999997</v>
      </c>
    </row>
    <row r="59" spans="1:14">
      <c r="A59" s="248"/>
      <c r="B59" s="244"/>
      <c r="C59" s="244"/>
      <c r="D59" s="244"/>
      <c r="E59" s="244"/>
      <c r="F59" s="244"/>
      <c r="G59" s="310" t="s">
        <v>503</v>
      </c>
      <c r="H59" s="311"/>
      <c r="I59" s="319">
        <v>3685680</v>
      </c>
      <c r="J59" s="320">
        <v>72484</v>
      </c>
      <c r="K59" s="321">
        <v>40</v>
      </c>
      <c r="L59" s="322">
        <v>90961</v>
      </c>
      <c r="M59" s="323">
        <v>20.100000000000001</v>
      </c>
      <c r="N59" s="324">
        <v>19.899999999999999</v>
      </c>
    </row>
    <row r="60" spans="1:14">
      <c r="A60" s="248"/>
      <c r="B60" s="244"/>
      <c r="C60" s="244"/>
      <c r="D60" s="244"/>
      <c r="E60" s="244"/>
      <c r="F60" s="244"/>
      <c r="G60" s="325"/>
      <c r="H60" s="326" t="s">
        <v>499</v>
      </c>
      <c r="I60" s="333">
        <v>2740454</v>
      </c>
      <c r="J60" s="328">
        <v>53895</v>
      </c>
      <c r="K60" s="329">
        <v>30.2</v>
      </c>
      <c r="L60" s="330">
        <v>37720</v>
      </c>
      <c r="M60" s="331">
        <v>7.1</v>
      </c>
      <c r="N60" s="332">
        <v>23.1</v>
      </c>
    </row>
    <row r="61" spans="1:14">
      <c r="A61" s="248"/>
      <c r="B61" s="244"/>
      <c r="C61" s="244"/>
      <c r="D61" s="244"/>
      <c r="E61" s="244"/>
      <c r="F61" s="244"/>
      <c r="G61" s="310" t="s">
        <v>504</v>
      </c>
      <c r="H61" s="334"/>
      <c r="I61" s="335">
        <v>3261810</v>
      </c>
      <c r="J61" s="336">
        <v>64610</v>
      </c>
      <c r="K61" s="337">
        <v>26.7</v>
      </c>
      <c r="L61" s="338">
        <v>77765</v>
      </c>
      <c r="M61" s="339">
        <v>9.3000000000000007</v>
      </c>
      <c r="N61" s="324">
        <v>17.399999999999999</v>
      </c>
    </row>
    <row r="62" spans="1:14">
      <c r="A62" s="248"/>
      <c r="B62" s="244"/>
      <c r="C62" s="244"/>
      <c r="D62" s="244"/>
      <c r="E62" s="244"/>
      <c r="F62" s="244"/>
      <c r="G62" s="325"/>
      <c r="H62" s="326" t="s">
        <v>499</v>
      </c>
      <c r="I62" s="327">
        <v>2504101</v>
      </c>
      <c r="J62" s="328">
        <v>49604</v>
      </c>
      <c r="K62" s="329">
        <v>18.5</v>
      </c>
      <c r="L62" s="330">
        <v>37466</v>
      </c>
      <c r="M62" s="331">
        <v>4.8</v>
      </c>
      <c r="N62" s="332">
        <v>13.7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506</v>
      </c>
      <c r="G46" s="8" t="s">
        <v>507</v>
      </c>
      <c r="H46" s="8" t="s">
        <v>508</v>
      </c>
      <c r="I46" s="8" t="s">
        <v>509</v>
      </c>
      <c r="J46" s="9" t="s">
        <v>510</v>
      </c>
    </row>
    <row r="47" spans="2:10" ht="57.75" customHeight="1">
      <c r="B47" s="10"/>
      <c r="C47" s="1140" t="s">
        <v>3</v>
      </c>
      <c r="D47" s="1140"/>
      <c r="E47" s="1141"/>
      <c r="F47" s="11">
        <v>6.53</v>
      </c>
      <c r="G47" s="12">
        <v>8.08</v>
      </c>
      <c r="H47" s="12">
        <v>8.68</v>
      </c>
      <c r="I47" s="12">
        <v>7.46</v>
      </c>
      <c r="J47" s="13">
        <v>11.03</v>
      </c>
    </row>
    <row r="48" spans="2:10" ht="57.75" customHeight="1">
      <c r="B48" s="14"/>
      <c r="C48" s="1142" t="s">
        <v>4</v>
      </c>
      <c r="D48" s="1142"/>
      <c r="E48" s="1143"/>
      <c r="F48" s="15">
        <v>2.4300000000000002</v>
      </c>
      <c r="G48" s="16">
        <v>3.31</v>
      </c>
      <c r="H48" s="16">
        <v>4.2</v>
      </c>
      <c r="I48" s="16">
        <v>3.1</v>
      </c>
      <c r="J48" s="17">
        <v>3.07</v>
      </c>
    </row>
    <row r="49" spans="2:10" ht="57.75" customHeight="1" thickBot="1">
      <c r="B49" s="18"/>
      <c r="C49" s="1144" t="s">
        <v>5</v>
      </c>
      <c r="D49" s="1144"/>
      <c r="E49" s="1145"/>
      <c r="F49" s="19" t="s">
        <v>511</v>
      </c>
      <c r="G49" s="20">
        <v>2.4900000000000002</v>
      </c>
      <c r="H49" s="20">
        <v>2.59</v>
      </c>
      <c r="I49" s="20" t="s">
        <v>512</v>
      </c>
      <c r="J49" s="21">
        <v>3.59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506</v>
      </c>
      <c r="G33" s="29" t="s">
        <v>507</v>
      </c>
      <c r="H33" s="29" t="s">
        <v>508</v>
      </c>
      <c r="I33" s="29" t="s">
        <v>509</v>
      </c>
      <c r="J33" s="30" t="s">
        <v>510</v>
      </c>
      <c r="K33" s="22"/>
      <c r="L33" s="22"/>
      <c r="M33" s="22"/>
      <c r="N33" s="22"/>
      <c r="O33" s="22"/>
      <c r="P33" s="22"/>
    </row>
    <row r="34" spans="1:16" ht="39" customHeight="1">
      <c r="A34" s="22"/>
      <c r="B34" s="31"/>
      <c r="C34" s="1152" t="s">
        <v>513</v>
      </c>
      <c r="D34" s="1152"/>
      <c r="E34" s="1153"/>
      <c r="F34" s="32">
        <v>3.84</v>
      </c>
      <c r="G34" s="33">
        <v>3.6</v>
      </c>
      <c r="H34" s="33">
        <v>3.55</v>
      </c>
      <c r="I34" s="33">
        <v>3.4</v>
      </c>
      <c r="J34" s="34">
        <v>3.47</v>
      </c>
      <c r="K34" s="22"/>
      <c r="L34" s="22"/>
      <c r="M34" s="22"/>
      <c r="N34" s="22"/>
      <c r="O34" s="22"/>
      <c r="P34" s="22"/>
    </row>
    <row r="35" spans="1:16" ht="39" customHeight="1">
      <c r="A35" s="22"/>
      <c r="B35" s="35"/>
      <c r="C35" s="1146" t="s">
        <v>514</v>
      </c>
      <c r="D35" s="1147"/>
      <c r="E35" s="1148"/>
      <c r="F35" s="36">
        <v>2.41</v>
      </c>
      <c r="G35" s="37">
        <v>3.27</v>
      </c>
      <c r="H35" s="37">
        <v>4.17</v>
      </c>
      <c r="I35" s="37">
        <v>3.04</v>
      </c>
      <c r="J35" s="38">
        <v>2.96</v>
      </c>
      <c r="K35" s="22"/>
      <c r="L35" s="22"/>
      <c r="M35" s="22"/>
      <c r="N35" s="22"/>
      <c r="O35" s="22"/>
      <c r="P35" s="22"/>
    </row>
    <row r="36" spans="1:16" ht="39" customHeight="1">
      <c r="A36" s="22"/>
      <c r="B36" s="35"/>
      <c r="C36" s="1146" t="s">
        <v>515</v>
      </c>
      <c r="D36" s="1147"/>
      <c r="E36" s="1148"/>
      <c r="F36" s="36">
        <v>0.57999999999999996</v>
      </c>
      <c r="G36" s="37">
        <v>0.52</v>
      </c>
      <c r="H36" s="37">
        <v>1.71</v>
      </c>
      <c r="I36" s="37">
        <v>1.55</v>
      </c>
      <c r="J36" s="38">
        <v>1.0900000000000001</v>
      </c>
      <c r="K36" s="22"/>
      <c r="L36" s="22"/>
      <c r="M36" s="22"/>
      <c r="N36" s="22"/>
      <c r="O36" s="22"/>
      <c r="P36" s="22"/>
    </row>
    <row r="37" spans="1:16" ht="39" customHeight="1">
      <c r="A37" s="22"/>
      <c r="B37" s="35"/>
      <c r="C37" s="1146" t="s">
        <v>516</v>
      </c>
      <c r="D37" s="1147"/>
      <c r="E37" s="1148"/>
      <c r="F37" s="36">
        <v>0.32</v>
      </c>
      <c r="G37" s="37">
        <v>0.63</v>
      </c>
      <c r="H37" s="37">
        <v>0.38</v>
      </c>
      <c r="I37" s="37">
        <v>0.47</v>
      </c>
      <c r="J37" s="38">
        <v>0.28000000000000003</v>
      </c>
      <c r="K37" s="22"/>
      <c r="L37" s="22"/>
      <c r="M37" s="22"/>
      <c r="N37" s="22"/>
      <c r="O37" s="22"/>
      <c r="P37" s="22"/>
    </row>
    <row r="38" spans="1:16" ht="39" customHeight="1">
      <c r="A38" s="22"/>
      <c r="B38" s="35"/>
      <c r="C38" s="1146" t="s">
        <v>517</v>
      </c>
      <c r="D38" s="1147"/>
      <c r="E38" s="1148"/>
      <c r="F38" s="36">
        <v>0.2</v>
      </c>
      <c r="G38" s="37">
        <v>0.27</v>
      </c>
      <c r="H38" s="37">
        <v>0.22</v>
      </c>
      <c r="I38" s="37">
        <v>0.28999999999999998</v>
      </c>
      <c r="J38" s="38">
        <v>0.25</v>
      </c>
      <c r="K38" s="22"/>
      <c r="L38" s="22"/>
      <c r="M38" s="22"/>
      <c r="N38" s="22"/>
      <c r="O38" s="22"/>
      <c r="P38" s="22"/>
    </row>
    <row r="39" spans="1:16" ht="39" customHeight="1">
      <c r="A39" s="22"/>
      <c r="B39" s="35"/>
      <c r="C39" s="1146" t="s">
        <v>518</v>
      </c>
      <c r="D39" s="1147"/>
      <c r="E39" s="1148"/>
      <c r="F39" s="36">
        <v>0.02</v>
      </c>
      <c r="G39" s="37">
        <v>0.04</v>
      </c>
      <c r="H39" s="37">
        <v>0.03</v>
      </c>
      <c r="I39" s="37">
        <v>0.05</v>
      </c>
      <c r="J39" s="38">
        <v>0.11</v>
      </c>
      <c r="K39" s="22"/>
      <c r="L39" s="22"/>
      <c r="M39" s="22"/>
      <c r="N39" s="22"/>
      <c r="O39" s="22"/>
      <c r="P39" s="22"/>
    </row>
    <row r="40" spans="1:16" ht="39" customHeight="1">
      <c r="A40" s="22"/>
      <c r="B40" s="35"/>
      <c r="C40" s="1146" t="s">
        <v>519</v>
      </c>
      <c r="D40" s="1147"/>
      <c r="E40" s="1148"/>
      <c r="F40" s="36">
        <v>0.08</v>
      </c>
      <c r="G40" s="37">
        <v>7.0000000000000007E-2</v>
      </c>
      <c r="H40" s="37">
        <v>0.06</v>
      </c>
      <c r="I40" s="37">
        <v>0.08</v>
      </c>
      <c r="J40" s="38">
        <v>0.08</v>
      </c>
      <c r="K40" s="22"/>
      <c r="L40" s="22"/>
      <c r="M40" s="22"/>
      <c r="N40" s="22"/>
      <c r="O40" s="22"/>
      <c r="P40" s="22"/>
    </row>
    <row r="41" spans="1:16" ht="39" customHeight="1">
      <c r="A41" s="22"/>
      <c r="B41" s="35"/>
      <c r="C41" s="1146" t="s">
        <v>520</v>
      </c>
      <c r="D41" s="1147"/>
      <c r="E41" s="1148"/>
      <c r="F41" s="36">
        <v>0</v>
      </c>
      <c r="G41" s="37">
        <v>0</v>
      </c>
      <c r="H41" s="37">
        <v>0</v>
      </c>
      <c r="I41" s="37">
        <v>0</v>
      </c>
      <c r="J41" s="38">
        <v>0</v>
      </c>
      <c r="K41" s="22"/>
      <c r="L41" s="22"/>
      <c r="M41" s="22"/>
      <c r="N41" s="22"/>
      <c r="O41" s="22"/>
      <c r="P41" s="22"/>
    </row>
    <row r="42" spans="1:16" ht="39" customHeight="1">
      <c r="A42" s="22"/>
      <c r="B42" s="39"/>
      <c r="C42" s="1146" t="s">
        <v>521</v>
      </c>
      <c r="D42" s="1147"/>
      <c r="E42" s="1148"/>
      <c r="F42" s="36" t="s">
        <v>466</v>
      </c>
      <c r="G42" s="37" t="s">
        <v>466</v>
      </c>
      <c r="H42" s="37" t="s">
        <v>466</v>
      </c>
      <c r="I42" s="37" t="s">
        <v>466</v>
      </c>
      <c r="J42" s="38" t="s">
        <v>466</v>
      </c>
      <c r="K42" s="22"/>
      <c r="L42" s="22"/>
      <c r="M42" s="22"/>
      <c r="N42" s="22"/>
      <c r="O42" s="22"/>
      <c r="P42" s="22"/>
    </row>
    <row r="43" spans="1:16" ht="39" customHeight="1" thickBot="1">
      <c r="A43" s="22"/>
      <c r="B43" s="40"/>
      <c r="C43" s="1149" t="s">
        <v>522</v>
      </c>
      <c r="D43" s="1150"/>
      <c r="E43" s="1151"/>
      <c r="F43" s="41">
        <v>0.01</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506</v>
      </c>
      <c r="L44" s="56" t="s">
        <v>507</v>
      </c>
      <c r="M44" s="56" t="s">
        <v>508</v>
      </c>
      <c r="N44" s="56" t="s">
        <v>509</v>
      </c>
      <c r="O44" s="57" t="s">
        <v>510</v>
      </c>
      <c r="P44" s="48"/>
      <c r="Q44" s="48"/>
      <c r="R44" s="48"/>
      <c r="S44" s="48"/>
      <c r="T44" s="48"/>
      <c r="U44" s="48"/>
    </row>
    <row r="45" spans="1:21" ht="30.75" customHeight="1">
      <c r="A45" s="48"/>
      <c r="B45" s="1162" t="s">
        <v>11</v>
      </c>
      <c r="C45" s="1163"/>
      <c r="D45" s="58"/>
      <c r="E45" s="1168" t="s">
        <v>12</v>
      </c>
      <c r="F45" s="1168"/>
      <c r="G45" s="1168"/>
      <c r="H45" s="1168"/>
      <c r="I45" s="1168"/>
      <c r="J45" s="1169"/>
      <c r="K45" s="59">
        <v>2835</v>
      </c>
      <c r="L45" s="60">
        <v>2756</v>
      </c>
      <c r="M45" s="60">
        <v>3219</v>
      </c>
      <c r="N45" s="60">
        <v>3157</v>
      </c>
      <c r="O45" s="61">
        <v>3212</v>
      </c>
      <c r="P45" s="48"/>
      <c r="Q45" s="48"/>
      <c r="R45" s="48"/>
      <c r="S45" s="48"/>
      <c r="T45" s="48"/>
      <c r="U45" s="48"/>
    </row>
    <row r="46" spans="1:21" ht="30.75" customHeight="1">
      <c r="A46" s="48"/>
      <c r="B46" s="1164"/>
      <c r="C46" s="1165"/>
      <c r="D46" s="62"/>
      <c r="E46" s="1156" t="s">
        <v>13</v>
      </c>
      <c r="F46" s="1156"/>
      <c r="G46" s="1156"/>
      <c r="H46" s="1156"/>
      <c r="I46" s="1156"/>
      <c r="J46" s="1157"/>
      <c r="K46" s="63" t="s">
        <v>466</v>
      </c>
      <c r="L46" s="64" t="s">
        <v>466</v>
      </c>
      <c r="M46" s="64" t="s">
        <v>466</v>
      </c>
      <c r="N46" s="64" t="s">
        <v>466</v>
      </c>
      <c r="O46" s="65" t="s">
        <v>466</v>
      </c>
      <c r="P46" s="48"/>
      <c r="Q46" s="48"/>
      <c r="R46" s="48"/>
      <c r="S46" s="48"/>
      <c r="T46" s="48"/>
      <c r="U46" s="48"/>
    </row>
    <row r="47" spans="1:21" ht="30.75" customHeight="1">
      <c r="A47" s="48"/>
      <c r="B47" s="1164"/>
      <c r="C47" s="1165"/>
      <c r="D47" s="62"/>
      <c r="E47" s="1156" t="s">
        <v>14</v>
      </c>
      <c r="F47" s="1156"/>
      <c r="G47" s="1156"/>
      <c r="H47" s="1156"/>
      <c r="I47" s="1156"/>
      <c r="J47" s="1157"/>
      <c r="K47" s="63" t="s">
        <v>466</v>
      </c>
      <c r="L47" s="64" t="s">
        <v>466</v>
      </c>
      <c r="M47" s="64" t="s">
        <v>466</v>
      </c>
      <c r="N47" s="64" t="s">
        <v>466</v>
      </c>
      <c r="O47" s="65" t="s">
        <v>466</v>
      </c>
      <c r="P47" s="48"/>
      <c r="Q47" s="48"/>
      <c r="R47" s="48"/>
      <c r="S47" s="48"/>
      <c r="T47" s="48"/>
      <c r="U47" s="48"/>
    </row>
    <row r="48" spans="1:21" ht="30.75" customHeight="1">
      <c r="A48" s="48"/>
      <c r="B48" s="1164"/>
      <c r="C48" s="1165"/>
      <c r="D48" s="62"/>
      <c r="E48" s="1156" t="s">
        <v>15</v>
      </c>
      <c r="F48" s="1156"/>
      <c r="G48" s="1156"/>
      <c r="H48" s="1156"/>
      <c r="I48" s="1156"/>
      <c r="J48" s="1157"/>
      <c r="K48" s="63">
        <v>452</v>
      </c>
      <c r="L48" s="64">
        <v>186</v>
      </c>
      <c r="M48" s="64">
        <v>170</v>
      </c>
      <c r="N48" s="64">
        <v>135</v>
      </c>
      <c r="O48" s="65">
        <v>209</v>
      </c>
      <c r="P48" s="48"/>
      <c r="Q48" s="48"/>
      <c r="R48" s="48"/>
      <c r="S48" s="48"/>
      <c r="T48" s="48"/>
      <c r="U48" s="48"/>
    </row>
    <row r="49" spans="1:21" ht="30.75" customHeight="1">
      <c r="A49" s="48"/>
      <c r="B49" s="1164"/>
      <c r="C49" s="1165"/>
      <c r="D49" s="62"/>
      <c r="E49" s="1156" t="s">
        <v>16</v>
      </c>
      <c r="F49" s="1156"/>
      <c r="G49" s="1156"/>
      <c r="H49" s="1156"/>
      <c r="I49" s="1156"/>
      <c r="J49" s="1157"/>
      <c r="K49" s="63">
        <v>139</v>
      </c>
      <c r="L49" s="64">
        <v>149</v>
      </c>
      <c r="M49" s="64">
        <v>155</v>
      </c>
      <c r="N49" s="64">
        <v>159</v>
      </c>
      <c r="O49" s="65">
        <v>162</v>
      </c>
      <c r="P49" s="48"/>
      <c r="Q49" s="48"/>
      <c r="R49" s="48"/>
      <c r="S49" s="48"/>
      <c r="T49" s="48"/>
      <c r="U49" s="48"/>
    </row>
    <row r="50" spans="1:21" ht="30.75" customHeight="1">
      <c r="A50" s="48"/>
      <c r="B50" s="1164"/>
      <c r="C50" s="1165"/>
      <c r="D50" s="62"/>
      <c r="E50" s="1156" t="s">
        <v>17</v>
      </c>
      <c r="F50" s="1156"/>
      <c r="G50" s="1156"/>
      <c r="H50" s="1156"/>
      <c r="I50" s="1156"/>
      <c r="J50" s="1157"/>
      <c r="K50" s="63">
        <v>244</v>
      </c>
      <c r="L50" s="64">
        <v>275</v>
      </c>
      <c r="M50" s="64">
        <v>196</v>
      </c>
      <c r="N50" s="64">
        <v>170</v>
      </c>
      <c r="O50" s="65">
        <v>194</v>
      </c>
      <c r="P50" s="48"/>
      <c r="Q50" s="48"/>
      <c r="R50" s="48"/>
      <c r="S50" s="48"/>
      <c r="T50" s="48"/>
      <c r="U50" s="48"/>
    </row>
    <row r="51" spans="1:21" ht="30.75" customHeight="1">
      <c r="A51" s="48"/>
      <c r="B51" s="1166"/>
      <c r="C51" s="1167"/>
      <c r="D51" s="66"/>
      <c r="E51" s="1156" t="s">
        <v>18</v>
      </c>
      <c r="F51" s="1156"/>
      <c r="G51" s="1156"/>
      <c r="H51" s="1156"/>
      <c r="I51" s="1156"/>
      <c r="J51" s="1157"/>
      <c r="K51" s="63">
        <v>4</v>
      </c>
      <c r="L51" s="64">
        <v>3</v>
      </c>
      <c r="M51" s="64">
        <v>4</v>
      </c>
      <c r="N51" s="64">
        <v>3</v>
      </c>
      <c r="O51" s="65">
        <v>2</v>
      </c>
      <c r="P51" s="48"/>
      <c r="Q51" s="48"/>
      <c r="R51" s="48"/>
      <c r="S51" s="48"/>
      <c r="T51" s="48"/>
      <c r="U51" s="48"/>
    </row>
    <row r="52" spans="1:21" ht="30.75" customHeight="1">
      <c r="A52" s="48"/>
      <c r="B52" s="1154" t="s">
        <v>19</v>
      </c>
      <c r="C52" s="1155"/>
      <c r="D52" s="66"/>
      <c r="E52" s="1156" t="s">
        <v>20</v>
      </c>
      <c r="F52" s="1156"/>
      <c r="G52" s="1156"/>
      <c r="H52" s="1156"/>
      <c r="I52" s="1156"/>
      <c r="J52" s="1157"/>
      <c r="K52" s="63">
        <v>1933</v>
      </c>
      <c r="L52" s="64">
        <v>1911</v>
      </c>
      <c r="M52" s="64">
        <v>2282</v>
      </c>
      <c r="N52" s="64">
        <v>2359</v>
      </c>
      <c r="O52" s="65">
        <v>2404</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1741</v>
      </c>
      <c r="L53" s="69">
        <v>1458</v>
      </c>
      <c r="M53" s="69">
        <v>1462</v>
      </c>
      <c r="N53" s="69">
        <v>1265</v>
      </c>
      <c r="O53" s="70">
        <v>1375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2015-04-27T10:00:04Z</cp:lastPrinted>
  <dcterms:created xsi:type="dcterms:W3CDTF">2015-02-17T07:07:18Z</dcterms:created>
  <dcterms:modified xsi:type="dcterms:W3CDTF">2015-04-28T05:30:34Z</dcterms:modified>
  <cp:category/>
</cp:coreProperties>
</file>