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6965" windowHeight="8280"/>
  </bookViews>
  <sheets>
    <sheet name="様式第四" sheetId="8" r:id="rId1"/>
    <sheet name="様式第四（合併申請）" sheetId="13" r:id="rId2"/>
  </sheets>
  <definedNames>
    <definedName name="_xlnm.Print_Area" localSheetId="0">様式第四!$A$1:$T$78</definedName>
    <definedName name="_xlnm.Print_Area" localSheetId="1">'様式第四（合併申請）'!$A$1:$T$78</definedName>
    <definedName name="_xlnm.Print_Titles" localSheetId="0">様式第四!$1:$8</definedName>
    <definedName name="_xlnm.Print_Titles" localSheetId="1">'様式第四（合併申請）'!$1:$8</definedName>
  </definedNames>
  <calcPr calcId="145621"/>
</workbook>
</file>

<file path=xl/calcChain.xml><?xml version="1.0" encoding="utf-8"?>
<calcChain xmlns="http://schemas.openxmlformats.org/spreadsheetml/2006/main">
  <c r="B2" i="8" l="1"/>
  <c r="S67" i="8" l="1"/>
  <c r="S66" i="8"/>
  <c r="S62" i="8"/>
  <c r="S55" i="8"/>
  <c r="S54" i="8"/>
  <c r="S53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H4" i="13" l="1"/>
  <c r="E4" i="13"/>
  <c r="R68" i="13"/>
  <c r="S66" i="13"/>
  <c r="S62" i="13"/>
  <c r="N62" i="13"/>
  <c r="Q55" i="13"/>
  <c r="S55" i="13" s="1"/>
  <c r="L55" i="13"/>
  <c r="N55" i="13" s="1"/>
  <c r="I55" i="13"/>
  <c r="S54" i="13"/>
  <c r="Q54" i="13"/>
  <c r="N54" i="13"/>
  <c r="L54" i="13"/>
  <c r="I54" i="13"/>
  <c r="Q53" i="13"/>
  <c r="S53" i="13" s="1"/>
  <c r="L53" i="13"/>
  <c r="N53" i="13" s="1"/>
  <c r="I53" i="13"/>
  <c r="Q49" i="13"/>
  <c r="Q48" i="13" s="1"/>
  <c r="S48" i="13" s="1"/>
  <c r="O49" i="13"/>
  <c r="L49" i="13"/>
  <c r="I49" i="13"/>
  <c r="N49" i="13" s="1"/>
  <c r="O48" i="13"/>
  <c r="L48" i="13"/>
  <c r="R47" i="13"/>
  <c r="Q47" i="13"/>
  <c r="S47" i="13" s="1"/>
  <c r="M47" i="13"/>
  <c r="L47" i="13"/>
  <c r="N47" i="13" s="1"/>
  <c r="I47" i="13"/>
  <c r="O46" i="13"/>
  <c r="Q46" i="13" s="1"/>
  <c r="L46" i="13"/>
  <c r="N46" i="13" s="1"/>
  <c r="I46" i="13"/>
  <c r="S45" i="13"/>
  <c r="R45" i="13"/>
  <c r="Q45" i="13"/>
  <c r="M45" i="13"/>
  <c r="L45" i="13"/>
  <c r="N45" i="13" s="1"/>
  <c r="I45" i="13"/>
  <c r="O44" i="13"/>
  <c r="L44" i="13"/>
  <c r="I44" i="13"/>
  <c r="N44" i="13" s="1"/>
  <c r="R43" i="13"/>
  <c r="Q43" i="13"/>
  <c r="S43" i="13" s="1"/>
  <c r="N43" i="13"/>
  <c r="M43" i="13"/>
  <c r="L43" i="13"/>
  <c r="L41" i="13" s="1"/>
  <c r="I43" i="13"/>
  <c r="S42" i="13"/>
  <c r="R42" i="13"/>
  <c r="Q42" i="13"/>
  <c r="M42" i="13"/>
  <c r="L42" i="13"/>
  <c r="N42" i="13" s="1"/>
  <c r="I42" i="13"/>
  <c r="Q41" i="13"/>
  <c r="O41" i="13"/>
  <c r="I41" i="13"/>
  <c r="O40" i="13"/>
  <c r="R39" i="13"/>
  <c r="Q39" i="13"/>
  <c r="S39" i="13" s="1"/>
  <c r="M39" i="13"/>
  <c r="L39" i="13"/>
  <c r="N39" i="13" s="1"/>
  <c r="I39" i="13"/>
  <c r="R38" i="13"/>
  <c r="Q38" i="13"/>
  <c r="S38" i="13" s="1"/>
  <c r="M38" i="13"/>
  <c r="L38" i="13"/>
  <c r="N38" i="13" s="1"/>
  <c r="I38" i="13"/>
  <c r="I37" i="13" s="1"/>
  <c r="O37" i="13"/>
  <c r="R36" i="13"/>
  <c r="Q36" i="13"/>
  <c r="S36" i="13" s="1"/>
  <c r="M36" i="13"/>
  <c r="L36" i="13"/>
  <c r="N36" i="13" s="1"/>
  <c r="I36" i="13"/>
  <c r="Q35" i="13"/>
  <c r="O35" i="13"/>
  <c r="I35" i="13"/>
  <c r="O34" i="13"/>
  <c r="R33" i="13"/>
  <c r="Q33" i="13"/>
  <c r="S33" i="13" s="1"/>
  <c r="M33" i="13"/>
  <c r="L33" i="13"/>
  <c r="N33" i="13" s="1"/>
  <c r="I33" i="13"/>
  <c r="I32" i="13" s="1"/>
  <c r="O32" i="13"/>
  <c r="R31" i="13"/>
  <c r="Q31" i="13"/>
  <c r="M31" i="13"/>
  <c r="L31" i="13"/>
  <c r="N31" i="13" s="1"/>
  <c r="I31" i="13"/>
  <c r="R30" i="13"/>
  <c r="Q30" i="13"/>
  <c r="S30" i="13" s="1"/>
  <c r="M30" i="13"/>
  <c r="L30" i="13"/>
  <c r="N30" i="13" s="1"/>
  <c r="I30" i="13"/>
  <c r="R29" i="13"/>
  <c r="Q29" i="13"/>
  <c r="S29" i="13" s="1"/>
  <c r="N29" i="13"/>
  <c r="M29" i="13"/>
  <c r="L29" i="13"/>
  <c r="L27" i="13" s="1"/>
  <c r="I29" i="13"/>
  <c r="S28" i="13"/>
  <c r="R28" i="13"/>
  <c r="Q28" i="13"/>
  <c r="M28" i="13"/>
  <c r="L28" i="13"/>
  <c r="N28" i="13" s="1"/>
  <c r="I28" i="13"/>
  <c r="Q27" i="13"/>
  <c r="O27" i="13"/>
  <c r="I27" i="13"/>
  <c r="O26" i="13"/>
  <c r="R25" i="13"/>
  <c r="Q25" i="13"/>
  <c r="S25" i="13" s="1"/>
  <c r="M25" i="13"/>
  <c r="L25" i="13"/>
  <c r="N25" i="13" s="1"/>
  <c r="I25" i="13"/>
  <c r="R24" i="13"/>
  <c r="Q24" i="13"/>
  <c r="S24" i="13" s="1"/>
  <c r="M24" i="13"/>
  <c r="L24" i="13"/>
  <c r="N24" i="13" s="1"/>
  <c r="I24" i="13"/>
  <c r="R23" i="13"/>
  <c r="Q23" i="13"/>
  <c r="S23" i="13" s="1"/>
  <c r="N23" i="13"/>
  <c r="M23" i="13"/>
  <c r="L23" i="13"/>
  <c r="I23" i="13"/>
  <c r="S22" i="13"/>
  <c r="R22" i="13"/>
  <c r="Q22" i="13"/>
  <c r="Q20" i="13" s="1"/>
  <c r="M22" i="13"/>
  <c r="L22" i="13"/>
  <c r="N22" i="13" s="1"/>
  <c r="I22" i="13"/>
  <c r="I20" i="13" s="1"/>
  <c r="I19" i="13" s="1"/>
  <c r="R21" i="13"/>
  <c r="Q21" i="13"/>
  <c r="S21" i="13" s="1"/>
  <c r="M21" i="13"/>
  <c r="L21" i="13"/>
  <c r="N21" i="13" s="1"/>
  <c r="I21" i="13"/>
  <c r="O20" i="13"/>
  <c r="O19" i="13"/>
  <c r="R18" i="13"/>
  <c r="Q18" i="13"/>
  <c r="S18" i="13" s="1"/>
  <c r="M18" i="13"/>
  <c r="L18" i="13"/>
  <c r="N18" i="13" s="1"/>
  <c r="I18" i="13"/>
  <c r="I17" i="13" s="1"/>
  <c r="O17" i="13"/>
  <c r="L17" i="13"/>
  <c r="R16" i="13"/>
  <c r="Q16" i="13"/>
  <c r="S16" i="13" s="1"/>
  <c r="M16" i="13"/>
  <c r="L16" i="13"/>
  <c r="L14" i="13" s="1"/>
  <c r="I16" i="13"/>
  <c r="R15" i="13"/>
  <c r="Q15" i="13"/>
  <c r="S15" i="13" s="1"/>
  <c r="M15" i="13"/>
  <c r="L15" i="13"/>
  <c r="N15" i="13" s="1"/>
  <c r="I15" i="13"/>
  <c r="I14" i="13" s="1"/>
  <c r="O14" i="13"/>
  <c r="R13" i="13"/>
  <c r="Q13" i="13"/>
  <c r="S13" i="13" s="1"/>
  <c r="M13" i="13"/>
  <c r="L13" i="13"/>
  <c r="N13" i="13" s="1"/>
  <c r="I13" i="13"/>
  <c r="Q12" i="13"/>
  <c r="O12" i="13"/>
  <c r="I12" i="13"/>
  <c r="O11" i="13"/>
  <c r="O10" i="13"/>
  <c r="I11" i="13" l="1"/>
  <c r="N17" i="13"/>
  <c r="L26" i="13"/>
  <c r="N26" i="13" s="1"/>
  <c r="N27" i="13"/>
  <c r="Q34" i="13"/>
  <c r="L40" i="13"/>
  <c r="N41" i="13"/>
  <c r="S46" i="13"/>
  <c r="Q44" i="13"/>
  <c r="S44" i="13" s="1"/>
  <c r="N14" i="13"/>
  <c r="Q19" i="13"/>
  <c r="I26" i="13"/>
  <c r="I34" i="13"/>
  <c r="S27" i="13"/>
  <c r="S31" i="13"/>
  <c r="S41" i="13"/>
  <c r="S49" i="13"/>
  <c r="L12" i="13"/>
  <c r="Q14" i="13"/>
  <c r="S14" i="13" s="1"/>
  <c r="N16" i="13"/>
  <c r="Q17" i="13"/>
  <c r="L20" i="13"/>
  <c r="Q32" i="13"/>
  <c r="L35" i="13"/>
  <c r="Q37" i="13"/>
  <c r="I48" i="13"/>
  <c r="N48" i="13" s="1"/>
  <c r="L32" i="13"/>
  <c r="N32" i="13" s="1"/>
  <c r="L37" i="13"/>
  <c r="N37" i="13" s="1"/>
  <c r="N35" i="13" l="1"/>
  <c r="S35" i="13"/>
  <c r="L34" i="13"/>
  <c r="N34" i="13" s="1"/>
  <c r="S32" i="13"/>
  <c r="Q40" i="13"/>
  <c r="S40" i="13" s="1"/>
  <c r="Q26" i="13"/>
  <c r="S26" i="13" s="1"/>
  <c r="N20" i="13"/>
  <c r="L19" i="13"/>
  <c r="N19" i="13" s="1"/>
  <c r="N12" i="13"/>
  <c r="S12" i="13"/>
  <c r="L11" i="13"/>
  <c r="S20" i="13"/>
  <c r="S34" i="13"/>
  <c r="S37" i="13"/>
  <c r="S17" i="13"/>
  <c r="Q11" i="13"/>
  <c r="I40" i="13"/>
  <c r="N40" i="13" s="1"/>
  <c r="S19" i="13"/>
  <c r="I10" i="13" l="1"/>
  <c r="I9" i="13" s="1"/>
  <c r="I50" i="13" s="1"/>
  <c r="L10" i="13"/>
  <c r="N11" i="13"/>
  <c r="Q10" i="13"/>
  <c r="S11" i="13"/>
  <c r="Q55" i="8"/>
  <c r="Q54" i="8"/>
  <c r="Q53" i="8"/>
  <c r="I55" i="8"/>
  <c r="I54" i="8"/>
  <c r="I53" i="8"/>
  <c r="L55" i="8"/>
  <c r="L54" i="8"/>
  <c r="Q49" i="8"/>
  <c r="Q46" i="8"/>
  <c r="Q14" i="8"/>
  <c r="L53" i="8"/>
  <c r="L49" i="8"/>
  <c r="L48" i="8" s="1"/>
  <c r="L46" i="8"/>
  <c r="L44" i="8"/>
  <c r="I49" i="8"/>
  <c r="I46" i="8"/>
  <c r="Q48" i="8"/>
  <c r="L47" i="8"/>
  <c r="L43" i="8"/>
  <c r="L42" i="8"/>
  <c r="L36" i="8"/>
  <c r="L35" i="8"/>
  <c r="L33" i="8"/>
  <c r="L32" i="8" s="1"/>
  <c r="L31" i="8"/>
  <c r="L30" i="8"/>
  <c r="L29" i="8"/>
  <c r="L28" i="8"/>
  <c r="L25" i="8"/>
  <c r="L24" i="8"/>
  <c r="L23" i="8"/>
  <c r="L22" i="8"/>
  <c r="L20" i="8" s="1"/>
  <c r="L19" i="8" s="1"/>
  <c r="L21" i="8"/>
  <c r="L13" i="8"/>
  <c r="P4" i="8"/>
  <c r="Q39" i="8"/>
  <c r="R16" i="8"/>
  <c r="R15" i="8"/>
  <c r="O14" i="8"/>
  <c r="O12" i="8"/>
  <c r="O11" i="8"/>
  <c r="O10" i="8"/>
  <c r="M13" i="8"/>
  <c r="R7" i="8"/>
  <c r="O7" i="8"/>
  <c r="J7" i="8"/>
  <c r="P5" i="8"/>
  <c r="L5" i="8"/>
  <c r="W2" i="8"/>
  <c r="N10" i="13" l="1"/>
  <c r="L9" i="13"/>
  <c r="Q9" i="13"/>
  <c r="S10" i="13"/>
  <c r="I51" i="13"/>
  <c r="I52" i="13" s="1"/>
  <c r="I56" i="13" s="1"/>
  <c r="I57" i="13" s="1"/>
  <c r="Q15" i="8"/>
  <c r="Q16" i="8"/>
  <c r="Q13" i="8"/>
  <c r="Q12" i="8" s="1"/>
  <c r="R13" i="8"/>
  <c r="R68" i="8"/>
  <c r="N62" i="8"/>
  <c r="N55" i="8"/>
  <c r="N54" i="8"/>
  <c r="N53" i="8"/>
  <c r="O49" i="8"/>
  <c r="N49" i="8"/>
  <c r="O48" i="8"/>
  <c r="I48" i="8"/>
  <c r="M47" i="8"/>
  <c r="I47" i="8"/>
  <c r="O46" i="8"/>
  <c r="N46" i="8"/>
  <c r="M45" i="8"/>
  <c r="L45" i="8"/>
  <c r="I45" i="8"/>
  <c r="O44" i="8"/>
  <c r="M43" i="8"/>
  <c r="I43" i="8"/>
  <c r="M42" i="8"/>
  <c r="I42" i="8"/>
  <c r="O41" i="8"/>
  <c r="O40" i="8"/>
  <c r="R39" i="8"/>
  <c r="M39" i="8"/>
  <c r="L39" i="8"/>
  <c r="I39" i="8"/>
  <c r="M38" i="8"/>
  <c r="L38" i="8"/>
  <c r="I38" i="8"/>
  <c r="I37" i="8" s="1"/>
  <c r="O37" i="8"/>
  <c r="M36" i="8"/>
  <c r="I36" i="8"/>
  <c r="I35" i="8" s="1"/>
  <c r="O35" i="8"/>
  <c r="O34" i="8"/>
  <c r="M33" i="8"/>
  <c r="I33" i="8"/>
  <c r="I32" i="8" s="1"/>
  <c r="O32" i="8"/>
  <c r="M31" i="8"/>
  <c r="I31" i="8"/>
  <c r="M30" i="8"/>
  <c r="I30" i="8"/>
  <c r="M29" i="8"/>
  <c r="I29" i="8"/>
  <c r="N28" i="8"/>
  <c r="M28" i="8"/>
  <c r="I28" i="8"/>
  <c r="O27" i="8"/>
  <c r="O26" i="8"/>
  <c r="M25" i="8"/>
  <c r="I25" i="8"/>
  <c r="M24" i="8"/>
  <c r="I24" i="8"/>
  <c r="M23" i="8"/>
  <c r="I23" i="8"/>
  <c r="M22" i="8"/>
  <c r="I22" i="8"/>
  <c r="M21" i="8"/>
  <c r="I21" i="8"/>
  <c r="N21" i="8" s="1"/>
  <c r="O20" i="8"/>
  <c r="O19" i="8"/>
  <c r="M18" i="8"/>
  <c r="L18" i="8"/>
  <c r="I18" i="8"/>
  <c r="I17" i="8" s="1"/>
  <c r="O17" i="8"/>
  <c r="M16" i="8"/>
  <c r="L16" i="8"/>
  <c r="I16" i="8"/>
  <c r="M15" i="8"/>
  <c r="L15" i="8"/>
  <c r="I15" i="8"/>
  <c r="I13" i="8"/>
  <c r="N13" i="8" s="1"/>
  <c r="L12" i="8"/>
  <c r="S12" i="8" l="1"/>
  <c r="S13" i="8"/>
  <c r="I12" i="8"/>
  <c r="N12" i="8" s="1"/>
  <c r="I58" i="13"/>
  <c r="I59" i="13" s="1"/>
  <c r="I60" i="13" s="1"/>
  <c r="Q50" i="13"/>
  <c r="S9" i="13"/>
  <c r="L50" i="13"/>
  <c r="N9" i="13"/>
  <c r="R47" i="8"/>
  <c r="Q47" i="8"/>
  <c r="R45" i="8"/>
  <c r="Q45" i="8"/>
  <c r="R42" i="8"/>
  <c r="Q42" i="8"/>
  <c r="R43" i="8"/>
  <c r="Q43" i="8"/>
  <c r="L37" i="8"/>
  <c r="L34" i="8" s="1"/>
  <c r="R38" i="8"/>
  <c r="Q38" i="8"/>
  <c r="Q37" i="8" s="1"/>
  <c r="R36" i="8"/>
  <c r="Q36" i="8"/>
  <c r="Q35" i="8" s="1"/>
  <c r="R33" i="8"/>
  <c r="Q33" i="8"/>
  <c r="Q32" i="8" s="1"/>
  <c r="R28" i="8"/>
  <c r="Q28" i="8"/>
  <c r="R29" i="8"/>
  <c r="Q29" i="8"/>
  <c r="R30" i="8"/>
  <c r="Q30" i="8"/>
  <c r="R31" i="8"/>
  <c r="Q31" i="8"/>
  <c r="R21" i="8"/>
  <c r="Q21" i="8"/>
  <c r="R22" i="8"/>
  <c r="Q22" i="8"/>
  <c r="R23" i="8"/>
  <c r="Q23" i="8"/>
  <c r="R24" i="8"/>
  <c r="Q24" i="8"/>
  <c r="R25" i="8"/>
  <c r="Q25" i="8"/>
  <c r="R18" i="8"/>
  <c r="Q18" i="8"/>
  <c r="Q17" i="8" s="1"/>
  <c r="Q11" i="8" s="1"/>
  <c r="I34" i="8"/>
  <c r="N15" i="8"/>
  <c r="N36" i="8"/>
  <c r="N39" i="8"/>
  <c r="N45" i="8"/>
  <c r="N32" i="8"/>
  <c r="L14" i="8"/>
  <c r="L11" i="8" s="1"/>
  <c r="N25" i="8"/>
  <c r="N33" i="8"/>
  <c r="N42" i="8"/>
  <c r="N48" i="8"/>
  <c r="I14" i="8"/>
  <c r="L17" i="8"/>
  <c r="N18" i="8"/>
  <c r="N24" i="8"/>
  <c r="I27" i="8"/>
  <c r="I26" i="8" s="1"/>
  <c r="N31" i="8"/>
  <c r="N38" i="8"/>
  <c r="I41" i="8"/>
  <c r="N23" i="8"/>
  <c r="N30" i="8"/>
  <c r="N47" i="8"/>
  <c r="N22" i="8"/>
  <c r="L27" i="8"/>
  <c r="N29" i="8"/>
  <c r="L41" i="8"/>
  <c r="N16" i="8"/>
  <c r="N37" i="8"/>
  <c r="I20" i="8"/>
  <c r="I19" i="8" s="1"/>
  <c r="N43" i="8"/>
  <c r="I44" i="8"/>
  <c r="S11" i="8" l="1"/>
  <c r="I11" i="8"/>
  <c r="N11" i="8" s="1"/>
  <c r="I61" i="13"/>
  <c r="I63" i="13"/>
  <c r="Q51" i="13"/>
  <c r="S50" i="13"/>
  <c r="L51" i="13"/>
  <c r="N50" i="13"/>
  <c r="Q44" i="8"/>
  <c r="L40" i="8"/>
  <c r="Q41" i="8"/>
  <c r="Q27" i="8"/>
  <c r="Q26" i="8" s="1"/>
  <c r="Q20" i="8"/>
  <c r="Q19" i="8" s="1"/>
  <c r="I40" i="8"/>
  <c r="Q34" i="8"/>
  <c r="N14" i="8"/>
  <c r="N17" i="8"/>
  <c r="L26" i="8"/>
  <c r="N27" i="8"/>
  <c r="N35" i="8"/>
  <c r="N41" i="8"/>
  <c r="N20" i="8"/>
  <c r="N44" i="8"/>
  <c r="I10" i="8" l="1"/>
  <c r="I9" i="8" s="1"/>
  <c r="Q52" i="13"/>
  <c r="S51" i="13"/>
  <c r="I64" i="13"/>
  <c r="I65" i="13" s="1"/>
  <c r="L52" i="13"/>
  <c r="N51" i="13"/>
  <c r="L10" i="8"/>
  <c r="N40" i="8"/>
  <c r="Q40" i="8"/>
  <c r="Q10" i="8"/>
  <c r="Q9" i="8" s="1"/>
  <c r="Q50" i="8" s="1"/>
  <c r="N19" i="8"/>
  <c r="N26" i="8"/>
  <c r="N34" i="8"/>
  <c r="L9" i="8" l="1"/>
  <c r="S10" i="8"/>
  <c r="I50" i="8"/>
  <c r="I68" i="13"/>
  <c r="I69" i="13" s="1"/>
  <c r="I71" i="13" s="1"/>
  <c r="N4" i="13" s="1"/>
  <c r="N52" i="13"/>
  <c r="L56" i="13"/>
  <c r="Q56" i="13"/>
  <c r="S52" i="13"/>
  <c r="N10" i="8"/>
  <c r="I51" i="8"/>
  <c r="I52" i="8" s="1"/>
  <c r="I56" i="8" s="1"/>
  <c r="I57" i="8" s="1"/>
  <c r="I58" i="8" s="1"/>
  <c r="I59" i="8" s="1"/>
  <c r="L50" i="8" l="1"/>
  <c r="S50" i="8" s="1"/>
  <c r="S9" i="8"/>
  <c r="N9" i="8"/>
  <c r="N56" i="13"/>
  <c r="L57" i="13"/>
  <c r="S56" i="13"/>
  <c r="Q57" i="13"/>
  <c r="I60" i="8"/>
  <c r="I61" i="8" s="1"/>
  <c r="N50" i="8" l="1"/>
  <c r="L51" i="8"/>
  <c r="Q58" i="13"/>
  <c r="S57" i="13"/>
  <c r="L58" i="13"/>
  <c r="N57" i="13"/>
  <c r="I63" i="8"/>
  <c r="N51" i="8" l="1"/>
  <c r="L52" i="8"/>
  <c r="L59" i="13"/>
  <c r="N58" i="13"/>
  <c r="Q59" i="13"/>
  <c r="S58" i="13"/>
  <c r="I64" i="8"/>
  <c r="I65" i="8" s="1"/>
  <c r="Q51" i="8"/>
  <c r="S51" i="8" s="1"/>
  <c r="N52" i="8"/>
  <c r="S52" i="8" l="1"/>
  <c r="L56" i="8"/>
  <c r="N59" i="13"/>
  <c r="L60" i="13"/>
  <c r="S59" i="13"/>
  <c r="Q60" i="13"/>
  <c r="I68" i="8"/>
  <c r="I69" i="8" s="1"/>
  <c r="Q52" i="8"/>
  <c r="L57" i="8"/>
  <c r="N56" i="8" l="1"/>
  <c r="Q63" i="13"/>
  <c r="Q61" i="13"/>
  <c r="S60" i="13"/>
  <c r="L61" i="13"/>
  <c r="N61" i="13" s="1"/>
  <c r="N60" i="13"/>
  <c r="L63" i="13"/>
  <c r="I71" i="8"/>
  <c r="N4" i="8" s="1"/>
  <c r="L58" i="8"/>
  <c r="N57" i="8"/>
  <c r="Q56" i="8"/>
  <c r="S56" i="8" s="1"/>
  <c r="L65" i="13" l="1"/>
  <c r="L64" i="13"/>
  <c r="N64" i="13" s="1"/>
  <c r="N63" i="13"/>
  <c r="S61" i="13"/>
  <c r="Q65" i="13"/>
  <c r="Q64" i="13"/>
  <c r="S64" i="13" s="1"/>
  <c r="S63" i="13"/>
  <c r="N58" i="8"/>
  <c r="L59" i="8"/>
  <c r="Q57" i="8"/>
  <c r="S57" i="8" s="1"/>
  <c r="Q68" i="13" l="1"/>
  <c r="Q69" i="13" s="1"/>
  <c r="S65" i="13"/>
  <c r="L68" i="13"/>
  <c r="N68" i="13" s="1"/>
  <c r="N65" i="13"/>
  <c r="Q58" i="8"/>
  <c r="S58" i="8" s="1"/>
  <c r="N59" i="8"/>
  <c r="L60" i="8"/>
  <c r="Q71" i="13" l="1"/>
  <c r="S69" i="13"/>
  <c r="L69" i="13"/>
  <c r="S68" i="13"/>
  <c r="L63" i="8"/>
  <c r="N60" i="8"/>
  <c r="L61" i="8"/>
  <c r="Q59" i="8"/>
  <c r="S59" i="8" s="1"/>
  <c r="N61" i="8" l="1"/>
  <c r="L71" i="13"/>
  <c r="S71" i="13" s="1"/>
  <c r="N69" i="13"/>
  <c r="N5" i="13"/>
  <c r="Q60" i="8"/>
  <c r="S60" i="8" s="1"/>
  <c r="L64" i="8"/>
  <c r="N63" i="8"/>
  <c r="N64" i="8" l="1"/>
  <c r="N71" i="13"/>
  <c r="R4" i="13"/>
  <c r="L65" i="8"/>
  <c r="Q63" i="8"/>
  <c r="S63" i="8" s="1"/>
  <c r="Q61" i="8"/>
  <c r="S61" i="8" s="1"/>
  <c r="N65" i="8" l="1"/>
  <c r="R5" i="13"/>
  <c r="Q64" i="8"/>
  <c r="S64" i="8" s="1"/>
  <c r="L68" i="8"/>
  <c r="N68" i="8" l="1"/>
  <c r="Q65" i="8"/>
  <c r="S65" i="8" s="1"/>
  <c r="L69" i="8"/>
  <c r="Q68" i="8" l="1"/>
  <c r="S68" i="8" s="1"/>
  <c r="L71" i="8"/>
  <c r="N69" i="8"/>
  <c r="Q69" i="8" l="1"/>
  <c r="S69" i="8" s="1"/>
  <c r="N71" i="8"/>
  <c r="R4" i="8"/>
  <c r="Q71" i="8" l="1"/>
  <c r="S71" i="8" s="1"/>
  <c r="AF5" i="8"/>
  <c r="N5" i="8" l="1"/>
  <c r="AF4" i="8" l="1"/>
  <c r="R5" i="8"/>
</calcChain>
</file>

<file path=xl/sharedStrings.xml><?xml version="1.0" encoding="utf-8"?>
<sst xmlns="http://schemas.openxmlformats.org/spreadsheetml/2006/main" count="362" uniqueCount="152">
  <si>
    <t>緑セルに入力してください。</t>
    <rPh sb="0" eb="1">
      <t>ミドリ</t>
    </rPh>
    <rPh sb="4" eb="6">
      <t>ニュウリョク</t>
    </rPh>
    <phoneticPr fontId="1"/>
  </si>
  <si>
    <t>計</t>
    <rPh sb="0" eb="1">
      <t>ケイ</t>
    </rPh>
    <phoneticPr fontId="3"/>
  </si>
  <si>
    <t>様式第四</t>
    <rPh sb="0" eb="2">
      <t>ヨウシキ</t>
    </rPh>
    <rPh sb="2" eb="3">
      <t>ダイ</t>
    </rPh>
    <rPh sb="3" eb="4">
      <t>4</t>
    </rPh>
    <phoneticPr fontId="3"/>
  </si>
  <si>
    <t>（第九条関係）</t>
    <rPh sb="1" eb="2">
      <t>ダイ</t>
    </rPh>
    <rPh sb="2" eb="3">
      <t>9</t>
    </rPh>
    <rPh sb="3" eb="4">
      <t>ジョウ</t>
    </rPh>
    <rPh sb="4" eb="6">
      <t>カンケイ</t>
    </rPh>
    <phoneticPr fontId="3"/>
  </si>
  <si>
    <t>（ 滋賀県 ）</t>
    <rPh sb="2" eb="5">
      <t>シガケン</t>
    </rPh>
    <phoneticPr fontId="3"/>
  </si>
  <si>
    <t>災害
年次</t>
    <rPh sb="0" eb="2">
      <t>サイガイ</t>
    </rPh>
    <rPh sb="3" eb="5">
      <t>ネンジ</t>
    </rPh>
    <phoneticPr fontId="3"/>
  </si>
  <si>
    <t>河川名、
路線名、
港湾名等</t>
    <rPh sb="0" eb="2">
      <t>カセン</t>
    </rPh>
    <rPh sb="2" eb="3">
      <t>メイ</t>
    </rPh>
    <rPh sb="5" eb="8">
      <t>ロセンメイ</t>
    </rPh>
    <rPh sb="10" eb="12">
      <t>コウワン</t>
    </rPh>
    <rPh sb="12" eb="13">
      <t>メイ</t>
    </rPh>
    <rPh sb="13" eb="14">
      <t>トウ</t>
    </rPh>
    <phoneticPr fontId="3"/>
  </si>
  <si>
    <t>決定工事費(A)</t>
    <rPh sb="0" eb="2">
      <t>ケッテイ</t>
    </rPh>
    <rPh sb="2" eb="5">
      <t>コウジヒ</t>
    </rPh>
    <phoneticPr fontId="3"/>
  </si>
  <si>
    <t>変更
理由</t>
    <rPh sb="0" eb="2">
      <t>ヘンコウ</t>
    </rPh>
    <rPh sb="3" eb="5">
      <t>リユウ</t>
    </rPh>
    <phoneticPr fontId="3"/>
  </si>
  <si>
    <t>費目</t>
    <rPh sb="0" eb="2">
      <t>ヒモク</t>
    </rPh>
    <phoneticPr fontId="3"/>
  </si>
  <si>
    <t>工種</t>
    <rPh sb="0" eb="2">
      <t>コウシュ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</si>
  <si>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</si>
  <si>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</si>
  <si>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単位</t>
    <rPh sb="0" eb="2">
      <t>タンイ</t>
    </rPh>
    <phoneticPr fontId="3"/>
  </si>
  <si>
    <t>決定設計(A)</t>
    <rPh sb="0" eb="2">
      <t>ケッテイ</t>
    </rPh>
    <rPh sb="2" eb="4">
      <t>セッケイ</t>
    </rPh>
    <phoneticPr fontId="3"/>
  </si>
  <si>
    <t>増△減(B-A)</t>
    <rPh sb="0" eb="1">
      <t>ゾウ</t>
    </rPh>
    <rPh sb="2" eb="3">
      <t>ゲン</t>
    </rPh>
    <phoneticPr fontId="3"/>
  </si>
  <si>
    <t>摘要</t>
    <rPh sb="0" eb="2">
      <t>テキヨウ</t>
    </rPh>
    <phoneticPr fontId="3"/>
  </si>
  <si>
    <t>変更理由
（軽微な変更該当番号）</t>
    <rPh sb="0" eb="2">
      <t>ヘンコウ</t>
    </rPh>
    <rPh sb="2" eb="4">
      <t>リユウ</t>
    </rPh>
    <rPh sb="6" eb="8">
      <t>ケイビ</t>
    </rPh>
    <rPh sb="9" eb="11">
      <t>ヘンコウ</t>
    </rPh>
    <rPh sb="11" eb="13">
      <t>ガイトウ</t>
    </rPh>
    <rPh sb="13" eb="15">
      <t>バンゴウ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</si>
  <si>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</si>
  <si>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</si>
  <si>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</si>
  <si>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本工事費</t>
    <rPh sb="0" eb="1">
      <t>ホン</t>
    </rPh>
    <rPh sb="1" eb="3">
      <t>コウジ</t>
    </rPh>
    <rPh sb="3" eb="4">
      <t>ヒ</t>
    </rPh>
    <phoneticPr fontId="3"/>
  </si>
  <si>
    <t>築堤・護岸</t>
    <rPh sb="0" eb="1">
      <t>チク</t>
    </rPh>
    <rPh sb="1" eb="2">
      <t>テイ</t>
    </rPh>
    <rPh sb="3" eb="5">
      <t>ゴガン</t>
    </rPh>
    <phoneticPr fontId="3"/>
  </si>
  <si>
    <t>式</t>
    <rPh sb="0" eb="1">
      <t>シキ</t>
    </rPh>
    <phoneticPr fontId="3"/>
  </si>
  <si>
    <t>河川土工</t>
    <phoneticPr fontId="3"/>
  </si>
  <si>
    <t>盛土工</t>
    <phoneticPr fontId="3"/>
  </si>
  <si>
    <t>路体（築堤）盛土</t>
    <rPh sb="0" eb="2">
      <t>ロタイ</t>
    </rPh>
    <rPh sb="3" eb="5">
      <t>チクテイ</t>
    </rPh>
    <rPh sb="6" eb="8">
      <t>モリド</t>
    </rPh>
    <phoneticPr fontId="3"/>
  </si>
  <si>
    <t>m3</t>
    <phoneticPr fontId="3"/>
  </si>
  <si>
    <t>作業土工</t>
    <rPh sb="0" eb="2">
      <t>サギョウ</t>
    </rPh>
    <rPh sb="2" eb="3">
      <t>ド</t>
    </rPh>
    <rPh sb="3" eb="4">
      <t>コウ</t>
    </rPh>
    <phoneticPr fontId="3"/>
  </si>
  <si>
    <t>床掘り（掘削）</t>
    <rPh sb="0" eb="2">
      <t>トコボリ</t>
    </rPh>
    <rPh sb="4" eb="6">
      <t>クッサク</t>
    </rPh>
    <phoneticPr fontId="3"/>
  </si>
  <si>
    <t>埋戻し</t>
    <rPh sb="0" eb="2">
      <t>ウメモド</t>
    </rPh>
    <phoneticPr fontId="3"/>
  </si>
  <si>
    <t>残土処理工</t>
    <rPh sb="0" eb="2">
      <t>ザンド</t>
    </rPh>
    <rPh sb="2" eb="4">
      <t>ショリ</t>
    </rPh>
    <rPh sb="4" eb="5">
      <t>コウ</t>
    </rPh>
    <phoneticPr fontId="3"/>
  </si>
  <si>
    <t>土砂等運搬</t>
    <rPh sb="0" eb="2">
      <t>ドシャ</t>
    </rPh>
    <rPh sb="2" eb="3">
      <t>トウ</t>
    </rPh>
    <rPh sb="3" eb="5">
      <t>ウンパン</t>
    </rPh>
    <phoneticPr fontId="3"/>
  </si>
  <si>
    <t>m3</t>
    <phoneticPr fontId="3"/>
  </si>
  <si>
    <t>法覆護岸工</t>
    <rPh sb="0" eb="1">
      <t>ホウ</t>
    </rPh>
    <rPh sb="1" eb="2">
      <t>クツガエ</t>
    </rPh>
    <rPh sb="2" eb="4">
      <t>ゴガン</t>
    </rPh>
    <rPh sb="4" eb="5">
      <t>コウ</t>
    </rPh>
    <phoneticPr fontId="3"/>
  </si>
  <si>
    <t>コンクリートブロック積み</t>
    <rPh sb="10" eb="11">
      <t>ヅ</t>
    </rPh>
    <phoneticPr fontId="3"/>
  </si>
  <si>
    <t>m2</t>
    <phoneticPr fontId="3"/>
  </si>
  <si>
    <t>天端コンクリート</t>
    <rPh sb="0" eb="2">
      <t>テンバ</t>
    </rPh>
    <phoneticPr fontId="3"/>
  </si>
  <si>
    <t>m</t>
    <phoneticPr fontId="3"/>
  </si>
  <si>
    <t>コンクリートブロック基礎
18-8-40BB</t>
    <rPh sb="10" eb="12">
      <t>キソ</t>
    </rPh>
    <phoneticPr fontId="3"/>
  </si>
  <si>
    <t>胴込・裏込材（砕石）</t>
    <rPh sb="0" eb="1">
      <t>ドウ</t>
    </rPh>
    <rPh sb="1" eb="2">
      <t>ゴ</t>
    </rPh>
    <rPh sb="3" eb="4">
      <t>ウラ</t>
    </rPh>
    <rPh sb="4" eb="5">
      <t>ゴ</t>
    </rPh>
    <rPh sb="5" eb="6">
      <t>ザイ</t>
    </rPh>
    <rPh sb="7" eb="9">
      <t>サイセキ</t>
    </rPh>
    <phoneticPr fontId="3"/>
  </si>
  <si>
    <t>小口止</t>
    <rPh sb="0" eb="2">
      <t>コグチ</t>
    </rPh>
    <rPh sb="2" eb="3">
      <t>ド</t>
    </rPh>
    <phoneticPr fontId="3"/>
  </si>
  <si>
    <t>箇所</t>
    <rPh sb="0" eb="2">
      <t>カショ</t>
    </rPh>
    <phoneticPr fontId="3"/>
  </si>
  <si>
    <t>根固め工</t>
    <rPh sb="0" eb="2">
      <t>ネガタ</t>
    </rPh>
    <rPh sb="3" eb="4">
      <t>コウ</t>
    </rPh>
    <phoneticPr fontId="3"/>
  </si>
  <si>
    <t>根固めブロック工</t>
    <rPh sb="0" eb="2">
      <t>ネガタ</t>
    </rPh>
    <rPh sb="7" eb="8">
      <t>コウ</t>
    </rPh>
    <phoneticPr fontId="3"/>
  </si>
  <si>
    <t>根固めブロック据付
2tブロック</t>
    <rPh sb="0" eb="2">
      <t>ネガタ</t>
    </rPh>
    <rPh sb="7" eb="9">
      <t>スエツ</t>
    </rPh>
    <phoneticPr fontId="3"/>
  </si>
  <si>
    <t>個</t>
    <rPh sb="0" eb="1">
      <t>コ</t>
    </rPh>
    <phoneticPr fontId="3"/>
  </si>
  <si>
    <t>消波根固めブロック製作
2tブロック</t>
    <rPh sb="0" eb="2">
      <t>ショウハ</t>
    </rPh>
    <rPh sb="2" eb="4">
      <t>ネガタ</t>
    </rPh>
    <rPh sb="9" eb="11">
      <t>セイサク</t>
    </rPh>
    <phoneticPr fontId="3"/>
  </si>
  <si>
    <t>消波根固めブロック運搬
2tブロック</t>
    <rPh sb="0" eb="2">
      <t>ショウハ</t>
    </rPh>
    <rPh sb="2" eb="4">
      <t>ネガタ</t>
    </rPh>
    <rPh sb="9" eb="11">
      <t>ウンパン</t>
    </rPh>
    <phoneticPr fontId="3"/>
  </si>
  <si>
    <t>吸出し防止材（全面）設置</t>
    <rPh sb="0" eb="2">
      <t>スイダ</t>
    </rPh>
    <rPh sb="3" eb="6">
      <t>ボウシザイ</t>
    </rPh>
    <rPh sb="7" eb="9">
      <t>ゼンメン</t>
    </rPh>
    <rPh sb="10" eb="12">
      <t>セッチ</t>
    </rPh>
    <phoneticPr fontId="3"/>
  </si>
  <si>
    <t>m2</t>
    <phoneticPr fontId="3"/>
  </si>
  <si>
    <t>間詰工</t>
    <rPh sb="0" eb="2">
      <t>マヅメ</t>
    </rPh>
    <rPh sb="2" eb="3">
      <t>コウ</t>
    </rPh>
    <phoneticPr fontId="3"/>
  </si>
  <si>
    <t>間詰コンクリート
18-8-40BB</t>
    <rPh sb="0" eb="2">
      <t>マヅメ</t>
    </rPh>
    <phoneticPr fontId="3"/>
  </si>
  <si>
    <t>構造物撤去工</t>
    <rPh sb="0" eb="3">
      <t>コウゾウブツ</t>
    </rPh>
    <rPh sb="3" eb="5">
      <t>テッキョ</t>
    </rPh>
    <rPh sb="5" eb="6">
      <t>コウ</t>
    </rPh>
    <phoneticPr fontId="3"/>
  </si>
  <si>
    <t>構造物取壊し工</t>
    <rPh sb="0" eb="3">
      <t>コウゾウブツ</t>
    </rPh>
    <rPh sb="3" eb="5">
      <t>トリコワ</t>
    </rPh>
    <rPh sb="6" eb="7">
      <t>コウ</t>
    </rPh>
    <phoneticPr fontId="3"/>
  </si>
  <si>
    <t>コンクリート構造物取壊し
無筋コンクリート</t>
    <rPh sb="6" eb="9">
      <t>コウゾウブツ</t>
    </rPh>
    <rPh sb="9" eb="11">
      <t>トリコワ</t>
    </rPh>
    <rPh sb="13" eb="15">
      <t>ムキン</t>
    </rPh>
    <phoneticPr fontId="3"/>
  </si>
  <si>
    <t>運搬処理工</t>
    <rPh sb="0" eb="2">
      <t>ウンパン</t>
    </rPh>
    <rPh sb="2" eb="4">
      <t>ショリ</t>
    </rPh>
    <rPh sb="4" eb="5">
      <t>コウ</t>
    </rPh>
    <phoneticPr fontId="3"/>
  </si>
  <si>
    <t>殻処分
無筋コンクリート</t>
    <rPh sb="0" eb="1">
      <t>カラ</t>
    </rPh>
    <rPh sb="1" eb="3">
      <t>ショブン</t>
    </rPh>
    <rPh sb="4" eb="6">
      <t>ムキン</t>
    </rPh>
    <phoneticPr fontId="3"/>
  </si>
  <si>
    <t>仮設工</t>
    <rPh sb="0" eb="2">
      <t>カセツ</t>
    </rPh>
    <rPh sb="2" eb="3">
      <t>コウ</t>
    </rPh>
    <phoneticPr fontId="3"/>
  </si>
  <si>
    <t>仮水路工</t>
    <rPh sb="0" eb="1">
      <t>カリ</t>
    </rPh>
    <rPh sb="1" eb="3">
      <t>スイロ</t>
    </rPh>
    <rPh sb="3" eb="4">
      <t>コウ</t>
    </rPh>
    <phoneticPr fontId="3"/>
  </si>
  <si>
    <t>コルゲートパイプ
円形Ⅰ型　φ800</t>
    <rPh sb="9" eb="11">
      <t>エンケイ</t>
    </rPh>
    <rPh sb="12" eb="13">
      <t>ガタ</t>
    </rPh>
    <phoneticPr fontId="3"/>
  </si>
  <si>
    <t>土のう
大型土のう</t>
    <rPh sb="0" eb="1">
      <t>ド</t>
    </rPh>
    <rPh sb="4" eb="6">
      <t>オオガタ</t>
    </rPh>
    <rPh sb="6" eb="7">
      <t>ド</t>
    </rPh>
    <phoneticPr fontId="3"/>
  </si>
  <si>
    <t>袋</t>
    <rPh sb="0" eb="1">
      <t>フクロ</t>
    </rPh>
    <phoneticPr fontId="3"/>
  </si>
  <si>
    <t>敷鉄板
22×1524×3048</t>
    <rPh sb="0" eb="1">
      <t>シ</t>
    </rPh>
    <rPh sb="1" eb="3">
      <t>テッパン</t>
    </rPh>
    <phoneticPr fontId="3"/>
  </si>
  <si>
    <t>工事用道路工
右岸堤防道路</t>
    <rPh sb="0" eb="3">
      <t>コウジヨウ</t>
    </rPh>
    <rPh sb="3" eb="5">
      <t>ドウロ</t>
    </rPh>
    <rPh sb="5" eb="6">
      <t>コウ</t>
    </rPh>
    <rPh sb="7" eb="9">
      <t>ウガン</t>
    </rPh>
    <rPh sb="9" eb="11">
      <t>テイボウ</t>
    </rPh>
    <rPh sb="11" eb="13">
      <t>ドウロ</t>
    </rPh>
    <phoneticPr fontId="3"/>
  </si>
  <si>
    <t>水替工</t>
    <rPh sb="0" eb="2">
      <t>ミズカ</t>
    </rPh>
    <rPh sb="2" eb="3">
      <t>コウ</t>
    </rPh>
    <phoneticPr fontId="3"/>
  </si>
  <si>
    <t>ポンプ排水</t>
    <rPh sb="3" eb="5">
      <t>ハイスイ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</si>
  <si>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</si>
  <si>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共通仮設費対象額</t>
    <rPh sb="0" eb="2">
      <t>キョウツウ</t>
    </rPh>
    <rPh sb="2" eb="4">
      <t>カセツ</t>
    </rPh>
    <rPh sb="4" eb="5">
      <t>ヒ</t>
    </rPh>
    <rPh sb="5" eb="7">
      <t>タイショウ</t>
    </rPh>
    <rPh sb="7" eb="8">
      <t>ガク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</si>
  <si>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</si>
  <si>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（率）</t>
    <rPh sb="1" eb="2">
      <t>リツ</t>
    </rPh>
    <phoneticPr fontId="3"/>
  </si>
  <si>
    <t>運搬費</t>
    <rPh sb="0" eb="2">
      <t>ウンパン</t>
    </rPh>
    <rPh sb="2" eb="3">
      <t>ヒ</t>
    </rPh>
    <phoneticPr fontId="3"/>
  </si>
  <si>
    <t>技術管理費</t>
    <rPh sb="0" eb="2">
      <t>ギジュツ</t>
    </rPh>
    <rPh sb="2" eb="5">
      <t>カンリヒ</t>
    </rPh>
    <phoneticPr fontId="3"/>
  </si>
  <si>
    <t>安全費</t>
    <rPh sb="0" eb="2">
      <t>アンゼン</t>
    </rPh>
    <rPh sb="2" eb="3">
      <t>ヒ</t>
    </rPh>
    <phoneticPr fontId="3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</si>
  <si>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3"/>
  </si>
  <si>
    <t>純工事費計</t>
    <rPh sb="0" eb="1">
      <t>ジュン</t>
    </rPh>
    <rPh sb="1" eb="4">
      <t>コウジヒ</t>
    </rPh>
    <rPh sb="4" eb="5">
      <t>ケイ</t>
    </rPh>
    <phoneticPr fontId="3"/>
  </si>
  <si>
    <t>現場管理費対象額</t>
    <rPh sb="0" eb="2">
      <t>ゲンバ</t>
    </rPh>
    <rPh sb="2" eb="5">
      <t>カンリヒ</t>
    </rPh>
    <rPh sb="5" eb="7">
      <t>タイショウ</t>
    </rPh>
    <rPh sb="7" eb="8">
      <t>ガク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</si>
  <si>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</si>
  <si>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</si>
  <si>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一般管理費対象額</t>
    <rPh sb="0" eb="2">
      <t>イッパン</t>
    </rPh>
    <rPh sb="2" eb="5">
      <t>カンリヒ</t>
    </rPh>
    <rPh sb="5" eb="7">
      <t>タイショウ</t>
    </rPh>
    <rPh sb="7" eb="8">
      <t>ガク</t>
    </rPh>
    <phoneticPr fontId="3"/>
  </si>
  <si>
    <t>一般管理費</t>
    <rPh sb="0" eb="2">
      <t>イッパン</t>
    </rPh>
    <rPh sb="2" eb="5">
      <t>カンリヒ</t>
    </rPh>
    <phoneticPr fontId="3"/>
  </si>
  <si>
    <t>工事価格</t>
    <rPh sb="0" eb="2">
      <t>コウジ</t>
    </rPh>
    <rPh sb="2" eb="4">
      <t>カカク</t>
    </rPh>
    <phoneticPr fontId="3"/>
  </si>
  <si>
    <t>消費税相当額</t>
    <rPh sb="0" eb="2">
      <t>ショウヒ</t>
    </rPh>
    <rPh sb="2" eb="3">
      <t>ゼイ</t>
    </rPh>
    <rPh sb="3" eb="5">
      <t>ソウトウ</t>
    </rPh>
    <rPh sb="5" eb="6">
      <t>ガク</t>
    </rPh>
    <phoneticPr fontId="3"/>
  </si>
  <si>
    <t>工事費計</t>
    <rPh sb="0" eb="3">
      <t>コウジヒ</t>
    </rPh>
    <rPh sb="3" eb="4">
      <t>ケイ</t>
    </rPh>
    <phoneticPr fontId="3"/>
  </si>
  <si>
    <t>千円止</t>
    <rPh sb="0" eb="2">
      <t>センエン</t>
    </rPh>
    <rPh sb="2" eb="3">
      <t>ド</t>
    </rPh>
    <phoneticPr fontId="3"/>
  </si>
  <si>
    <t>用地及び補償費</t>
    <rPh sb="0" eb="2">
      <t>ヨウチ</t>
    </rPh>
    <rPh sb="2" eb="3">
      <t>オヨ</t>
    </rPh>
    <rPh sb="4" eb="6">
      <t>ホショウ</t>
    </rPh>
    <rPh sb="6" eb="7">
      <t>ヒ</t>
    </rPh>
    <phoneticPr fontId="3"/>
  </si>
  <si>
    <t>工事雑費</t>
    <rPh sb="0" eb="2">
      <t>コウジ</t>
    </rPh>
    <rPh sb="2" eb="4">
      <t>ザッピ</t>
    </rPh>
    <phoneticPr fontId="3"/>
  </si>
  <si>
    <t>合　　　　　　　計</t>
    <rPh sb="0" eb="9">
      <t>ゴウケイ</t>
    </rPh>
    <phoneticPr fontId="3"/>
  </si>
  <si>
    <t>備考</t>
    <rPh sb="0" eb="2">
      <t>ビコウ</t>
    </rPh>
    <phoneticPr fontId="3"/>
  </si>
  <si>
    <t>１　決定設計の欄には、査定（再調査を含む。）決定された数量、単価及び金額を記載し、国土交通大臣の　同意を得て、その設計を変更した場合には、
　最近の変更設計に係わる数量、単価及び金額を記載すること。</t>
    <rPh sb="2" eb="4">
      <t>ケッテイ</t>
    </rPh>
    <rPh sb="4" eb="6">
      <t>セッケイ</t>
    </rPh>
    <rPh sb="7" eb="8">
      <t>ラン</t>
    </rPh>
    <rPh sb="11" eb="13">
      <t>サテイ</t>
    </rPh>
    <rPh sb="14" eb="17">
      <t>サイチョウサ</t>
    </rPh>
    <rPh sb="18" eb="19">
      <t>フク</t>
    </rPh>
    <rPh sb="22" eb="24">
      <t>ケッテイ</t>
    </rPh>
    <rPh sb="27" eb="29">
      <t>スウリョウ</t>
    </rPh>
    <rPh sb="30" eb="32">
      <t>タンカ</t>
    </rPh>
    <rPh sb="32" eb="33">
      <t>オヨ</t>
    </rPh>
    <rPh sb="34" eb="36">
      <t>キンガク</t>
    </rPh>
    <rPh sb="37" eb="39">
      <t>キサイ</t>
    </rPh>
    <rPh sb="41" eb="43">
      <t>コクド</t>
    </rPh>
    <rPh sb="43" eb="45">
      <t>コウツウ</t>
    </rPh>
    <rPh sb="45" eb="47">
      <t>ダイジン</t>
    </rPh>
    <rPh sb="49" eb="51">
      <t>ドウイ</t>
    </rPh>
    <rPh sb="52" eb="53">
      <t>エ</t>
    </rPh>
    <rPh sb="57" eb="59">
      <t>セッケイ</t>
    </rPh>
    <rPh sb="60" eb="62">
      <t>ヘンコウ</t>
    </rPh>
    <rPh sb="64" eb="66">
      <t>バアイ</t>
    </rPh>
    <rPh sb="71" eb="73">
      <t>サイキン</t>
    </rPh>
    <rPh sb="74" eb="76">
      <t>ヘンコウ</t>
    </rPh>
    <rPh sb="76" eb="78">
      <t>セッケイ</t>
    </rPh>
    <rPh sb="79" eb="80">
      <t>カカ</t>
    </rPh>
    <rPh sb="82" eb="84">
      <t>スウリョウ</t>
    </rPh>
    <rPh sb="85" eb="87">
      <t>タンカ</t>
    </rPh>
    <rPh sb="87" eb="88">
      <t>オヨ</t>
    </rPh>
    <rPh sb="89" eb="91">
      <t>キンガク</t>
    </rPh>
    <rPh sb="92" eb="94">
      <t>キサイ</t>
    </rPh>
    <phoneticPr fontId="3"/>
  </si>
  <si>
    <t>２　違算、計上もれに係わるものについては、摘要欄にその旨を記載すること。　</t>
    <rPh sb="2" eb="4">
      <t>イサン</t>
    </rPh>
    <rPh sb="5" eb="7">
      <t>ケイジョウ</t>
    </rPh>
    <rPh sb="10" eb="11">
      <t>カカ</t>
    </rPh>
    <rPh sb="21" eb="24">
      <t>テキヨウラン</t>
    </rPh>
    <rPh sb="27" eb="28">
      <t>ムネ</t>
    </rPh>
    <rPh sb="29" eb="31">
      <t>キサイ</t>
    </rPh>
    <phoneticPr fontId="3"/>
  </si>
  <si>
    <t>３　歩掛が施行令第６条第２項により国土交通大臣の同意を得た歩掛の1.2倍をこえるものについては、摘要欄に当該増減の割合（例 普通作業員＝1.45倍）を記載すること。</t>
    <rPh sb="2" eb="4">
      <t>ブガ</t>
    </rPh>
    <rPh sb="5" eb="7">
      <t>セコウレイ</t>
    </rPh>
    <rPh sb="7" eb="8">
      <t>レイ</t>
    </rPh>
    <rPh sb="8" eb="9">
      <t>ダイ</t>
    </rPh>
    <rPh sb="10" eb="11">
      <t>ジョウ</t>
    </rPh>
    <rPh sb="11" eb="12">
      <t>ダイ</t>
    </rPh>
    <rPh sb="13" eb="14">
      <t>コウ</t>
    </rPh>
    <rPh sb="17" eb="18">
      <t>コクイ</t>
    </rPh>
    <rPh sb="18" eb="19">
      <t>ド</t>
    </rPh>
    <rPh sb="19" eb="21">
      <t>コウツウ</t>
    </rPh>
    <rPh sb="21" eb="23">
      <t>ダイジン</t>
    </rPh>
    <rPh sb="24" eb="26">
      <t>ドウイ</t>
    </rPh>
    <rPh sb="27" eb="28">
      <t>エ</t>
    </rPh>
    <rPh sb="29" eb="31">
      <t>ブガ</t>
    </rPh>
    <rPh sb="35" eb="36">
      <t>バイ</t>
    </rPh>
    <rPh sb="48" eb="51">
      <t>テキヨウラン</t>
    </rPh>
    <rPh sb="52" eb="54">
      <t>トウガイ</t>
    </rPh>
    <rPh sb="54" eb="55">
      <t>ゾウ</t>
    </rPh>
    <rPh sb="55" eb="56">
      <t>ゲン</t>
    </rPh>
    <rPh sb="57" eb="59">
      <t>ワリアイ</t>
    </rPh>
    <rPh sb="60" eb="61">
      <t>レイ</t>
    </rPh>
    <rPh sb="62" eb="64">
      <t>フツウ</t>
    </rPh>
    <rPh sb="64" eb="67">
      <t>サギョウイン</t>
    </rPh>
    <rPh sb="72" eb="73">
      <t>バイ</t>
    </rPh>
    <rPh sb="75" eb="77">
      <t>キサイ</t>
    </rPh>
    <phoneticPr fontId="3"/>
  </si>
  <si>
    <t>４　総合単価を使用した箇所に係る単価、歩掛についての決定設計欄は、合計の金額のみ記載し、変更設計欄の記載は１によるものとする。</t>
    <rPh sb="2" eb="4">
      <t>ソウゴウ</t>
    </rPh>
    <rPh sb="4" eb="6">
      <t>タンカ</t>
    </rPh>
    <rPh sb="7" eb="9">
      <t>シヨウ</t>
    </rPh>
    <rPh sb="11" eb="13">
      <t>カショ</t>
    </rPh>
    <rPh sb="14" eb="15">
      <t>カカ</t>
    </rPh>
    <rPh sb="16" eb="18">
      <t>タンカ</t>
    </rPh>
    <rPh sb="19" eb="21">
      <t>ブガ</t>
    </rPh>
    <rPh sb="26" eb="28">
      <t>ケッテイ</t>
    </rPh>
    <rPh sb="28" eb="30">
      <t>セッケイ</t>
    </rPh>
    <rPh sb="30" eb="31">
      <t>ラン</t>
    </rPh>
    <rPh sb="33" eb="35">
      <t>ゴウケイ</t>
    </rPh>
    <rPh sb="36" eb="38">
      <t>キンガク</t>
    </rPh>
    <rPh sb="40" eb="42">
      <t>キサイ</t>
    </rPh>
    <rPh sb="44" eb="46">
      <t>ヘンコウ</t>
    </rPh>
    <rPh sb="46" eb="48">
      <t>セッケイ</t>
    </rPh>
    <rPh sb="48" eb="49">
      <t>ラン</t>
    </rPh>
    <rPh sb="50" eb="52">
      <t>キサイ</t>
    </rPh>
    <phoneticPr fontId="3"/>
  </si>
  <si>
    <t>５　変更設計(B)には実施更正された設計、合併設計(C)には合併施工の実施設計を記載すること。</t>
    <rPh sb="2" eb="4">
      <t>ヘンコウ</t>
    </rPh>
    <rPh sb="4" eb="6">
      <t>セッケイ</t>
    </rPh>
    <rPh sb="11" eb="13">
      <t>ジッシ</t>
    </rPh>
    <rPh sb="13" eb="15">
      <t>コウセイ</t>
    </rPh>
    <rPh sb="18" eb="20">
      <t>セッケイ</t>
    </rPh>
    <rPh sb="21" eb="23">
      <t>ガッペイ</t>
    </rPh>
    <rPh sb="23" eb="25">
      <t>セッケイ</t>
    </rPh>
    <rPh sb="30" eb="32">
      <t>ガッペイ</t>
    </rPh>
    <rPh sb="32" eb="34">
      <t>セコウ</t>
    </rPh>
    <rPh sb="35" eb="37">
      <t>ジッシ</t>
    </rPh>
    <rPh sb="37" eb="39">
      <t>セッケイ</t>
    </rPh>
    <rPh sb="40" eb="42">
      <t>キサイ</t>
    </rPh>
    <phoneticPr fontId="3"/>
  </si>
  <si>
    <t>要綱第20.1.イ</t>
    <rPh sb="0" eb="2">
      <t>ヨウコウ</t>
    </rPh>
    <rPh sb="2" eb="3">
      <t>ダイ</t>
    </rPh>
    <phoneticPr fontId="19"/>
  </si>
  <si>
    <t xml:space="preserve"> 誤測又は違算の訂正に係る変更</t>
  </si>
  <si>
    <t>要綱第20.1.ロ （イ）</t>
    <rPh sb="0" eb="2">
      <t>ヨウコウ</t>
    </rPh>
    <rPh sb="2" eb="3">
      <t>ダイ</t>
    </rPh>
    <phoneticPr fontId="19"/>
  </si>
  <si>
    <t xml:space="preserve"> 労務単価及び資材単価の変更</t>
  </si>
  <si>
    <t>要綱第20.1.ロ （ロ）</t>
    <rPh sb="0" eb="2">
      <t>ヨウコウ</t>
    </rPh>
    <rPh sb="2" eb="3">
      <t>ダイ</t>
    </rPh>
    <phoneticPr fontId="19"/>
  </si>
  <si>
    <t xml:space="preserve"> 1.2倍に相当する歩掛以内の歩掛の変更</t>
  </si>
  <si>
    <t>要綱第20.1.ハ （イ）</t>
    <rPh sb="0" eb="2">
      <t>ヨウコウ</t>
    </rPh>
    <rPh sb="2" eb="3">
      <t>ダイ</t>
    </rPh>
    <phoneticPr fontId="19"/>
  </si>
  <si>
    <t xml:space="preserve"> 延長の増減が2割以内かつ15m以内の変更</t>
  </si>
  <si>
    <t>要綱第20.1.ハ （ロ）</t>
    <rPh sb="0" eb="2">
      <t>ヨウコウ</t>
    </rPh>
    <rPh sb="2" eb="3">
      <t>ダイ</t>
    </rPh>
    <phoneticPr fontId="19"/>
  </si>
  <si>
    <t xml:space="preserve"> 法長又は断面のみの変更</t>
  </si>
  <si>
    <t>要綱第20.1.ハ （ハ）</t>
    <rPh sb="0" eb="2">
      <t>ヨウコウ</t>
    </rPh>
    <rPh sb="2" eb="3">
      <t>ダイ</t>
    </rPh>
    <phoneticPr fontId="19"/>
  </si>
  <si>
    <t xml:space="preserve"> 仮設工の変更</t>
  </si>
  <si>
    <t>要綱第20.1.ハ （ニ）</t>
    <rPh sb="0" eb="2">
      <t>ヨウコウ</t>
    </rPh>
    <rPh sb="2" eb="3">
      <t>ダイ</t>
    </rPh>
    <phoneticPr fontId="19"/>
  </si>
  <si>
    <t xml:space="preserve"> 交通誘導警備員又は列車見張員の変更</t>
    <phoneticPr fontId="19"/>
  </si>
  <si>
    <t>要綱第20.1.ハ （ホ）</t>
    <rPh sb="0" eb="2">
      <t>ヨウコウ</t>
    </rPh>
    <rPh sb="2" eb="3">
      <t>ダイ</t>
    </rPh>
    <phoneticPr fontId="19"/>
  </si>
  <si>
    <t xml:space="preserve"> すり付け工、取付工又は雑工の変更又は追加</t>
  </si>
  <si>
    <t>要綱第20.1.ニ （イ）</t>
    <rPh sb="0" eb="2">
      <t>ヨウコウ</t>
    </rPh>
    <rPh sb="2" eb="3">
      <t>ダイ</t>
    </rPh>
    <phoneticPr fontId="19"/>
  </si>
  <si>
    <t xml:space="preserve"> 杭の形式又は寸法の変更</t>
  </si>
  <si>
    <t>要綱第20.1.ニ （ロ）</t>
    <rPh sb="0" eb="2">
      <t>ヨウコウ</t>
    </rPh>
    <rPh sb="2" eb="3">
      <t>ダイ</t>
    </rPh>
    <phoneticPr fontId="19"/>
  </si>
  <si>
    <t xml:space="preserve"> 根固めブロック又は法覆ブロックの形式の変更</t>
  </si>
  <si>
    <t>要綱第20.1.ニ （ハ）</t>
    <rPh sb="0" eb="2">
      <t>ヨウコウ</t>
    </rPh>
    <rPh sb="2" eb="3">
      <t>ダイ</t>
    </rPh>
    <phoneticPr fontId="19"/>
  </si>
  <si>
    <t xml:space="preserve"> コンクリート基礎工法・岩着工法に係る変更</t>
  </si>
  <si>
    <t>要綱第20.1.ニ （ニ）</t>
    <rPh sb="0" eb="2">
      <t>ヨウコウ</t>
    </rPh>
    <rPh sb="2" eb="3">
      <t>ダイ</t>
    </rPh>
    <phoneticPr fontId="19"/>
  </si>
  <si>
    <t xml:space="preserve"> 遠心力鉄筋コンクリート管の継手構造の変更</t>
  </si>
  <si>
    <t>要綱第20.2.イ</t>
    <rPh sb="0" eb="2">
      <t>ヨウコウ</t>
    </rPh>
    <rPh sb="2" eb="3">
      <t>ダイ</t>
    </rPh>
    <phoneticPr fontId="19"/>
  </si>
  <si>
    <t xml:space="preserve"> 推定岩盤線の変更による法長又は断面のみの変更</t>
  </si>
  <si>
    <t>要綱第20.2.ロ</t>
    <rPh sb="0" eb="2">
      <t>ヨウコウ</t>
    </rPh>
    <rPh sb="2" eb="3">
      <t>ダイ</t>
    </rPh>
    <phoneticPr fontId="19"/>
  </si>
  <si>
    <t xml:space="preserve"> 土の変化率に係る土量の変更</t>
  </si>
  <si>
    <t>要綱第20.2.ハ</t>
    <rPh sb="0" eb="2">
      <t>ヨウコウ</t>
    </rPh>
    <rPh sb="2" eb="3">
      <t>ダイ</t>
    </rPh>
    <phoneticPr fontId="19"/>
  </si>
  <si>
    <t xml:space="preserve"> 埋塞土又は流木等堆積物の変更</t>
  </si>
  <si>
    <t>要綱第20.2.ニ</t>
    <rPh sb="0" eb="2">
      <t>ヨウコウ</t>
    </rPh>
    <rPh sb="2" eb="3">
      <t>ダイ</t>
    </rPh>
    <phoneticPr fontId="19"/>
  </si>
  <si>
    <t xml:space="preserve"> 現場発生材の運搬費用の変更又は投棄料の追加</t>
    <phoneticPr fontId="19"/>
  </si>
  <si>
    <t>軽微な変更　該当事象一覧</t>
    <rPh sb="0" eb="2">
      <t>ケイビ</t>
    </rPh>
    <rPh sb="3" eb="5">
      <t>ヘンコウ</t>
    </rPh>
    <rPh sb="6" eb="8">
      <t>ガイトウ</t>
    </rPh>
    <rPh sb="8" eb="10">
      <t>ジショウ</t>
    </rPh>
    <rPh sb="10" eb="12">
      <t>イチラン</t>
    </rPh>
    <phoneticPr fontId="1"/>
  </si>
  <si>
    <t>変更</t>
    <rPh sb="0" eb="2">
      <t>ヘンコウ</t>
    </rPh>
    <phoneticPr fontId="1"/>
  </si>
  <si>
    <t>合併</t>
    <rPh sb="0" eb="2">
      <t>ガッペイ</t>
    </rPh>
    <phoneticPr fontId="1"/>
  </si>
  <si>
    <t>　←　変更or合併</t>
    <rPh sb="3" eb="5">
      <t>ヘンコウ</t>
    </rPh>
    <rPh sb="7" eb="9">
      <t>ガッペイ</t>
    </rPh>
    <phoneticPr fontId="3"/>
  </si>
  <si>
    <t>実単更正(B)</t>
    <phoneticPr fontId="1"/>
  </si>
  <si>
    <t>変更設計(B)</t>
    <rPh sb="0" eb="2">
      <t>ヘンコウ</t>
    </rPh>
    <rPh sb="2" eb="4">
      <t>セッケイ</t>
    </rPh>
    <phoneticPr fontId="1"/>
  </si>
  <si>
    <t>実単更正額(B)</t>
    <rPh sb="4" eb="5">
      <t>ガク</t>
    </rPh>
    <phoneticPr fontId="1"/>
  </si>
  <si>
    <t>変更設計額(B)</t>
    <rPh sb="0" eb="2">
      <t>ヘンコウ</t>
    </rPh>
    <rPh sb="2" eb="4">
      <t>セッケイ</t>
    </rPh>
    <rPh sb="4" eb="5">
      <t>ガク</t>
    </rPh>
    <phoneticPr fontId="1"/>
  </si>
  <si>
    <t>変更設計額(C)</t>
    <rPh sb="0" eb="2">
      <t>ヘンコウ</t>
    </rPh>
    <rPh sb="2" eb="4">
      <t>セッケイ</t>
    </rPh>
    <rPh sb="4" eb="5">
      <t>ガク</t>
    </rPh>
    <phoneticPr fontId="1"/>
  </si>
  <si>
    <t>合併設計額(C)</t>
    <rPh sb="0" eb="2">
      <t>ガッペイ</t>
    </rPh>
    <rPh sb="2" eb="4">
      <t>セッケイ</t>
    </rPh>
    <rPh sb="4" eb="5">
      <t>ガク</t>
    </rPh>
    <phoneticPr fontId="1"/>
  </si>
  <si>
    <t>変更設計(C)</t>
    <rPh sb="0" eb="2">
      <t>ヘンコウ</t>
    </rPh>
    <rPh sb="2" eb="4">
      <t>セッケイ</t>
    </rPh>
    <phoneticPr fontId="1"/>
  </si>
  <si>
    <t>合併設計(C)</t>
    <rPh sb="0" eb="2">
      <t>ガッペイ</t>
    </rPh>
    <rPh sb="2" eb="4">
      <t>セッケイ</t>
    </rPh>
    <phoneticPr fontId="1"/>
  </si>
  <si>
    <t>単独費(C-B)</t>
    <phoneticPr fontId="1"/>
  </si>
  <si>
    <t>コンクリートブロック工</t>
    <rPh sb="10" eb="11">
      <t>コウ</t>
    </rPh>
    <phoneticPr fontId="3"/>
  </si>
  <si>
    <t>諸経費（率分）は、基準に基づき算出した値を手入力すること</t>
    <rPh sb="0" eb="3">
      <t>ショケイヒ</t>
    </rPh>
    <rPh sb="4" eb="5">
      <t>リツ</t>
    </rPh>
    <rPh sb="5" eb="6">
      <t>ブン</t>
    </rPh>
    <rPh sb="9" eb="11">
      <t>キジュン</t>
    </rPh>
    <rPh sb="12" eb="13">
      <t>モト</t>
    </rPh>
    <rPh sb="15" eb="17">
      <t>サンシュツ</t>
    </rPh>
    <rPh sb="19" eb="20">
      <t>アタイ</t>
    </rPh>
    <rPh sb="21" eb="22">
      <t>テ</t>
    </rPh>
    <rPh sb="22" eb="24">
      <t>ニュウリョク</t>
    </rPh>
    <phoneticPr fontId="1"/>
  </si>
  <si>
    <t xml:space="preserve">工事用道路
</t>
    <rPh sb="0" eb="3">
      <t>コウジヨウ</t>
    </rPh>
    <rPh sb="3" eb="5">
      <t>ドウロ</t>
    </rPh>
    <phoneticPr fontId="3"/>
  </si>
  <si>
    <t xml:space="preserve">暗渠排水管
</t>
    <rPh sb="0" eb="2">
      <t>アンキョ</t>
    </rPh>
    <rPh sb="2" eb="5">
      <t>ハイスイカン</t>
    </rPh>
    <phoneticPr fontId="3"/>
  </si>
  <si>
    <t>一級河川　○○川</t>
    <rPh sb="0" eb="2">
      <t>イッキュウ</t>
    </rPh>
    <rPh sb="2" eb="4">
      <t>カセン</t>
    </rPh>
    <rPh sb="7" eb="8">
      <t>カワ</t>
    </rPh>
    <phoneticPr fontId="3"/>
  </si>
  <si>
    <t>実単更正額(B)</t>
  </si>
  <si>
    <t>査定
番号</t>
    <rPh sb="0" eb="2">
      <t>サテイ</t>
    </rPh>
    <rPh sb="3" eb="5">
      <t>バンゴウ</t>
    </rPh>
    <phoneticPr fontId="3"/>
  </si>
  <si>
    <t>合併設計額(C)</t>
  </si>
  <si>
    <t>単独費(C-B)</t>
  </si>
  <si>
    <t>実単更正(B)</t>
  </si>
  <si>
    <t>合併設計(C)</t>
  </si>
  <si>
    <t>増△減(C-A)</t>
    <phoneticPr fontId="1"/>
  </si>
  <si>
    <t>令和  年災害復旧事業変更設計書　(合併)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</si>
</sst>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0_);[Red]\(0\)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name val="ＭＳ 明朝"/>
      <family val="1"/>
      <charset val="128"/>
    </font>
    <font>
      <sz val="7.2"/>
      <name val="ＭＳ 明朝"/>
      <family val="1"/>
      <charset val="128"/>
    </font>
    <font>
      <sz val="7.2"/>
      <name val="Times New Roman"/>
      <family val="1"/>
    </font>
    <font>
      <sz val="8"/>
      <color indexed="10"/>
      <name val="Times New Roman"/>
      <family val="1"/>
    </font>
    <font>
      <sz val="7.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8" fillId="0" borderId="0"/>
    <xf numFmtId="38" fontId="18" fillId="0" borderId="0" applyFont="0" applyFill="0" applyBorder="0" applyAlignment="0" applyProtection="0"/>
  </cellStyleXfs>
  <cellXfs count="95">
    <xf numFmtId="0" fontId="0" fillId="0" borderId="0" xfId="0"/>
    <xf numFmtId="177" fontId="5" fillId="0" borderId="0" xfId="1" applyNumberFormat="1" applyFont="1"/>
    <xf numFmtId="177" fontId="2" fillId="0" borderId="0" xfId="1" applyNumberFormat="1"/>
    <xf numFmtId="177" fontId="6" fillId="0" borderId="0" xfId="1" applyNumberFormat="1" applyFont="1"/>
    <xf numFmtId="177" fontId="4" fillId="0" borderId="0" xfId="1" applyNumberFormat="1" applyFont="1" applyAlignment="1">
      <alignment horizontal="center" vertical="center"/>
    </xf>
    <xf numFmtId="177" fontId="7" fillId="0" borderId="0" xfId="1" applyNumberFormat="1" applyFont="1"/>
    <xf numFmtId="177" fontId="7" fillId="0" borderId="0" xfId="1" applyNumberFormat="1" applyFont="1" applyAlignment="1">
      <alignment horizontal="center" vertical="center" wrapText="1"/>
    </xf>
    <xf numFmtId="177" fontId="6" fillId="0" borderId="1" xfId="1" applyNumberFormat="1" applyFont="1" applyBorder="1" applyAlignment="1">
      <alignment horizontal="center" vertical="center" wrapText="1" shrinkToFit="1"/>
    </xf>
    <xf numFmtId="177" fontId="9" fillId="0" borderId="0" xfId="1" applyNumberFormat="1" applyFont="1" applyAlignment="1">
      <alignment vertical="center"/>
    </xf>
    <xf numFmtId="177" fontId="6" fillId="0" borderId="1" xfId="1" applyNumberFormat="1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vertical="center"/>
    </xf>
    <xf numFmtId="176" fontId="10" fillId="0" borderId="1" xfId="1" applyNumberFormat="1" applyFont="1" applyFill="1" applyBorder="1" applyAlignment="1">
      <alignment vertical="center"/>
    </xf>
    <xf numFmtId="177" fontId="10" fillId="0" borderId="1" xfId="1" applyNumberFormat="1" applyFont="1" applyBorder="1" applyAlignment="1">
      <alignment horizontal="right" vertical="center"/>
    </xf>
    <xf numFmtId="177" fontId="14" fillId="0" borderId="1" xfId="1" applyNumberFormat="1" applyFont="1" applyBorder="1" applyAlignment="1">
      <alignment vertical="center" shrinkToFit="1"/>
    </xf>
    <xf numFmtId="177" fontId="15" fillId="0" borderId="0" xfId="1" applyNumberFormat="1" applyFont="1" applyAlignment="1">
      <alignment vertical="center"/>
    </xf>
    <xf numFmtId="177" fontId="7" fillId="0" borderId="1" xfId="1" applyNumberFormat="1" applyFont="1" applyBorder="1" applyAlignment="1">
      <alignment horizontal="center" vertical="center" shrinkToFit="1"/>
    </xf>
    <xf numFmtId="177" fontId="2" fillId="0" borderId="0" xfId="1" applyNumberFormat="1" applyAlignment="1">
      <alignment vertical="center"/>
    </xf>
    <xf numFmtId="177" fontId="8" fillId="0" borderId="0" xfId="1" applyNumberFormat="1" applyFont="1"/>
    <xf numFmtId="177" fontId="7" fillId="0" borderId="0" xfId="1" applyNumberFormat="1" applyFont="1" applyAlignment="1">
      <alignment horizontal="center" vertical="center"/>
    </xf>
    <xf numFmtId="177" fontId="2" fillId="0" borderId="0" xfId="1" applyNumberFormat="1" applyAlignment="1">
      <alignment horizontal="center" vertical="center"/>
    </xf>
    <xf numFmtId="0" fontId="18" fillId="0" borderId="0" xfId="3"/>
    <xf numFmtId="0" fontId="18" fillId="0" borderId="0" xfId="3" applyFont="1"/>
    <xf numFmtId="177" fontId="9" fillId="2" borderId="1" xfId="1" applyNumberFormat="1" applyFont="1" applyFill="1" applyBorder="1" applyAlignment="1">
      <alignment vertical="center"/>
    </xf>
    <xf numFmtId="177" fontId="9" fillId="2" borderId="1" xfId="1" applyNumberFormat="1" applyFont="1" applyFill="1" applyBorder="1" applyAlignment="1">
      <alignment vertical="center" shrinkToFit="1"/>
    </xf>
    <xf numFmtId="177" fontId="9" fillId="2" borderId="1" xfId="1" applyNumberFormat="1" applyFont="1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vertical="center"/>
    </xf>
    <xf numFmtId="176" fontId="10" fillId="2" borderId="1" xfId="2" applyNumberFormat="1" applyFont="1" applyFill="1" applyBorder="1" applyAlignment="1">
      <alignment vertical="center"/>
    </xf>
    <xf numFmtId="0" fontId="9" fillId="2" borderId="1" xfId="1" applyNumberFormat="1" applyFont="1" applyFill="1" applyBorder="1" applyAlignment="1">
      <alignment vertical="center"/>
    </xf>
    <xf numFmtId="0" fontId="9" fillId="2" borderId="1" xfId="1" applyNumberFormat="1" applyFont="1" applyFill="1" applyBorder="1" applyAlignment="1">
      <alignment vertical="center" shrinkToFit="1"/>
    </xf>
    <xf numFmtId="177" fontId="9" fillId="2" borderId="1" xfId="1" applyNumberFormat="1" applyFont="1" applyFill="1" applyBorder="1" applyAlignment="1">
      <alignment vertical="center" wrapText="1" shrinkToFit="1"/>
    </xf>
    <xf numFmtId="177" fontId="12" fillId="2" borderId="1" xfId="1" applyNumberFormat="1" applyFont="1" applyFill="1" applyBorder="1" applyAlignment="1">
      <alignment vertical="center"/>
    </xf>
    <xf numFmtId="177" fontId="12" fillId="2" borderId="1" xfId="1" applyNumberFormat="1" applyFont="1" applyFill="1" applyBorder="1" applyAlignment="1">
      <alignment vertical="center" shrinkToFit="1"/>
    </xf>
    <xf numFmtId="177" fontId="13" fillId="2" borderId="1" xfId="1" applyNumberFormat="1" applyFont="1" applyFill="1" applyBorder="1" applyAlignment="1">
      <alignment vertical="center" wrapText="1"/>
    </xf>
    <xf numFmtId="177" fontId="12" fillId="2" borderId="1" xfId="1" applyNumberFormat="1" applyFont="1" applyFill="1" applyBorder="1" applyAlignment="1">
      <alignment horizontal="center" vertical="center" shrinkToFit="1"/>
    </xf>
    <xf numFmtId="177" fontId="14" fillId="2" borderId="1" xfId="1" applyNumberFormat="1" applyFont="1" applyFill="1" applyBorder="1" applyAlignment="1">
      <alignment vertical="center" shrinkToFit="1"/>
    </xf>
    <xf numFmtId="177" fontId="16" fillId="2" borderId="1" xfId="1" applyNumberFormat="1" applyFont="1" applyFill="1" applyBorder="1" applyAlignment="1">
      <alignment vertical="center" shrinkToFit="1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left" vertical="center" wrapText="1"/>
    </xf>
    <xf numFmtId="177" fontId="20" fillId="0" borderId="12" xfId="1" applyNumberFormat="1" applyFont="1" applyBorder="1" applyAlignment="1">
      <alignment horizontal="center" vertical="center"/>
    </xf>
    <xf numFmtId="177" fontId="7" fillId="2" borderId="12" xfId="1" applyNumberFormat="1" applyFont="1" applyFill="1" applyBorder="1" applyAlignment="1">
      <alignment horizontal="center" vertical="center"/>
    </xf>
    <xf numFmtId="177" fontId="7" fillId="0" borderId="0" xfId="1" applyNumberFormat="1" applyFont="1" applyBorder="1" applyAlignment="1">
      <alignment horizontal="center" vertical="center"/>
    </xf>
    <xf numFmtId="177" fontId="7" fillId="0" borderId="0" xfId="1" applyNumberFormat="1" applyFont="1" applyBorder="1" applyAlignment="1">
      <alignment horizontal="center" vertical="center" shrinkToFit="1"/>
    </xf>
    <xf numFmtId="177" fontId="10" fillId="0" borderId="0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vertical="center" shrinkToFit="1"/>
    </xf>
    <xf numFmtId="177" fontId="2" fillId="0" borderId="0" xfId="1" applyNumberFormat="1" applyFont="1" applyAlignment="1">
      <alignment vertical="center"/>
    </xf>
    <xf numFmtId="178" fontId="11" fillId="2" borderId="1" xfId="1" applyNumberFormat="1" applyFont="1" applyFill="1" applyBorder="1" applyAlignment="1">
      <alignment vertical="center"/>
    </xf>
    <xf numFmtId="178" fontId="11" fillId="2" borderId="1" xfId="1" applyNumberFormat="1" applyFont="1" applyFill="1" applyBorder="1" applyAlignment="1">
      <alignment horizontal="right" vertical="center"/>
    </xf>
    <xf numFmtId="178" fontId="11" fillId="0" borderId="1" xfId="1" applyNumberFormat="1" applyFont="1" applyBorder="1" applyAlignment="1">
      <alignment horizontal="right" vertical="center"/>
    </xf>
    <xf numFmtId="177" fontId="7" fillId="0" borderId="1" xfId="1" applyNumberFormat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 shrinkToFit="1"/>
    </xf>
    <xf numFmtId="177" fontId="2" fillId="0" borderId="0" xfId="1" applyNumberFormat="1" applyFont="1" applyAlignment="1">
      <alignment horizontal="left" vertical="center" wrapText="1"/>
    </xf>
    <xf numFmtId="177" fontId="2" fillId="0" borderId="0" xfId="1" applyNumberFormat="1" applyFont="1" applyAlignment="1">
      <alignment horizontal="left" vertical="center"/>
    </xf>
    <xf numFmtId="177" fontId="17" fillId="0" borderId="0" xfId="1" applyNumberFormat="1" applyFont="1" applyAlignment="1">
      <alignment horizontal="center" vertical="center"/>
    </xf>
    <xf numFmtId="177" fontId="6" fillId="0" borderId="8" xfId="1" applyNumberFormat="1" applyFont="1" applyBorder="1" applyAlignment="1">
      <alignment horizontal="right" vertical="center"/>
    </xf>
    <xf numFmtId="177" fontId="6" fillId="0" borderId="6" xfId="1" applyNumberFormat="1" applyFont="1" applyBorder="1" applyAlignment="1">
      <alignment horizontal="center" vertical="center" wrapText="1" shrinkToFit="1"/>
    </xf>
    <xf numFmtId="177" fontId="6" fillId="0" borderId="10" xfId="1" applyNumberFormat="1" applyFont="1" applyBorder="1" applyAlignment="1">
      <alignment horizontal="center" vertical="center" shrinkToFit="1"/>
    </xf>
    <xf numFmtId="177" fontId="7" fillId="2" borderId="1" xfId="1" applyNumberFormat="1" applyFont="1" applyFill="1" applyBorder="1" applyAlignment="1">
      <alignment horizontal="center" vertical="center" wrapText="1"/>
    </xf>
    <xf numFmtId="177" fontId="7" fillId="0" borderId="1" xfId="1" applyNumberFormat="1" applyFont="1" applyBorder="1" applyAlignment="1">
      <alignment horizontal="center" vertical="center" wrapText="1"/>
    </xf>
    <xf numFmtId="177" fontId="7" fillId="2" borderId="6" xfId="1" applyNumberFormat="1" applyFont="1" applyFill="1" applyBorder="1" applyAlignment="1">
      <alignment horizontal="center" vertical="center" wrapText="1"/>
    </xf>
    <xf numFmtId="177" fontId="7" fillId="2" borderId="10" xfId="1" applyNumberFormat="1" applyFont="1" applyFill="1" applyBorder="1" applyAlignment="1">
      <alignment horizontal="center" vertical="center" wrapText="1"/>
    </xf>
    <xf numFmtId="177" fontId="6" fillId="0" borderId="5" xfId="1" applyNumberFormat="1" applyFont="1" applyBorder="1" applyAlignment="1">
      <alignment horizontal="center" vertical="center" wrapText="1" shrinkToFit="1"/>
    </xf>
    <xf numFmtId="177" fontId="6" fillId="0" borderId="9" xfId="1" applyNumberFormat="1" applyFont="1" applyBorder="1" applyAlignment="1">
      <alignment horizontal="center" vertical="center" shrinkToFit="1"/>
    </xf>
    <xf numFmtId="177" fontId="5" fillId="0" borderId="7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2" fillId="2" borderId="1" xfId="1" applyNumberFormat="1" applyFill="1" applyBorder="1" applyAlignment="1"/>
    <xf numFmtId="177" fontId="7" fillId="0" borderId="1" xfId="1" applyNumberFormat="1" applyFont="1" applyBorder="1" applyAlignment="1">
      <alignment horizontal="center" vertical="center" shrinkToFit="1"/>
    </xf>
    <xf numFmtId="177" fontId="2" fillId="0" borderId="1" xfId="1" applyNumberFormat="1" applyBorder="1" applyAlignment="1">
      <alignment horizontal="center" vertical="center" shrinkToFit="1"/>
    </xf>
    <xf numFmtId="177" fontId="7" fillId="0" borderId="2" xfId="1" applyNumberFormat="1" applyFont="1" applyBorder="1" applyAlignment="1">
      <alignment horizontal="right" vertical="center"/>
    </xf>
    <xf numFmtId="177" fontId="7" fillId="0" borderId="3" xfId="1" applyNumberFormat="1" applyFont="1" applyBorder="1" applyAlignment="1">
      <alignment horizontal="right" vertical="center"/>
    </xf>
    <xf numFmtId="177" fontId="2" fillId="0" borderId="1" xfId="1" applyNumberFormat="1" applyBorder="1"/>
    <xf numFmtId="177" fontId="7" fillId="0" borderId="1" xfId="1" applyNumberFormat="1" applyFont="1" applyBorder="1" applyAlignment="1">
      <alignment horizontal="right" vertical="center" wrapText="1"/>
    </xf>
    <xf numFmtId="177" fontId="2" fillId="0" borderId="1" xfId="1" applyNumberFormat="1" applyBorder="1" applyAlignment="1">
      <alignment horizontal="right"/>
    </xf>
    <xf numFmtId="177" fontId="2" fillId="0" borderId="1" xfId="1" applyNumberFormat="1" applyBorder="1" applyAlignment="1"/>
    <xf numFmtId="177" fontId="8" fillId="2" borderId="2" xfId="1" applyNumberFormat="1" applyFont="1" applyFill="1" applyBorder="1" applyAlignment="1">
      <alignment vertical="center" wrapText="1"/>
    </xf>
    <xf numFmtId="177" fontId="8" fillId="2" borderId="4" xfId="1" applyNumberFormat="1" applyFont="1" applyFill="1" applyBorder="1" applyAlignment="1">
      <alignment vertical="center" wrapText="1"/>
    </xf>
    <xf numFmtId="177" fontId="8" fillId="2" borderId="3" xfId="1" applyNumberFormat="1" applyFont="1" applyFill="1" applyBorder="1" applyAlignment="1">
      <alignment vertical="center" wrapText="1"/>
    </xf>
    <xf numFmtId="177" fontId="6" fillId="0" borderId="6" xfId="1" applyNumberFormat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 shrinkToFit="1"/>
    </xf>
    <xf numFmtId="177" fontId="6" fillId="0" borderId="0" xfId="1" applyNumberFormat="1" applyFont="1" applyAlignment="1">
      <alignment horizontal="left" vertical="center" wrapText="1"/>
    </xf>
    <xf numFmtId="177" fontId="6" fillId="0" borderId="0" xfId="1" applyNumberFormat="1" applyFont="1" applyAlignment="1">
      <alignment vertical="center"/>
    </xf>
    <xf numFmtId="177" fontId="9" fillId="2" borderId="2" xfId="1" applyNumberFormat="1" applyFont="1" applyFill="1" applyBorder="1" applyAlignment="1">
      <alignment horizontal="left" vertical="center" wrapText="1"/>
    </xf>
    <xf numFmtId="177" fontId="9" fillId="2" borderId="3" xfId="1" applyNumberFormat="1" applyFont="1" applyFill="1" applyBorder="1" applyAlignment="1">
      <alignment horizontal="left" vertical="center" wrapText="1"/>
    </xf>
    <xf numFmtId="177" fontId="7" fillId="0" borderId="2" xfId="1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177" fontId="7" fillId="0" borderId="3" xfId="1" applyNumberFormat="1" applyFont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 wrapText="1"/>
    </xf>
    <xf numFmtId="177" fontId="7" fillId="0" borderId="6" xfId="1" applyNumberFormat="1" applyFont="1" applyFill="1" applyBorder="1" applyAlignment="1">
      <alignment horizontal="center" vertical="center" wrapText="1"/>
    </xf>
    <xf numFmtId="177" fontId="7" fillId="0" borderId="10" xfId="1" applyNumberFormat="1" applyFont="1" applyFill="1" applyBorder="1" applyAlignment="1">
      <alignment horizontal="center" vertical="center" wrapText="1"/>
    </xf>
    <xf numFmtId="177" fontId="6" fillId="0" borderId="5" xfId="1" applyNumberFormat="1" applyFont="1" applyFill="1" applyBorder="1" applyAlignment="1">
      <alignment horizontal="center" vertical="center" wrapText="1" shrinkToFit="1"/>
    </xf>
    <xf numFmtId="177" fontId="6" fillId="0" borderId="9" xfId="1" applyNumberFormat="1" applyFont="1" applyFill="1" applyBorder="1" applyAlignment="1">
      <alignment horizontal="center" vertical="center" shrinkToFit="1"/>
    </xf>
    <xf numFmtId="177" fontId="5" fillId="0" borderId="7" xfId="1" applyNumberFormat="1" applyFont="1" applyFill="1" applyBorder="1" applyAlignment="1">
      <alignment horizontal="center" vertical="center" shrinkToFit="1"/>
    </xf>
    <xf numFmtId="177" fontId="5" fillId="0" borderId="11" xfId="1" applyNumberFormat="1" applyFont="1" applyFill="1" applyBorder="1" applyAlignment="1">
      <alignment horizontal="center" vertical="center" shrinkToFit="1"/>
    </xf>
    <xf numFmtId="177" fontId="2" fillId="0" borderId="1" xfId="1" applyNumberFormat="1" applyFill="1" applyBorder="1" applyAlignment="1"/>
  </cellXfs>
  <cellStyles count="5">
    <cellStyle name="桁区切り 2" xfId="2"/>
    <cellStyle name="桁区切り 2 2" xfId="4"/>
    <cellStyle name="標準" xfId="0" builtinId="0"/>
    <cellStyle name="標準 2" xfId="1"/>
    <cellStyle name="標準 2 2" xfId="3"/>
  </cellStyles>
  <dxfs count="0"/>
  <tableStyles count="0" defaultTableStyle="TableStyleMedium2" defaultPivotStyle="PivotStyleMedium9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8"/>
  <sheetViews>
    <sheetView tabSelected="1" view="pageBreakPreview" zoomScale="85" zoomScaleNormal="100" zoomScaleSheetLayoutView="85" workbookViewId="0">
      <pane xSplit="5" topLeftCell="F1" activePane="topRight" state="frozen"/>
      <selection activeCell="N5" sqref="N5:O5"/>
      <selection pane="topRight" activeCell="B2" sqref="B2:T2"/>
    </sheetView>
  </sheetViews>
  <sheetFormatPr defaultRowHeight="13.5" x14ac:dyDescent="0.15"/>
  <cols>
    <col min="1" max="1" width="2.625" style="2" customWidth="1"/>
    <col min="2" max="2" width="4.625" style="2" customWidth="1"/>
    <col min="3" max="3" width="5.125" style="2" customWidth="1"/>
    <col min="4" max="4" width="7.125" style="2" customWidth="1"/>
    <col min="5" max="5" width="14.75" style="2" customWidth="1"/>
    <col min="6" max="6" width="4.625" style="19" customWidth="1"/>
    <col min="7" max="7" width="4.625" style="2" customWidth="1"/>
    <col min="8" max="8" width="6.75" style="2" customWidth="1"/>
    <col min="9" max="9" width="8.625" style="2" customWidth="1"/>
    <col min="10" max="10" width="5.5" style="2" customWidth="1"/>
    <col min="11" max="11" width="6.625" style="2" customWidth="1"/>
    <col min="12" max="12" width="8.625" style="2" customWidth="1"/>
    <col min="13" max="13" width="5.375" style="2" customWidth="1"/>
    <col min="14" max="14" width="8.625" style="2" customWidth="1"/>
    <col min="15" max="15" width="5.25" style="2" customWidth="1"/>
    <col min="16" max="16" width="7.375" style="2" customWidth="1"/>
    <col min="17" max="17" width="8.625" style="2" customWidth="1"/>
    <col min="18" max="18" width="4.625" style="2" customWidth="1"/>
    <col min="19" max="19" width="8.625" style="2" customWidth="1"/>
    <col min="20" max="20" width="22.75" style="2" customWidth="1"/>
    <col min="21" max="31" width="9" style="2"/>
    <col min="32" max="32" width="11.625" style="2" bestFit="1" customWidth="1"/>
    <col min="33" max="256" width="9" style="2"/>
    <col min="257" max="257" width="2.625" style="2" customWidth="1"/>
    <col min="258" max="258" width="4.625" style="2" customWidth="1"/>
    <col min="259" max="259" width="5.125" style="2" customWidth="1"/>
    <col min="260" max="260" width="7.125" style="2" customWidth="1"/>
    <col min="261" max="261" width="14.75" style="2" customWidth="1"/>
    <col min="262" max="263" width="4.625" style="2" customWidth="1"/>
    <col min="264" max="264" width="6.75" style="2" customWidth="1"/>
    <col min="265" max="265" width="8.625" style="2" customWidth="1"/>
    <col min="266" max="266" width="5.5" style="2" customWidth="1"/>
    <col min="267" max="267" width="6.625" style="2" customWidth="1"/>
    <col min="268" max="268" width="8.625" style="2" customWidth="1"/>
    <col min="269" max="269" width="5.375" style="2" customWidth="1"/>
    <col min="270" max="270" width="8.625" style="2" customWidth="1"/>
    <col min="271" max="271" width="5.25" style="2" customWidth="1"/>
    <col min="272" max="272" width="7.375" style="2" customWidth="1"/>
    <col min="273" max="273" width="8.625" style="2" customWidth="1"/>
    <col min="274" max="274" width="4.625" style="2" customWidth="1"/>
    <col min="275" max="275" width="8.625" style="2" customWidth="1"/>
    <col min="276" max="276" width="22.75" style="2" customWidth="1"/>
    <col min="277" max="512" width="9" style="2"/>
    <col min="513" max="513" width="2.625" style="2" customWidth="1"/>
    <col min="514" max="514" width="4.625" style="2" customWidth="1"/>
    <col min="515" max="515" width="5.125" style="2" customWidth="1"/>
    <col min="516" max="516" width="7.125" style="2" customWidth="1"/>
    <col min="517" max="517" width="14.75" style="2" customWidth="1"/>
    <col min="518" max="519" width="4.625" style="2" customWidth="1"/>
    <col min="520" max="520" width="6.75" style="2" customWidth="1"/>
    <col min="521" max="521" width="8.625" style="2" customWidth="1"/>
    <col min="522" max="522" width="5.5" style="2" customWidth="1"/>
    <col min="523" max="523" width="6.625" style="2" customWidth="1"/>
    <col min="524" max="524" width="8.625" style="2" customWidth="1"/>
    <col min="525" max="525" width="5.375" style="2" customWidth="1"/>
    <col min="526" max="526" width="8.625" style="2" customWidth="1"/>
    <col min="527" max="527" width="5.25" style="2" customWidth="1"/>
    <col min="528" max="528" width="7.375" style="2" customWidth="1"/>
    <col min="529" max="529" width="8.625" style="2" customWidth="1"/>
    <col min="530" max="530" width="4.625" style="2" customWidth="1"/>
    <col min="531" max="531" width="8.625" style="2" customWidth="1"/>
    <col min="532" max="532" width="22.75" style="2" customWidth="1"/>
    <col min="533" max="768" width="9" style="2"/>
    <col min="769" max="769" width="2.625" style="2" customWidth="1"/>
    <col min="770" max="770" width="4.625" style="2" customWidth="1"/>
    <col min="771" max="771" width="5.125" style="2" customWidth="1"/>
    <col min="772" max="772" width="7.125" style="2" customWidth="1"/>
    <col min="773" max="773" width="14.75" style="2" customWidth="1"/>
    <col min="774" max="775" width="4.625" style="2" customWidth="1"/>
    <col min="776" max="776" width="6.75" style="2" customWidth="1"/>
    <col min="777" max="777" width="8.625" style="2" customWidth="1"/>
    <col min="778" max="778" width="5.5" style="2" customWidth="1"/>
    <col min="779" max="779" width="6.625" style="2" customWidth="1"/>
    <col min="780" max="780" width="8.625" style="2" customWidth="1"/>
    <col min="781" max="781" width="5.375" style="2" customWidth="1"/>
    <col min="782" max="782" width="8.625" style="2" customWidth="1"/>
    <col min="783" max="783" width="5.25" style="2" customWidth="1"/>
    <col min="784" max="784" width="7.375" style="2" customWidth="1"/>
    <col min="785" max="785" width="8.625" style="2" customWidth="1"/>
    <col min="786" max="786" width="4.625" style="2" customWidth="1"/>
    <col min="787" max="787" width="8.625" style="2" customWidth="1"/>
    <col min="788" max="788" width="22.75" style="2" customWidth="1"/>
    <col min="789" max="1024" width="9" style="2"/>
    <col min="1025" max="1025" width="2.625" style="2" customWidth="1"/>
    <col min="1026" max="1026" width="4.625" style="2" customWidth="1"/>
    <col min="1027" max="1027" width="5.125" style="2" customWidth="1"/>
    <col min="1028" max="1028" width="7.125" style="2" customWidth="1"/>
    <col min="1029" max="1029" width="14.75" style="2" customWidth="1"/>
    <col min="1030" max="1031" width="4.625" style="2" customWidth="1"/>
    <col min="1032" max="1032" width="6.75" style="2" customWidth="1"/>
    <col min="1033" max="1033" width="8.625" style="2" customWidth="1"/>
    <col min="1034" max="1034" width="5.5" style="2" customWidth="1"/>
    <col min="1035" max="1035" width="6.625" style="2" customWidth="1"/>
    <col min="1036" max="1036" width="8.625" style="2" customWidth="1"/>
    <col min="1037" max="1037" width="5.375" style="2" customWidth="1"/>
    <col min="1038" max="1038" width="8.625" style="2" customWidth="1"/>
    <col min="1039" max="1039" width="5.25" style="2" customWidth="1"/>
    <col min="1040" max="1040" width="7.375" style="2" customWidth="1"/>
    <col min="1041" max="1041" width="8.625" style="2" customWidth="1"/>
    <col min="1042" max="1042" width="4.625" style="2" customWidth="1"/>
    <col min="1043" max="1043" width="8.625" style="2" customWidth="1"/>
    <col min="1044" max="1044" width="22.75" style="2" customWidth="1"/>
    <col min="1045" max="1280" width="9" style="2"/>
    <col min="1281" max="1281" width="2.625" style="2" customWidth="1"/>
    <col min="1282" max="1282" width="4.625" style="2" customWidth="1"/>
    <col min="1283" max="1283" width="5.125" style="2" customWidth="1"/>
    <col min="1284" max="1284" width="7.125" style="2" customWidth="1"/>
    <col min="1285" max="1285" width="14.75" style="2" customWidth="1"/>
    <col min="1286" max="1287" width="4.625" style="2" customWidth="1"/>
    <col min="1288" max="1288" width="6.75" style="2" customWidth="1"/>
    <col min="1289" max="1289" width="8.625" style="2" customWidth="1"/>
    <col min="1290" max="1290" width="5.5" style="2" customWidth="1"/>
    <col min="1291" max="1291" width="6.625" style="2" customWidth="1"/>
    <col min="1292" max="1292" width="8.625" style="2" customWidth="1"/>
    <col min="1293" max="1293" width="5.375" style="2" customWidth="1"/>
    <col min="1294" max="1294" width="8.625" style="2" customWidth="1"/>
    <col min="1295" max="1295" width="5.25" style="2" customWidth="1"/>
    <col min="1296" max="1296" width="7.375" style="2" customWidth="1"/>
    <col min="1297" max="1297" width="8.625" style="2" customWidth="1"/>
    <col min="1298" max="1298" width="4.625" style="2" customWidth="1"/>
    <col min="1299" max="1299" width="8.625" style="2" customWidth="1"/>
    <col min="1300" max="1300" width="22.75" style="2" customWidth="1"/>
    <col min="1301" max="1536" width="9" style="2"/>
    <col min="1537" max="1537" width="2.625" style="2" customWidth="1"/>
    <col min="1538" max="1538" width="4.625" style="2" customWidth="1"/>
    <col min="1539" max="1539" width="5.125" style="2" customWidth="1"/>
    <col min="1540" max="1540" width="7.125" style="2" customWidth="1"/>
    <col min="1541" max="1541" width="14.75" style="2" customWidth="1"/>
    <col min="1542" max="1543" width="4.625" style="2" customWidth="1"/>
    <col min="1544" max="1544" width="6.75" style="2" customWidth="1"/>
    <col min="1545" max="1545" width="8.625" style="2" customWidth="1"/>
    <col min="1546" max="1546" width="5.5" style="2" customWidth="1"/>
    <col min="1547" max="1547" width="6.625" style="2" customWidth="1"/>
    <col min="1548" max="1548" width="8.625" style="2" customWidth="1"/>
    <col min="1549" max="1549" width="5.375" style="2" customWidth="1"/>
    <col min="1550" max="1550" width="8.625" style="2" customWidth="1"/>
    <col min="1551" max="1551" width="5.25" style="2" customWidth="1"/>
    <col min="1552" max="1552" width="7.375" style="2" customWidth="1"/>
    <col min="1553" max="1553" width="8.625" style="2" customWidth="1"/>
    <col min="1554" max="1554" width="4.625" style="2" customWidth="1"/>
    <col min="1555" max="1555" width="8.625" style="2" customWidth="1"/>
    <col min="1556" max="1556" width="22.75" style="2" customWidth="1"/>
    <col min="1557" max="1792" width="9" style="2"/>
    <col min="1793" max="1793" width="2.625" style="2" customWidth="1"/>
    <col min="1794" max="1794" width="4.625" style="2" customWidth="1"/>
    <col min="1795" max="1795" width="5.125" style="2" customWidth="1"/>
    <col min="1796" max="1796" width="7.125" style="2" customWidth="1"/>
    <col min="1797" max="1797" width="14.75" style="2" customWidth="1"/>
    <col min="1798" max="1799" width="4.625" style="2" customWidth="1"/>
    <col min="1800" max="1800" width="6.75" style="2" customWidth="1"/>
    <col min="1801" max="1801" width="8.625" style="2" customWidth="1"/>
    <col min="1802" max="1802" width="5.5" style="2" customWidth="1"/>
    <col min="1803" max="1803" width="6.625" style="2" customWidth="1"/>
    <col min="1804" max="1804" width="8.625" style="2" customWidth="1"/>
    <col min="1805" max="1805" width="5.375" style="2" customWidth="1"/>
    <col min="1806" max="1806" width="8.625" style="2" customWidth="1"/>
    <col min="1807" max="1807" width="5.25" style="2" customWidth="1"/>
    <col min="1808" max="1808" width="7.375" style="2" customWidth="1"/>
    <col min="1809" max="1809" width="8.625" style="2" customWidth="1"/>
    <col min="1810" max="1810" width="4.625" style="2" customWidth="1"/>
    <col min="1811" max="1811" width="8.625" style="2" customWidth="1"/>
    <col min="1812" max="1812" width="22.75" style="2" customWidth="1"/>
    <col min="1813" max="2048" width="9" style="2"/>
    <col min="2049" max="2049" width="2.625" style="2" customWidth="1"/>
    <col min="2050" max="2050" width="4.625" style="2" customWidth="1"/>
    <col min="2051" max="2051" width="5.125" style="2" customWidth="1"/>
    <col min="2052" max="2052" width="7.125" style="2" customWidth="1"/>
    <col min="2053" max="2053" width="14.75" style="2" customWidth="1"/>
    <col min="2054" max="2055" width="4.625" style="2" customWidth="1"/>
    <col min="2056" max="2056" width="6.75" style="2" customWidth="1"/>
    <col min="2057" max="2057" width="8.625" style="2" customWidth="1"/>
    <col min="2058" max="2058" width="5.5" style="2" customWidth="1"/>
    <col min="2059" max="2059" width="6.625" style="2" customWidth="1"/>
    <col min="2060" max="2060" width="8.625" style="2" customWidth="1"/>
    <col min="2061" max="2061" width="5.375" style="2" customWidth="1"/>
    <col min="2062" max="2062" width="8.625" style="2" customWidth="1"/>
    <col min="2063" max="2063" width="5.25" style="2" customWidth="1"/>
    <col min="2064" max="2064" width="7.375" style="2" customWidth="1"/>
    <col min="2065" max="2065" width="8.625" style="2" customWidth="1"/>
    <col min="2066" max="2066" width="4.625" style="2" customWidth="1"/>
    <col min="2067" max="2067" width="8.625" style="2" customWidth="1"/>
    <col min="2068" max="2068" width="22.75" style="2" customWidth="1"/>
    <col min="2069" max="2304" width="9" style="2"/>
    <col min="2305" max="2305" width="2.625" style="2" customWidth="1"/>
    <col min="2306" max="2306" width="4.625" style="2" customWidth="1"/>
    <col min="2307" max="2307" width="5.125" style="2" customWidth="1"/>
    <col min="2308" max="2308" width="7.125" style="2" customWidth="1"/>
    <col min="2309" max="2309" width="14.75" style="2" customWidth="1"/>
    <col min="2310" max="2311" width="4.625" style="2" customWidth="1"/>
    <col min="2312" max="2312" width="6.75" style="2" customWidth="1"/>
    <col min="2313" max="2313" width="8.625" style="2" customWidth="1"/>
    <col min="2314" max="2314" width="5.5" style="2" customWidth="1"/>
    <col min="2315" max="2315" width="6.625" style="2" customWidth="1"/>
    <col min="2316" max="2316" width="8.625" style="2" customWidth="1"/>
    <col min="2317" max="2317" width="5.375" style="2" customWidth="1"/>
    <col min="2318" max="2318" width="8.625" style="2" customWidth="1"/>
    <col min="2319" max="2319" width="5.25" style="2" customWidth="1"/>
    <col min="2320" max="2320" width="7.375" style="2" customWidth="1"/>
    <col min="2321" max="2321" width="8.625" style="2" customWidth="1"/>
    <col min="2322" max="2322" width="4.625" style="2" customWidth="1"/>
    <col min="2323" max="2323" width="8.625" style="2" customWidth="1"/>
    <col min="2324" max="2324" width="22.75" style="2" customWidth="1"/>
    <col min="2325" max="2560" width="9" style="2"/>
    <col min="2561" max="2561" width="2.625" style="2" customWidth="1"/>
    <col min="2562" max="2562" width="4.625" style="2" customWidth="1"/>
    <col min="2563" max="2563" width="5.125" style="2" customWidth="1"/>
    <col min="2564" max="2564" width="7.125" style="2" customWidth="1"/>
    <col min="2565" max="2565" width="14.75" style="2" customWidth="1"/>
    <col min="2566" max="2567" width="4.625" style="2" customWidth="1"/>
    <col min="2568" max="2568" width="6.75" style="2" customWidth="1"/>
    <col min="2569" max="2569" width="8.625" style="2" customWidth="1"/>
    <col min="2570" max="2570" width="5.5" style="2" customWidth="1"/>
    <col min="2571" max="2571" width="6.625" style="2" customWidth="1"/>
    <col min="2572" max="2572" width="8.625" style="2" customWidth="1"/>
    <col min="2573" max="2573" width="5.375" style="2" customWidth="1"/>
    <col min="2574" max="2574" width="8.625" style="2" customWidth="1"/>
    <col min="2575" max="2575" width="5.25" style="2" customWidth="1"/>
    <col min="2576" max="2576" width="7.375" style="2" customWidth="1"/>
    <col min="2577" max="2577" width="8.625" style="2" customWidth="1"/>
    <col min="2578" max="2578" width="4.625" style="2" customWidth="1"/>
    <col min="2579" max="2579" width="8.625" style="2" customWidth="1"/>
    <col min="2580" max="2580" width="22.75" style="2" customWidth="1"/>
    <col min="2581" max="2816" width="9" style="2"/>
    <col min="2817" max="2817" width="2.625" style="2" customWidth="1"/>
    <col min="2818" max="2818" width="4.625" style="2" customWidth="1"/>
    <col min="2819" max="2819" width="5.125" style="2" customWidth="1"/>
    <col min="2820" max="2820" width="7.125" style="2" customWidth="1"/>
    <col min="2821" max="2821" width="14.75" style="2" customWidth="1"/>
    <col min="2822" max="2823" width="4.625" style="2" customWidth="1"/>
    <col min="2824" max="2824" width="6.75" style="2" customWidth="1"/>
    <col min="2825" max="2825" width="8.625" style="2" customWidth="1"/>
    <col min="2826" max="2826" width="5.5" style="2" customWidth="1"/>
    <col min="2827" max="2827" width="6.625" style="2" customWidth="1"/>
    <col min="2828" max="2828" width="8.625" style="2" customWidth="1"/>
    <col min="2829" max="2829" width="5.375" style="2" customWidth="1"/>
    <col min="2830" max="2830" width="8.625" style="2" customWidth="1"/>
    <col min="2831" max="2831" width="5.25" style="2" customWidth="1"/>
    <col min="2832" max="2832" width="7.375" style="2" customWidth="1"/>
    <col min="2833" max="2833" width="8.625" style="2" customWidth="1"/>
    <col min="2834" max="2834" width="4.625" style="2" customWidth="1"/>
    <col min="2835" max="2835" width="8.625" style="2" customWidth="1"/>
    <col min="2836" max="2836" width="22.75" style="2" customWidth="1"/>
    <col min="2837" max="3072" width="9" style="2"/>
    <col min="3073" max="3073" width="2.625" style="2" customWidth="1"/>
    <col min="3074" max="3074" width="4.625" style="2" customWidth="1"/>
    <col min="3075" max="3075" width="5.125" style="2" customWidth="1"/>
    <col min="3076" max="3076" width="7.125" style="2" customWidth="1"/>
    <col min="3077" max="3077" width="14.75" style="2" customWidth="1"/>
    <col min="3078" max="3079" width="4.625" style="2" customWidth="1"/>
    <col min="3080" max="3080" width="6.75" style="2" customWidth="1"/>
    <col min="3081" max="3081" width="8.625" style="2" customWidth="1"/>
    <col min="3082" max="3082" width="5.5" style="2" customWidth="1"/>
    <col min="3083" max="3083" width="6.625" style="2" customWidth="1"/>
    <col min="3084" max="3084" width="8.625" style="2" customWidth="1"/>
    <col min="3085" max="3085" width="5.375" style="2" customWidth="1"/>
    <col min="3086" max="3086" width="8.625" style="2" customWidth="1"/>
    <col min="3087" max="3087" width="5.25" style="2" customWidth="1"/>
    <col min="3088" max="3088" width="7.375" style="2" customWidth="1"/>
    <col min="3089" max="3089" width="8.625" style="2" customWidth="1"/>
    <col min="3090" max="3090" width="4.625" style="2" customWidth="1"/>
    <col min="3091" max="3091" width="8.625" style="2" customWidth="1"/>
    <col min="3092" max="3092" width="22.75" style="2" customWidth="1"/>
    <col min="3093" max="3328" width="9" style="2"/>
    <col min="3329" max="3329" width="2.625" style="2" customWidth="1"/>
    <col min="3330" max="3330" width="4.625" style="2" customWidth="1"/>
    <col min="3331" max="3331" width="5.125" style="2" customWidth="1"/>
    <col min="3332" max="3332" width="7.125" style="2" customWidth="1"/>
    <col min="3333" max="3333" width="14.75" style="2" customWidth="1"/>
    <col min="3334" max="3335" width="4.625" style="2" customWidth="1"/>
    <col min="3336" max="3336" width="6.75" style="2" customWidth="1"/>
    <col min="3337" max="3337" width="8.625" style="2" customWidth="1"/>
    <col min="3338" max="3338" width="5.5" style="2" customWidth="1"/>
    <col min="3339" max="3339" width="6.625" style="2" customWidth="1"/>
    <col min="3340" max="3340" width="8.625" style="2" customWidth="1"/>
    <col min="3341" max="3341" width="5.375" style="2" customWidth="1"/>
    <col min="3342" max="3342" width="8.625" style="2" customWidth="1"/>
    <col min="3343" max="3343" width="5.25" style="2" customWidth="1"/>
    <col min="3344" max="3344" width="7.375" style="2" customWidth="1"/>
    <col min="3345" max="3345" width="8.625" style="2" customWidth="1"/>
    <col min="3346" max="3346" width="4.625" style="2" customWidth="1"/>
    <col min="3347" max="3347" width="8.625" style="2" customWidth="1"/>
    <col min="3348" max="3348" width="22.75" style="2" customWidth="1"/>
    <col min="3349" max="3584" width="9" style="2"/>
    <col min="3585" max="3585" width="2.625" style="2" customWidth="1"/>
    <col min="3586" max="3586" width="4.625" style="2" customWidth="1"/>
    <col min="3587" max="3587" width="5.125" style="2" customWidth="1"/>
    <col min="3588" max="3588" width="7.125" style="2" customWidth="1"/>
    <col min="3589" max="3589" width="14.75" style="2" customWidth="1"/>
    <col min="3590" max="3591" width="4.625" style="2" customWidth="1"/>
    <col min="3592" max="3592" width="6.75" style="2" customWidth="1"/>
    <col min="3593" max="3593" width="8.625" style="2" customWidth="1"/>
    <col min="3594" max="3594" width="5.5" style="2" customWidth="1"/>
    <col min="3595" max="3595" width="6.625" style="2" customWidth="1"/>
    <col min="3596" max="3596" width="8.625" style="2" customWidth="1"/>
    <col min="3597" max="3597" width="5.375" style="2" customWidth="1"/>
    <col min="3598" max="3598" width="8.625" style="2" customWidth="1"/>
    <col min="3599" max="3599" width="5.25" style="2" customWidth="1"/>
    <col min="3600" max="3600" width="7.375" style="2" customWidth="1"/>
    <col min="3601" max="3601" width="8.625" style="2" customWidth="1"/>
    <col min="3602" max="3602" width="4.625" style="2" customWidth="1"/>
    <col min="3603" max="3603" width="8.625" style="2" customWidth="1"/>
    <col min="3604" max="3604" width="22.75" style="2" customWidth="1"/>
    <col min="3605" max="3840" width="9" style="2"/>
    <col min="3841" max="3841" width="2.625" style="2" customWidth="1"/>
    <col min="3842" max="3842" width="4.625" style="2" customWidth="1"/>
    <col min="3843" max="3843" width="5.125" style="2" customWidth="1"/>
    <col min="3844" max="3844" width="7.125" style="2" customWidth="1"/>
    <col min="3845" max="3845" width="14.75" style="2" customWidth="1"/>
    <col min="3846" max="3847" width="4.625" style="2" customWidth="1"/>
    <col min="3848" max="3848" width="6.75" style="2" customWidth="1"/>
    <col min="3849" max="3849" width="8.625" style="2" customWidth="1"/>
    <col min="3850" max="3850" width="5.5" style="2" customWidth="1"/>
    <col min="3851" max="3851" width="6.625" style="2" customWidth="1"/>
    <col min="3852" max="3852" width="8.625" style="2" customWidth="1"/>
    <col min="3853" max="3853" width="5.375" style="2" customWidth="1"/>
    <col min="3854" max="3854" width="8.625" style="2" customWidth="1"/>
    <col min="3855" max="3855" width="5.25" style="2" customWidth="1"/>
    <col min="3856" max="3856" width="7.375" style="2" customWidth="1"/>
    <col min="3857" max="3857" width="8.625" style="2" customWidth="1"/>
    <col min="3858" max="3858" width="4.625" style="2" customWidth="1"/>
    <col min="3859" max="3859" width="8.625" style="2" customWidth="1"/>
    <col min="3860" max="3860" width="22.75" style="2" customWidth="1"/>
    <col min="3861" max="4096" width="9" style="2"/>
    <col min="4097" max="4097" width="2.625" style="2" customWidth="1"/>
    <col min="4098" max="4098" width="4.625" style="2" customWidth="1"/>
    <col min="4099" max="4099" width="5.125" style="2" customWidth="1"/>
    <col min="4100" max="4100" width="7.125" style="2" customWidth="1"/>
    <col min="4101" max="4101" width="14.75" style="2" customWidth="1"/>
    <col min="4102" max="4103" width="4.625" style="2" customWidth="1"/>
    <col min="4104" max="4104" width="6.75" style="2" customWidth="1"/>
    <col min="4105" max="4105" width="8.625" style="2" customWidth="1"/>
    <col min="4106" max="4106" width="5.5" style="2" customWidth="1"/>
    <col min="4107" max="4107" width="6.625" style="2" customWidth="1"/>
    <col min="4108" max="4108" width="8.625" style="2" customWidth="1"/>
    <col min="4109" max="4109" width="5.375" style="2" customWidth="1"/>
    <col min="4110" max="4110" width="8.625" style="2" customWidth="1"/>
    <col min="4111" max="4111" width="5.25" style="2" customWidth="1"/>
    <col min="4112" max="4112" width="7.375" style="2" customWidth="1"/>
    <col min="4113" max="4113" width="8.625" style="2" customWidth="1"/>
    <col min="4114" max="4114" width="4.625" style="2" customWidth="1"/>
    <col min="4115" max="4115" width="8.625" style="2" customWidth="1"/>
    <col min="4116" max="4116" width="22.75" style="2" customWidth="1"/>
    <col min="4117" max="4352" width="9" style="2"/>
    <col min="4353" max="4353" width="2.625" style="2" customWidth="1"/>
    <col min="4354" max="4354" width="4.625" style="2" customWidth="1"/>
    <col min="4355" max="4355" width="5.125" style="2" customWidth="1"/>
    <col min="4356" max="4356" width="7.125" style="2" customWidth="1"/>
    <col min="4357" max="4357" width="14.75" style="2" customWidth="1"/>
    <col min="4358" max="4359" width="4.625" style="2" customWidth="1"/>
    <col min="4360" max="4360" width="6.75" style="2" customWidth="1"/>
    <col min="4361" max="4361" width="8.625" style="2" customWidth="1"/>
    <col min="4362" max="4362" width="5.5" style="2" customWidth="1"/>
    <col min="4363" max="4363" width="6.625" style="2" customWidth="1"/>
    <col min="4364" max="4364" width="8.625" style="2" customWidth="1"/>
    <col min="4365" max="4365" width="5.375" style="2" customWidth="1"/>
    <col min="4366" max="4366" width="8.625" style="2" customWidth="1"/>
    <col min="4367" max="4367" width="5.25" style="2" customWidth="1"/>
    <col min="4368" max="4368" width="7.375" style="2" customWidth="1"/>
    <col min="4369" max="4369" width="8.625" style="2" customWidth="1"/>
    <col min="4370" max="4370" width="4.625" style="2" customWidth="1"/>
    <col min="4371" max="4371" width="8.625" style="2" customWidth="1"/>
    <col min="4372" max="4372" width="22.75" style="2" customWidth="1"/>
    <col min="4373" max="4608" width="9" style="2"/>
    <col min="4609" max="4609" width="2.625" style="2" customWidth="1"/>
    <col min="4610" max="4610" width="4.625" style="2" customWidth="1"/>
    <col min="4611" max="4611" width="5.125" style="2" customWidth="1"/>
    <col min="4612" max="4612" width="7.125" style="2" customWidth="1"/>
    <col min="4613" max="4613" width="14.75" style="2" customWidth="1"/>
    <col min="4614" max="4615" width="4.625" style="2" customWidth="1"/>
    <col min="4616" max="4616" width="6.75" style="2" customWidth="1"/>
    <col min="4617" max="4617" width="8.625" style="2" customWidth="1"/>
    <col min="4618" max="4618" width="5.5" style="2" customWidth="1"/>
    <col min="4619" max="4619" width="6.625" style="2" customWidth="1"/>
    <col min="4620" max="4620" width="8.625" style="2" customWidth="1"/>
    <col min="4621" max="4621" width="5.375" style="2" customWidth="1"/>
    <col min="4622" max="4622" width="8.625" style="2" customWidth="1"/>
    <col min="4623" max="4623" width="5.25" style="2" customWidth="1"/>
    <col min="4624" max="4624" width="7.375" style="2" customWidth="1"/>
    <col min="4625" max="4625" width="8.625" style="2" customWidth="1"/>
    <col min="4626" max="4626" width="4.625" style="2" customWidth="1"/>
    <col min="4627" max="4627" width="8.625" style="2" customWidth="1"/>
    <col min="4628" max="4628" width="22.75" style="2" customWidth="1"/>
    <col min="4629" max="4864" width="9" style="2"/>
    <col min="4865" max="4865" width="2.625" style="2" customWidth="1"/>
    <col min="4866" max="4866" width="4.625" style="2" customWidth="1"/>
    <col min="4867" max="4867" width="5.125" style="2" customWidth="1"/>
    <col min="4868" max="4868" width="7.125" style="2" customWidth="1"/>
    <col min="4869" max="4869" width="14.75" style="2" customWidth="1"/>
    <col min="4870" max="4871" width="4.625" style="2" customWidth="1"/>
    <col min="4872" max="4872" width="6.75" style="2" customWidth="1"/>
    <col min="4873" max="4873" width="8.625" style="2" customWidth="1"/>
    <col min="4874" max="4874" width="5.5" style="2" customWidth="1"/>
    <col min="4875" max="4875" width="6.625" style="2" customWidth="1"/>
    <col min="4876" max="4876" width="8.625" style="2" customWidth="1"/>
    <col min="4877" max="4877" width="5.375" style="2" customWidth="1"/>
    <col min="4878" max="4878" width="8.625" style="2" customWidth="1"/>
    <col min="4879" max="4879" width="5.25" style="2" customWidth="1"/>
    <col min="4880" max="4880" width="7.375" style="2" customWidth="1"/>
    <col min="4881" max="4881" width="8.625" style="2" customWidth="1"/>
    <col min="4882" max="4882" width="4.625" style="2" customWidth="1"/>
    <col min="4883" max="4883" width="8.625" style="2" customWidth="1"/>
    <col min="4884" max="4884" width="22.75" style="2" customWidth="1"/>
    <col min="4885" max="5120" width="9" style="2"/>
    <col min="5121" max="5121" width="2.625" style="2" customWidth="1"/>
    <col min="5122" max="5122" width="4.625" style="2" customWidth="1"/>
    <col min="5123" max="5123" width="5.125" style="2" customWidth="1"/>
    <col min="5124" max="5124" width="7.125" style="2" customWidth="1"/>
    <col min="5125" max="5125" width="14.75" style="2" customWidth="1"/>
    <col min="5126" max="5127" width="4.625" style="2" customWidth="1"/>
    <col min="5128" max="5128" width="6.75" style="2" customWidth="1"/>
    <col min="5129" max="5129" width="8.625" style="2" customWidth="1"/>
    <col min="5130" max="5130" width="5.5" style="2" customWidth="1"/>
    <col min="5131" max="5131" width="6.625" style="2" customWidth="1"/>
    <col min="5132" max="5132" width="8.625" style="2" customWidth="1"/>
    <col min="5133" max="5133" width="5.375" style="2" customWidth="1"/>
    <col min="5134" max="5134" width="8.625" style="2" customWidth="1"/>
    <col min="5135" max="5135" width="5.25" style="2" customWidth="1"/>
    <col min="5136" max="5136" width="7.375" style="2" customWidth="1"/>
    <col min="5137" max="5137" width="8.625" style="2" customWidth="1"/>
    <col min="5138" max="5138" width="4.625" style="2" customWidth="1"/>
    <col min="5139" max="5139" width="8.625" style="2" customWidth="1"/>
    <col min="5140" max="5140" width="22.75" style="2" customWidth="1"/>
    <col min="5141" max="5376" width="9" style="2"/>
    <col min="5377" max="5377" width="2.625" style="2" customWidth="1"/>
    <col min="5378" max="5378" width="4.625" style="2" customWidth="1"/>
    <col min="5379" max="5379" width="5.125" style="2" customWidth="1"/>
    <col min="5380" max="5380" width="7.125" style="2" customWidth="1"/>
    <col min="5381" max="5381" width="14.75" style="2" customWidth="1"/>
    <col min="5382" max="5383" width="4.625" style="2" customWidth="1"/>
    <col min="5384" max="5384" width="6.75" style="2" customWidth="1"/>
    <col min="5385" max="5385" width="8.625" style="2" customWidth="1"/>
    <col min="5386" max="5386" width="5.5" style="2" customWidth="1"/>
    <col min="5387" max="5387" width="6.625" style="2" customWidth="1"/>
    <col min="5388" max="5388" width="8.625" style="2" customWidth="1"/>
    <col min="5389" max="5389" width="5.375" style="2" customWidth="1"/>
    <col min="5390" max="5390" width="8.625" style="2" customWidth="1"/>
    <col min="5391" max="5391" width="5.25" style="2" customWidth="1"/>
    <col min="5392" max="5392" width="7.375" style="2" customWidth="1"/>
    <col min="5393" max="5393" width="8.625" style="2" customWidth="1"/>
    <col min="5394" max="5394" width="4.625" style="2" customWidth="1"/>
    <col min="5395" max="5395" width="8.625" style="2" customWidth="1"/>
    <col min="5396" max="5396" width="22.75" style="2" customWidth="1"/>
    <col min="5397" max="5632" width="9" style="2"/>
    <col min="5633" max="5633" width="2.625" style="2" customWidth="1"/>
    <col min="5634" max="5634" width="4.625" style="2" customWidth="1"/>
    <col min="5635" max="5635" width="5.125" style="2" customWidth="1"/>
    <col min="5636" max="5636" width="7.125" style="2" customWidth="1"/>
    <col min="5637" max="5637" width="14.75" style="2" customWidth="1"/>
    <col min="5638" max="5639" width="4.625" style="2" customWidth="1"/>
    <col min="5640" max="5640" width="6.75" style="2" customWidth="1"/>
    <col min="5641" max="5641" width="8.625" style="2" customWidth="1"/>
    <col min="5642" max="5642" width="5.5" style="2" customWidth="1"/>
    <col min="5643" max="5643" width="6.625" style="2" customWidth="1"/>
    <col min="5644" max="5644" width="8.625" style="2" customWidth="1"/>
    <col min="5645" max="5645" width="5.375" style="2" customWidth="1"/>
    <col min="5646" max="5646" width="8.625" style="2" customWidth="1"/>
    <col min="5647" max="5647" width="5.25" style="2" customWidth="1"/>
    <col min="5648" max="5648" width="7.375" style="2" customWidth="1"/>
    <col min="5649" max="5649" width="8.625" style="2" customWidth="1"/>
    <col min="5650" max="5650" width="4.625" style="2" customWidth="1"/>
    <col min="5651" max="5651" width="8.625" style="2" customWidth="1"/>
    <col min="5652" max="5652" width="22.75" style="2" customWidth="1"/>
    <col min="5653" max="5888" width="9" style="2"/>
    <col min="5889" max="5889" width="2.625" style="2" customWidth="1"/>
    <col min="5890" max="5890" width="4.625" style="2" customWidth="1"/>
    <col min="5891" max="5891" width="5.125" style="2" customWidth="1"/>
    <col min="5892" max="5892" width="7.125" style="2" customWidth="1"/>
    <col min="5893" max="5893" width="14.75" style="2" customWidth="1"/>
    <col min="5894" max="5895" width="4.625" style="2" customWidth="1"/>
    <col min="5896" max="5896" width="6.75" style="2" customWidth="1"/>
    <col min="5897" max="5897" width="8.625" style="2" customWidth="1"/>
    <col min="5898" max="5898" width="5.5" style="2" customWidth="1"/>
    <col min="5899" max="5899" width="6.625" style="2" customWidth="1"/>
    <col min="5900" max="5900" width="8.625" style="2" customWidth="1"/>
    <col min="5901" max="5901" width="5.375" style="2" customWidth="1"/>
    <col min="5902" max="5902" width="8.625" style="2" customWidth="1"/>
    <col min="5903" max="5903" width="5.25" style="2" customWidth="1"/>
    <col min="5904" max="5904" width="7.375" style="2" customWidth="1"/>
    <col min="5905" max="5905" width="8.625" style="2" customWidth="1"/>
    <col min="5906" max="5906" width="4.625" style="2" customWidth="1"/>
    <col min="5907" max="5907" width="8.625" style="2" customWidth="1"/>
    <col min="5908" max="5908" width="22.75" style="2" customWidth="1"/>
    <col min="5909" max="6144" width="9" style="2"/>
    <col min="6145" max="6145" width="2.625" style="2" customWidth="1"/>
    <col min="6146" max="6146" width="4.625" style="2" customWidth="1"/>
    <col min="6147" max="6147" width="5.125" style="2" customWidth="1"/>
    <col min="6148" max="6148" width="7.125" style="2" customWidth="1"/>
    <col min="6149" max="6149" width="14.75" style="2" customWidth="1"/>
    <col min="6150" max="6151" width="4.625" style="2" customWidth="1"/>
    <col min="6152" max="6152" width="6.75" style="2" customWidth="1"/>
    <col min="6153" max="6153" width="8.625" style="2" customWidth="1"/>
    <col min="6154" max="6154" width="5.5" style="2" customWidth="1"/>
    <col min="6155" max="6155" width="6.625" style="2" customWidth="1"/>
    <col min="6156" max="6156" width="8.625" style="2" customWidth="1"/>
    <col min="6157" max="6157" width="5.375" style="2" customWidth="1"/>
    <col min="6158" max="6158" width="8.625" style="2" customWidth="1"/>
    <col min="6159" max="6159" width="5.25" style="2" customWidth="1"/>
    <col min="6160" max="6160" width="7.375" style="2" customWidth="1"/>
    <col min="6161" max="6161" width="8.625" style="2" customWidth="1"/>
    <col min="6162" max="6162" width="4.625" style="2" customWidth="1"/>
    <col min="6163" max="6163" width="8.625" style="2" customWidth="1"/>
    <col min="6164" max="6164" width="22.75" style="2" customWidth="1"/>
    <col min="6165" max="6400" width="9" style="2"/>
    <col min="6401" max="6401" width="2.625" style="2" customWidth="1"/>
    <col min="6402" max="6402" width="4.625" style="2" customWidth="1"/>
    <col min="6403" max="6403" width="5.125" style="2" customWidth="1"/>
    <col min="6404" max="6404" width="7.125" style="2" customWidth="1"/>
    <col min="6405" max="6405" width="14.75" style="2" customWidth="1"/>
    <col min="6406" max="6407" width="4.625" style="2" customWidth="1"/>
    <col min="6408" max="6408" width="6.75" style="2" customWidth="1"/>
    <col min="6409" max="6409" width="8.625" style="2" customWidth="1"/>
    <col min="6410" max="6410" width="5.5" style="2" customWidth="1"/>
    <col min="6411" max="6411" width="6.625" style="2" customWidth="1"/>
    <col min="6412" max="6412" width="8.625" style="2" customWidth="1"/>
    <col min="6413" max="6413" width="5.375" style="2" customWidth="1"/>
    <col min="6414" max="6414" width="8.625" style="2" customWidth="1"/>
    <col min="6415" max="6415" width="5.25" style="2" customWidth="1"/>
    <col min="6416" max="6416" width="7.375" style="2" customWidth="1"/>
    <col min="6417" max="6417" width="8.625" style="2" customWidth="1"/>
    <col min="6418" max="6418" width="4.625" style="2" customWidth="1"/>
    <col min="6419" max="6419" width="8.625" style="2" customWidth="1"/>
    <col min="6420" max="6420" width="22.75" style="2" customWidth="1"/>
    <col min="6421" max="6656" width="9" style="2"/>
    <col min="6657" max="6657" width="2.625" style="2" customWidth="1"/>
    <col min="6658" max="6658" width="4.625" style="2" customWidth="1"/>
    <col min="6659" max="6659" width="5.125" style="2" customWidth="1"/>
    <col min="6660" max="6660" width="7.125" style="2" customWidth="1"/>
    <col min="6661" max="6661" width="14.75" style="2" customWidth="1"/>
    <col min="6662" max="6663" width="4.625" style="2" customWidth="1"/>
    <col min="6664" max="6664" width="6.75" style="2" customWidth="1"/>
    <col min="6665" max="6665" width="8.625" style="2" customWidth="1"/>
    <col min="6666" max="6666" width="5.5" style="2" customWidth="1"/>
    <col min="6667" max="6667" width="6.625" style="2" customWidth="1"/>
    <col min="6668" max="6668" width="8.625" style="2" customWidth="1"/>
    <col min="6669" max="6669" width="5.375" style="2" customWidth="1"/>
    <col min="6670" max="6670" width="8.625" style="2" customWidth="1"/>
    <col min="6671" max="6671" width="5.25" style="2" customWidth="1"/>
    <col min="6672" max="6672" width="7.375" style="2" customWidth="1"/>
    <col min="6673" max="6673" width="8.625" style="2" customWidth="1"/>
    <col min="6674" max="6674" width="4.625" style="2" customWidth="1"/>
    <col min="6675" max="6675" width="8.625" style="2" customWidth="1"/>
    <col min="6676" max="6676" width="22.75" style="2" customWidth="1"/>
    <col min="6677" max="6912" width="9" style="2"/>
    <col min="6913" max="6913" width="2.625" style="2" customWidth="1"/>
    <col min="6914" max="6914" width="4.625" style="2" customWidth="1"/>
    <col min="6915" max="6915" width="5.125" style="2" customWidth="1"/>
    <col min="6916" max="6916" width="7.125" style="2" customWidth="1"/>
    <col min="6917" max="6917" width="14.75" style="2" customWidth="1"/>
    <col min="6918" max="6919" width="4.625" style="2" customWidth="1"/>
    <col min="6920" max="6920" width="6.75" style="2" customWidth="1"/>
    <col min="6921" max="6921" width="8.625" style="2" customWidth="1"/>
    <col min="6922" max="6922" width="5.5" style="2" customWidth="1"/>
    <col min="6923" max="6923" width="6.625" style="2" customWidth="1"/>
    <col min="6924" max="6924" width="8.625" style="2" customWidth="1"/>
    <col min="6925" max="6925" width="5.375" style="2" customWidth="1"/>
    <col min="6926" max="6926" width="8.625" style="2" customWidth="1"/>
    <col min="6927" max="6927" width="5.25" style="2" customWidth="1"/>
    <col min="6928" max="6928" width="7.375" style="2" customWidth="1"/>
    <col min="6929" max="6929" width="8.625" style="2" customWidth="1"/>
    <col min="6930" max="6930" width="4.625" style="2" customWidth="1"/>
    <col min="6931" max="6931" width="8.625" style="2" customWidth="1"/>
    <col min="6932" max="6932" width="22.75" style="2" customWidth="1"/>
    <col min="6933" max="7168" width="9" style="2"/>
    <col min="7169" max="7169" width="2.625" style="2" customWidth="1"/>
    <col min="7170" max="7170" width="4.625" style="2" customWidth="1"/>
    <col min="7171" max="7171" width="5.125" style="2" customWidth="1"/>
    <col min="7172" max="7172" width="7.125" style="2" customWidth="1"/>
    <col min="7173" max="7173" width="14.75" style="2" customWidth="1"/>
    <col min="7174" max="7175" width="4.625" style="2" customWidth="1"/>
    <col min="7176" max="7176" width="6.75" style="2" customWidth="1"/>
    <col min="7177" max="7177" width="8.625" style="2" customWidth="1"/>
    <col min="7178" max="7178" width="5.5" style="2" customWidth="1"/>
    <col min="7179" max="7179" width="6.625" style="2" customWidth="1"/>
    <col min="7180" max="7180" width="8.625" style="2" customWidth="1"/>
    <col min="7181" max="7181" width="5.375" style="2" customWidth="1"/>
    <col min="7182" max="7182" width="8.625" style="2" customWidth="1"/>
    <col min="7183" max="7183" width="5.25" style="2" customWidth="1"/>
    <col min="7184" max="7184" width="7.375" style="2" customWidth="1"/>
    <col min="7185" max="7185" width="8.625" style="2" customWidth="1"/>
    <col min="7186" max="7186" width="4.625" style="2" customWidth="1"/>
    <col min="7187" max="7187" width="8.625" style="2" customWidth="1"/>
    <col min="7188" max="7188" width="22.75" style="2" customWidth="1"/>
    <col min="7189" max="7424" width="9" style="2"/>
    <col min="7425" max="7425" width="2.625" style="2" customWidth="1"/>
    <col min="7426" max="7426" width="4.625" style="2" customWidth="1"/>
    <col min="7427" max="7427" width="5.125" style="2" customWidth="1"/>
    <col min="7428" max="7428" width="7.125" style="2" customWidth="1"/>
    <col min="7429" max="7429" width="14.75" style="2" customWidth="1"/>
    <col min="7430" max="7431" width="4.625" style="2" customWidth="1"/>
    <col min="7432" max="7432" width="6.75" style="2" customWidth="1"/>
    <col min="7433" max="7433" width="8.625" style="2" customWidth="1"/>
    <col min="7434" max="7434" width="5.5" style="2" customWidth="1"/>
    <col min="7435" max="7435" width="6.625" style="2" customWidth="1"/>
    <col min="7436" max="7436" width="8.625" style="2" customWidth="1"/>
    <col min="7437" max="7437" width="5.375" style="2" customWidth="1"/>
    <col min="7438" max="7438" width="8.625" style="2" customWidth="1"/>
    <col min="7439" max="7439" width="5.25" style="2" customWidth="1"/>
    <col min="7440" max="7440" width="7.375" style="2" customWidth="1"/>
    <col min="7441" max="7441" width="8.625" style="2" customWidth="1"/>
    <col min="7442" max="7442" width="4.625" style="2" customWidth="1"/>
    <col min="7443" max="7443" width="8.625" style="2" customWidth="1"/>
    <col min="7444" max="7444" width="22.75" style="2" customWidth="1"/>
    <col min="7445" max="7680" width="9" style="2"/>
    <col min="7681" max="7681" width="2.625" style="2" customWidth="1"/>
    <col min="7682" max="7682" width="4.625" style="2" customWidth="1"/>
    <col min="7683" max="7683" width="5.125" style="2" customWidth="1"/>
    <col min="7684" max="7684" width="7.125" style="2" customWidth="1"/>
    <col min="7685" max="7685" width="14.75" style="2" customWidth="1"/>
    <col min="7686" max="7687" width="4.625" style="2" customWidth="1"/>
    <col min="7688" max="7688" width="6.75" style="2" customWidth="1"/>
    <col min="7689" max="7689" width="8.625" style="2" customWidth="1"/>
    <col min="7690" max="7690" width="5.5" style="2" customWidth="1"/>
    <col min="7691" max="7691" width="6.625" style="2" customWidth="1"/>
    <col min="7692" max="7692" width="8.625" style="2" customWidth="1"/>
    <col min="7693" max="7693" width="5.375" style="2" customWidth="1"/>
    <col min="7694" max="7694" width="8.625" style="2" customWidth="1"/>
    <col min="7695" max="7695" width="5.25" style="2" customWidth="1"/>
    <col min="7696" max="7696" width="7.375" style="2" customWidth="1"/>
    <col min="7697" max="7697" width="8.625" style="2" customWidth="1"/>
    <col min="7698" max="7698" width="4.625" style="2" customWidth="1"/>
    <col min="7699" max="7699" width="8.625" style="2" customWidth="1"/>
    <col min="7700" max="7700" width="22.75" style="2" customWidth="1"/>
    <col min="7701" max="7936" width="9" style="2"/>
    <col min="7937" max="7937" width="2.625" style="2" customWidth="1"/>
    <col min="7938" max="7938" width="4.625" style="2" customWidth="1"/>
    <col min="7939" max="7939" width="5.125" style="2" customWidth="1"/>
    <col min="7940" max="7940" width="7.125" style="2" customWidth="1"/>
    <col min="7941" max="7941" width="14.75" style="2" customWidth="1"/>
    <col min="7942" max="7943" width="4.625" style="2" customWidth="1"/>
    <col min="7944" max="7944" width="6.75" style="2" customWidth="1"/>
    <col min="7945" max="7945" width="8.625" style="2" customWidth="1"/>
    <col min="7946" max="7946" width="5.5" style="2" customWidth="1"/>
    <col min="7947" max="7947" width="6.625" style="2" customWidth="1"/>
    <col min="7948" max="7948" width="8.625" style="2" customWidth="1"/>
    <col min="7949" max="7949" width="5.375" style="2" customWidth="1"/>
    <col min="7950" max="7950" width="8.625" style="2" customWidth="1"/>
    <col min="7951" max="7951" width="5.25" style="2" customWidth="1"/>
    <col min="7952" max="7952" width="7.375" style="2" customWidth="1"/>
    <col min="7953" max="7953" width="8.625" style="2" customWidth="1"/>
    <col min="7954" max="7954" width="4.625" style="2" customWidth="1"/>
    <col min="7955" max="7955" width="8.625" style="2" customWidth="1"/>
    <col min="7956" max="7956" width="22.75" style="2" customWidth="1"/>
    <col min="7957" max="8192" width="9" style="2"/>
    <col min="8193" max="8193" width="2.625" style="2" customWidth="1"/>
    <col min="8194" max="8194" width="4.625" style="2" customWidth="1"/>
    <col min="8195" max="8195" width="5.125" style="2" customWidth="1"/>
    <col min="8196" max="8196" width="7.125" style="2" customWidth="1"/>
    <col min="8197" max="8197" width="14.75" style="2" customWidth="1"/>
    <col min="8198" max="8199" width="4.625" style="2" customWidth="1"/>
    <col min="8200" max="8200" width="6.75" style="2" customWidth="1"/>
    <col min="8201" max="8201" width="8.625" style="2" customWidth="1"/>
    <col min="8202" max="8202" width="5.5" style="2" customWidth="1"/>
    <col min="8203" max="8203" width="6.625" style="2" customWidth="1"/>
    <col min="8204" max="8204" width="8.625" style="2" customWidth="1"/>
    <col min="8205" max="8205" width="5.375" style="2" customWidth="1"/>
    <col min="8206" max="8206" width="8.625" style="2" customWidth="1"/>
    <col min="8207" max="8207" width="5.25" style="2" customWidth="1"/>
    <col min="8208" max="8208" width="7.375" style="2" customWidth="1"/>
    <col min="8209" max="8209" width="8.625" style="2" customWidth="1"/>
    <col min="8210" max="8210" width="4.625" style="2" customWidth="1"/>
    <col min="8211" max="8211" width="8.625" style="2" customWidth="1"/>
    <col min="8212" max="8212" width="22.75" style="2" customWidth="1"/>
    <col min="8213" max="8448" width="9" style="2"/>
    <col min="8449" max="8449" width="2.625" style="2" customWidth="1"/>
    <col min="8450" max="8450" width="4.625" style="2" customWidth="1"/>
    <col min="8451" max="8451" width="5.125" style="2" customWidth="1"/>
    <col min="8452" max="8452" width="7.125" style="2" customWidth="1"/>
    <col min="8453" max="8453" width="14.75" style="2" customWidth="1"/>
    <col min="8454" max="8455" width="4.625" style="2" customWidth="1"/>
    <col min="8456" max="8456" width="6.75" style="2" customWidth="1"/>
    <col min="8457" max="8457" width="8.625" style="2" customWidth="1"/>
    <col min="8458" max="8458" width="5.5" style="2" customWidth="1"/>
    <col min="8459" max="8459" width="6.625" style="2" customWidth="1"/>
    <col min="8460" max="8460" width="8.625" style="2" customWidth="1"/>
    <col min="8461" max="8461" width="5.375" style="2" customWidth="1"/>
    <col min="8462" max="8462" width="8.625" style="2" customWidth="1"/>
    <col min="8463" max="8463" width="5.25" style="2" customWidth="1"/>
    <col min="8464" max="8464" width="7.375" style="2" customWidth="1"/>
    <col min="8465" max="8465" width="8.625" style="2" customWidth="1"/>
    <col min="8466" max="8466" width="4.625" style="2" customWidth="1"/>
    <col min="8467" max="8467" width="8.625" style="2" customWidth="1"/>
    <col min="8468" max="8468" width="22.75" style="2" customWidth="1"/>
    <col min="8469" max="8704" width="9" style="2"/>
    <col min="8705" max="8705" width="2.625" style="2" customWidth="1"/>
    <col min="8706" max="8706" width="4.625" style="2" customWidth="1"/>
    <col min="8707" max="8707" width="5.125" style="2" customWidth="1"/>
    <col min="8708" max="8708" width="7.125" style="2" customWidth="1"/>
    <col min="8709" max="8709" width="14.75" style="2" customWidth="1"/>
    <col min="8710" max="8711" width="4.625" style="2" customWidth="1"/>
    <col min="8712" max="8712" width="6.75" style="2" customWidth="1"/>
    <col min="8713" max="8713" width="8.625" style="2" customWidth="1"/>
    <col min="8714" max="8714" width="5.5" style="2" customWidth="1"/>
    <col min="8715" max="8715" width="6.625" style="2" customWidth="1"/>
    <col min="8716" max="8716" width="8.625" style="2" customWidth="1"/>
    <col min="8717" max="8717" width="5.375" style="2" customWidth="1"/>
    <col min="8718" max="8718" width="8.625" style="2" customWidth="1"/>
    <col min="8719" max="8719" width="5.25" style="2" customWidth="1"/>
    <col min="8720" max="8720" width="7.375" style="2" customWidth="1"/>
    <col min="8721" max="8721" width="8.625" style="2" customWidth="1"/>
    <col min="8722" max="8722" width="4.625" style="2" customWidth="1"/>
    <col min="8723" max="8723" width="8.625" style="2" customWidth="1"/>
    <col min="8724" max="8724" width="22.75" style="2" customWidth="1"/>
    <col min="8725" max="8960" width="9" style="2"/>
    <col min="8961" max="8961" width="2.625" style="2" customWidth="1"/>
    <col min="8962" max="8962" width="4.625" style="2" customWidth="1"/>
    <col min="8963" max="8963" width="5.125" style="2" customWidth="1"/>
    <col min="8964" max="8964" width="7.125" style="2" customWidth="1"/>
    <col min="8965" max="8965" width="14.75" style="2" customWidth="1"/>
    <col min="8966" max="8967" width="4.625" style="2" customWidth="1"/>
    <col min="8968" max="8968" width="6.75" style="2" customWidth="1"/>
    <col min="8969" max="8969" width="8.625" style="2" customWidth="1"/>
    <col min="8970" max="8970" width="5.5" style="2" customWidth="1"/>
    <col min="8971" max="8971" width="6.625" style="2" customWidth="1"/>
    <col min="8972" max="8972" width="8.625" style="2" customWidth="1"/>
    <col min="8973" max="8973" width="5.375" style="2" customWidth="1"/>
    <col min="8974" max="8974" width="8.625" style="2" customWidth="1"/>
    <col min="8975" max="8975" width="5.25" style="2" customWidth="1"/>
    <col min="8976" max="8976" width="7.375" style="2" customWidth="1"/>
    <col min="8977" max="8977" width="8.625" style="2" customWidth="1"/>
    <col min="8978" max="8978" width="4.625" style="2" customWidth="1"/>
    <col min="8979" max="8979" width="8.625" style="2" customWidth="1"/>
    <col min="8980" max="8980" width="22.75" style="2" customWidth="1"/>
    <col min="8981" max="9216" width="9" style="2"/>
    <col min="9217" max="9217" width="2.625" style="2" customWidth="1"/>
    <col min="9218" max="9218" width="4.625" style="2" customWidth="1"/>
    <col min="9219" max="9219" width="5.125" style="2" customWidth="1"/>
    <col min="9220" max="9220" width="7.125" style="2" customWidth="1"/>
    <col min="9221" max="9221" width="14.75" style="2" customWidth="1"/>
    <col min="9222" max="9223" width="4.625" style="2" customWidth="1"/>
    <col min="9224" max="9224" width="6.75" style="2" customWidth="1"/>
    <col min="9225" max="9225" width="8.625" style="2" customWidth="1"/>
    <col min="9226" max="9226" width="5.5" style="2" customWidth="1"/>
    <col min="9227" max="9227" width="6.625" style="2" customWidth="1"/>
    <col min="9228" max="9228" width="8.625" style="2" customWidth="1"/>
    <col min="9229" max="9229" width="5.375" style="2" customWidth="1"/>
    <col min="9230" max="9230" width="8.625" style="2" customWidth="1"/>
    <col min="9231" max="9231" width="5.25" style="2" customWidth="1"/>
    <col min="9232" max="9232" width="7.375" style="2" customWidth="1"/>
    <col min="9233" max="9233" width="8.625" style="2" customWidth="1"/>
    <col min="9234" max="9234" width="4.625" style="2" customWidth="1"/>
    <col min="9235" max="9235" width="8.625" style="2" customWidth="1"/>
    <col min="9236" max="9236" width="22.75" style="2" customWidth="1"/>
    <col min="9237" max="9472" width="9" style="2"/>
    <col min="9473" max="9473" width="2.625" style="2" customWidth="1"/>
    <col min="9474" max="9474" width="4.625" style="2" customWidth="1"/>
    <col min="9475" max="9475" width="5.125" style="2" customWidth="1"/>
    <col min="9476" max="9476" width="7.125" style="2" customWidth="1"/>
    <col min="9477" max="9477" width="14.75" style="2" customWidth="1"/>
    <col min="9478" max="9479" width="4.625" style="2" customWidth="1"/>
    <col min="9480" max="9480" width="6.75" style="2" customWidth="1"/>
    <col min="9481" max="9481" width="8.625" style="2" customWidth="1"/>
    <col min="9482" max="9482" width="5.5" style="2" customWidth="1"/>
    <col min="9483" max="9483" width="6.625" style="2" customWidth="1"/>
    <col min="9484" max="9484" width="8.625" style="2" customWidth="1"/>
    <col min="9485" max="9485" width="5.375" style="2" customWidth="1"/>
    <col min="9486" max="9486" width="8.625" style="2" customWidth="1"/>
    <col min="9487" max="9487" width="5.25" style="2" customWidth="1"/>
    <col min="9488" max="9488" width="7.375" style="2" customWidth="1"/>
    <col min="9489" max="9489" width="8.625" style="2" customWidth="1"/>
    <col min="9490" max="9490" width="4.625" style="2" customWidth="1"/>
    <col min="9491" max="9491" width="8.625" style="2" customWidth="1"/>
    <col min="9492" max="9492" width="22.75" style="2" customWidth="1"/>
    <col min="9493" max="9728" width="9" style="2"/>
    <col min="9729" max="9729" width="2.625" style="2" customWidth="1"/>
    <col min="9730" max="9730" width="4.625" style="2" customWidth="1"/>
    <col min="9731" max="9731" width="5.125" style="2" customWidth="1"/>
    <col min="9732" max="9732" width="7.125" style="2" customWidth="1"/>
    <col min="9733" max="9733" width="14.75" style="2" customWidth="1"/>
    <col min="9734" max="9735" width="4.625" style="2" customWidth="1"/>
    <col min="9736" max="9736" width="6.75" style="2" customWidth="1"/>
    <col min="9737" max="9737" width="8.625" style="2" customWidth="1"/>
    <col min="9738" max="9738" width="5.5" style="2" customWidth="1"/>
    <col min="9739" max="9739" width="6.625" style="2" customWidth="1"/>
    <col min="9740" max="9740" width="8.625" style="2" customWidth="1"/>
    <col min="9741" max="9741" width="5.375" style="2" customWidth="1"/>
    <col min="9742" max="9742" width="8.625" style="2" customWidth="1"/>
    <col min="9743" max="9743" width="5.25" style="2" customWidth="1"/>
    <col min="9744" max="9744" width="7.375" style="2" customWidth="1"/>
    <col min="9745" max="9745" width="8.625" style="2" customWidth="1"/>
    <col min="9746" max="9746" width="4.625" style="2" customWidth="1"/>
    <col min="9747" max="9747" width="8.625" style="2" customWidth="1"/>
    <col min="9748" max="9748" width="22.75" style="2" customWidth="1"/>
    <col min="9749" max="9984" width="9" style="2"/>
    <col min="9985" max="9985" width="2.625" style="2" customWidth="1"/>
    <col min="9986" max="9986" width="4.625" style="2" customWidth="1"/>
    <col min="9987" max="9987" width="5.125" style="2" customWidth="1"/>
    <col min="9988" max="9988" width="7.125" style="2" customWidth="1"/>
    <col min="9989" max="9989" width="14.75" style="2" customWidth="1"/>
    <col min="9990" max="9991" width="4.625" style="2" customWidth="1"/>
    <col min="9992" max="9992" width="6.75" style="2" customWidth="1"/>
    <col min="9993" max="9993" width="8.625" style="2" customWidth="1"/>
    <col min="9994" max="9994" width="5.5" style="2" customWidth="1"/>
    <col min="9995" max="9995" width="6.625" style="2" customWidth="1"/>
    <col min="9996" max="9996" width="8.625" style="2" customWidth="1"/>
    <col min="9997" max="9997" width="5.375" style="2" customWidth="1"/>
    <col min="9998" max="9998" width="8.625" style="2" customWidth="1"/>
    <col min="9999" max="9999" width="5.25" style="2" customWidth="1"/>
    <col min="10000" max="10000" width="7.375" style="2" customWidth="1"/>
    <col min="10001" max="10001" width="8.625" style="2" customWidth="1"/>
    <col min="10002" max="10002" width="4.625" style="2" customWidth="1"/>
    <col min="10003" max="10003" width="8.625" style="2" customWidth="1"/>
    <col min="10004" max="10004" width="22.75" style="2" customWidth="1"/>
    <col min="10005" max="10240" width="9" style="2"/>
    <col min="10241" max="10241" width="2.625" style="2" customWidth="1"/>
    <col min="10242" max="10242" width="4.625" style="2" customWidth="1"/>
    <col min="10243" max="10243" width="5.125" style="2" customWidth="1"/>
    <col min="10244" max="10244" width="7.125" style="2" customWidth="1"/>
    <col min="10245" max="10245" width="14.75" style="2" customWidth="1"/>
    <col min="10246" max="10247" width="4.625" style="2" customWidth="1"/>
    <col min="10248" max="10248" width="6.75" style="2" customWidth="1"/>
    <col min="10249" max="10249" width="8.625" style="2" customWidth="1"/>
    <col min="10250" max="10250" width="5.5" style="2" customWidth="1"/>
    <col min="10251" max="10251" width="6.625" style="2" customWidth="1"/>
    <col min="10252" max="10252" width="8.625" style="2" customWidth="1"/>
    <col min="10253" max="10253" width="5.375" style="2" customWidth="1"/>
    <col min="10254" max="10254" width="8.625" style="2" customWidth="1"/>
    <col min="10255" max="10255" width="5.25" style="2" customWidth="1"/>
    <col min="10256" max="10256" width="7.375" style="2" customWidth="1"/>
    <col min="10257" max="10257" width="8.625" style="2" customWidth="1"/>
    <col min="10258" max="10258" width="4.625" style="2" customWidth="1"/>
    <col min="10259" max="10259" width="8.625" style="2" customWidth="1"/>
    <col min="10260" max="10260" width="22.75" style="2" customWidth="1"/>
    <col min="10261" max="10496" width="9" style="2"/>
    <col min="10497" max="10497" width="2.625" style="2" customWidth="1"/>
    <col min="10498" max="10498" width="4.625" style="2" customWidth="1"/>
    <col min="10499" max="10499" width="5.125" style="2" customWidth="1"/>
    <col min="10500" max="10500" width="7.125" style="2" customWidth="1"/>
    <col min="10501" max="10501" width="14.75" style="2" customWidth="1"/>
    <col min="10502" max="10503" width="4.625" style="2" customWidth="1"/>
    <col min="10504" max="10504" width="6.75" style="2" customWidth="1"/>
    <col min="10505" max="10505" width="8.625" style="2" customWidth="1"/>
    <col min="10506" max="10506" width="5.5" style="2" customWidth="1"/>
    <col min="10507" max="10507" width="6.625" style="2" customWidth="1"/>
    <col min="10508" max="10508" width="8.625" style="2" customWidth="1"/>
    <col min="10509" max="10509" width="5.375" style="2" customWidth="1"/>
    <col min="10510" max="10510" width="8.625" style="2" customWidth="1"/>
    <col min="10511" max="10511" width="5.25" style="2" customWidth="1"/>
    <col min="10512" max="10512" width="7.375" style="2" customWidth="1"/>
    <col min="10513" max="10513" width="8.625" style="2" customWidth="1"/>
    <col min="10514" max="10514" width="4.625" style="2" customWidth="1"/>
    <col min="10515" max="10515" width="8.625" style="2" customWidth="1"/>
    <col min="10516" max="10516" width="22.75" style="2" customWidth="1"/>
    <col min="10517" max="10752" width="9" style="2"/>
    <col min="10753" max="10753" width="2.625" style="2" customWidth="1"/>
    <col min="10754" max="10754" width="4.625" style="2" customWidth="1"/>
    <col min="10755" max="10755" width="5.125" style="2" customWidth="1"/>
    <col min="10756" max="10756" width="7.125" style="2" customWidth="1"/>
    <col min="10757" max="10757" width="14.75" style="2" customWidth="1"/>
    <col min="10758" max="10759" width="4.625" style="2" customWidth="1"/>
    <col min="10760" max="10760" width="6.75" style="2" customWidth="1"/>
    <col min="10761" max="10761" width="8.625" style="2" customWidth="1"/>
    <col min="10762" max="10762" width="5.5" style="2" customWidth="1"/>
    <col min="10763" max="10763" width="6.625" style="2" customWidth="1"/>
    <col min="10764" max="10764" width="8.625" style="2" customWidth="1"/>
    <col min="10765" max="10765" width="5.375" style="2" customWidth="1"/>
    <col min="10766" max="10766" width="8.625" style="2" customWidth="1"/>
    <col min="10767" max="10767" width="5.25" style="2" customWidth="1"/>
    <col min="10768" max="10768" width="7.375" style="2" customWidth="1"/>
    <col min="10769" max="10769" width="8.625" style="2" customWidth="1"/>
    <col min="10770" max="10770" width="4.625" style="2" customWidth="1"/>
    <col min="10771" max="10771" width="8.625" style="2" customWidth="1"/>
    <col min="10772" max="10772" width="22.75" style="2" customWidth="1"/>
    <col min="10773" max="11008" width="9" style="2"/>
    <col min="11009" max="11009" width="2.625" style="2" customWidth="1"/>
    <col min="11010" max="11010" width="4.625" style="2" customWidth="1"/>
    <col min="11011" max="11011" width="5.125" style="2" customWidth="1"/>
    <col min="11012" max="11012" width="7.125" style="2" customWidth="1"/>
    <col min="11013" max="11013" width="14.75" style="2" customWidth="1"/>
    <col min="11014" max="11015" width="4.625" style="2" customWidth="1"/>
    <col min="11016" max="11016" width="6.75" style="2" customWidth="1"/>
    <col min="11017" max="11017" width="8.625" style="2" customWidth="1"/>
    <col min="11018" max="11018" width="5.5" style="2" customWidth="1"/>
    <col min="11019" max="11019" width="6.625" style="2" customWidth="1"/>
    <col min="11020" max="11020" width="8.625" style="2" customWidth="1"/>
    <col min="11021" max="11021" width="5.375" style="2" customWidth="1"/>
    <col min="11022" max="11022" width="8.625" style="2" customWidth="1"/>
    <col min="11023" max="11023" width="5.25" style="2" customWidth="1"/>
    <col min="11024" max="11024" width="7.375" style="2" customWidth="1"/>
    <col min="11025" max="11025" width="8.625" style="2" customWidth="1"/>
    <col min="11026" max="11026" width="4.625" style="2" customWidth="1"/>
    <col min="11027" max="11027" width="8.625" style="2" customWidth="1"/>
    <col min="11028" max="11028" width="22.75" style="2" customWidth="1"/>
    <col min="11029" max="11264" width="9" style="2"/>
    <col min="11265" max="11265" width="2.625" style="2" customWidth="1"/>
    <col min="11266" max="11266" width="4.625" style="2" customWidth="1"/>
    <col min="11267" max="11267" width="5.125" style="2" customWidth="1"/>
    <col min="11268" max="11268" width="7.125" style="2" customWidth="1"/>
    <col min="11269" max="11269" width="14.75" style="2" customWidth="1"/>
    <col min="11270" max="11271" width="4.625" style="2" customWidth="1"/>
    <col min="11272" max="11272" width="6.75" style="2" customWidth="1"/>
    <col min="11273" max="11273" width="8.625" style="2" customWidth="1"/>
    <col min="11274" max="11274" width="5.5" style="2" customWidth="1"/>
    <col min="11275" max="11275" width="6.625" style="2" customWidth="1"/>
    <col min="11276" max="11276" width="8.625" style="2" customWidth="1"/>
    <col min="11277" max="11277" width="5.375" style="2" customWidth="1"/>
    <col min="11278" max="11278" width="8.625" style="2" customWidth="1"/>
    <col min="11279" max="11279" width="5.25" style="2" customWidth="1"/>
    <col min="11280" max="11280" width="7.375" style="2" customWidth="1"/>
    <col min="11281" max="11281" width="8.625" style="2" customWidth="1"/>
    <col min="11282" max="11282" width="4.625" style="2" customWidth="1"/>
    <col min="11283" max="11283" width="8.625" style="2" customWidth="1"/>
    <col min="11284" max="11284" width="22.75" style="2" customWidth="1"/>
    <col min="11285" max="11520" width="9" style="2"/>
    <col min="11521" max="11521" width="2.625" style="2" customWidth="1"/>
    <col min="11522" max="11522" width="4.625" style="2" customWidth="1"/>
    <col min="11523" max="11523" width="5.125" style="2" customWidth="1"/>
    <col min="11524" max="11524" width="7.125" style="2" customWidth="1"/>
    <col min="11525" max="11525" width="14.75" style="2" customWidth="1"/>
    <col min="11526" max="11527" width="4.625" style="2" customWidth="1"/>
    <col min="11528" max="11528" width="6.75" style="2" customWidth="1"/>
    <col min="11529" max="11529" width="8.625" style="2" customWidth="1"/>
    <col min="11530" max="11530" width="5.5" style="2" customWidth="1"/>
    <col min="11531" max="11531" width="6.625" style="2" customWidth="1"/>
    <col min="11532" max="11532" width="8.625" style="2" customWidth="1"/>
    <col min="11533" max="11533" width="5.375" style="2" customWidth="1"/>
    <col min="11534" max="11534" width="8.625" style="2" customWidth="1"/>
    <col min="11535" max="11535" width="5.25" style="2" customWidth="1"/>
    <col min="11536" max="11536" width="7.375" style="2" customWidth="1"/>
    <col min="11537" max="11537" width="8.625" style="2" customWidth="1"/>
    <col min="11538" max="11538" width="4.625" style="2" customWidth="1"/>
    <col min="11539" max="11539" width="8.625" style="2" customWidth="1"/>
    <col min="11540" max="11540" width="22.75" style="2" customWidth="1"/>
    <col min="11541" max="11776" width="9" style="2"/>
    <col min="11777" max="11777" width="2.625" style="2" customWidth="1"/>
    <col min="11778" max="11778" width="4.625" style="2" customWidth="1"/>
    <col min="11779" max="11779" width="5.125" style="2" customWidth="1"/>
    <col min="11780" max="11780" width="7.125" style="2" customWidth="1"/>
    <col min="11781" max="11781" width="14.75" style="2" customWidth="1"/>
    <col min="11782" max="11783" width="4.625" style="2" customWidth="1"/>
    <col min="11784" max="11784" width="6.75" style="2" customWidth="1"/>
    <col min="11785" max="11785" width="8.625" style="2" customWidth="1"/>
    <col min="11786" max="11786" width="5.5" style="2" customWidth="1"/>
    <col min="11787" max="11787" width="6.625" style="2" customWidth="1"/>
    <col min="11788" max="11788" width="8.625" style="2" customWidth="1"/>
    <col min="11789" max="11789" width="5.375" style="2" customWidth="1"/>
    <col min="11790" max="11790" width="8.625" style="2" customWidth="1"/>
    <col min="11791" max="11791" width="5.25" style="2" customWidth="1"/>
    <col min="11792" max="11792" width="7.375" style="2" customWidth="1"/>
    <col min="11793" max="11793" width="8.625" style="2" customWidth="1"/>
    <col min="11794" max="11794" width="4.625" style="2" customWidth="1"/>
    <col min="11795" max="11795" width="8.625" style="2" customWidth="1"/>
    <col min="11796" max="11796" width="22.75" style="2" customWidth="1"/>
    <col min="11797" max="12032" width="9" style="2"/>
    <col min="12033" max="12033" width="2.625" style="2" customWidth="1"/>
    <col min="12034" max="12034" width="4.625" style="2" customWidth="1"/>
    <col min="12035" max="12035" width="5.125" style="2" customWidth="1"/>
    <col min="12036" max="12036" width="7.125" style="2" customWidth="1"/>
    <col min="12037" max="12037" width="14.75" style="2" customWidth="1"/>
    <col min="12038" max="12039" width="4.625" style="2" customWidth="1"/>
    <col min="12040" max="12040" width="6.75" style="2" customWidth="1"/>
    <col min="12041" max="12041" width="8.625" style="2" customWidth="1"/>
    <col min="12042" max="12042" width="5.5" style="2" customWidth="1"/>
    <col min="12043" max="12043" width="6.625" style="2" customWidth="1"/>
    <col min="12044" max="12044" width="8.625" style="2" customWidth="1"/>
    <col min="12045" max="12045" width="5.375" style="2" customWidth="1"/>
    <col min="12046" max="12046" width="8.625" style="2" customWidth="1"/>
    <col min="12047" max="12047" width="5.25" style="2" customWidth="1"/>
    <col min="12048" max="12048" width="7.375" style="2" customWidth="1"/>
    <col min="12049" max="12049" width="8.625" style="2" customWidth="1"/>
    <col min="12050" max="12050" width="4.625" style="2" customWidth="1"/>
    <col min="12051" max="12051" width="8.625" style="2" customWidth="1"/>
    <col min="12052" max="12052" width="22.75" style="2" customWidth="1"/>
    <col min="12053" max="12288" width="9" style="2"/>
    <col min="12289" max="12289" width="2.625" style="2" customWidth="1"/>
    <col min="12290" max="12290" width="4.625" style="2" customWidth="1"/>
    <col min="12291" max="12291" width="5.125" style="2" customWidth="1"/>
    <col min="12292" max="12292" width="7.125" style="2" customWidth="1"/>
    <col min="12293" max="12293" width="14.75" style="2" customWidth="1"/>
    <col min="12294" max="12295" width="4.625" style="2" customWidth="1"/>
    <col min="12296" max="12296" width="6.75" style="2" customWidth="1"/>
    <col min="12297" max="12297" width="8.625" style="2" customWidth="1"/>
    <col min="12298" max="12298" width="5.5" style="2" customWidth="1"/>
    <col min="12299" max="12299" width="6.625" style="2" customWidth="1"/>
    <col min="12300" max="12300" width="8.625" style="2" customWidth="1"/>
    <col min="12301" max="12301" width="5.375" style="2" customWidth="1"/>
    <col min="12302" max="12302" width="8.625" style="2" customWidth="1"/>
    <col min="12303" max="12303" width="5.25" style="2" customWidth="1"/>
    <col min="12304" max="12304" width="7.375" style="2" customWidth="1"/>
    <col min="12305" max="12305" width="8.625" style="2" customWidth="1"/>
    <col min="12306" max="12306" width="4.625" style="2" customWidth="1"/>
    <col min="12307" max="12307" width="8.625" style="2" customWidth="1"/>
    <col min="12308" max="12308" width="22.75" style="2" customWidth="1"/>
    <col min="12309" max="12544" width="9" style="2"/>
    <col min="12545" max="12545" width="2.625" style="2" customWidth="1"/>
    <col min="12546" max="12546" width="4.625" style="2" customWidth="1"/>
    <col min="12547" max="12547" width="5.125" style="2" customWidth="1"/>
    <col min="12548" max="12548" width="7.125" style="2" customWidth="1"/>
    <col min="12549" max="12549" width="14.75" style="2" customWidth="1"/>
    <col min="12550" max="12551" width="4.625" style="2" customWidth="1"/>
    <col min="12552" max="12552" width="6.75" style="2" customWidth="1"/>
    <col min="12553" max="12553" width="8.625" style="2" customWidth="1"/>
    <col min="12554" max="12554" width="5.5" style="2" customWidth="1"/>
    <col min="12555" max="12555" width="6.625" style="2" customWidth="1"/>
    <col min="12556" max="12556" width="8.625" style="2" customWidth="1"/>
    <col min="12557" max="12557" width="5.375" style="2" customWidth="1"/>
    <col min="12558" max="12558" width="8.625" style="2" customWidth="1"/>
    <col min="12559" max="12559" width="5.25" style="2" customWidth="1"/>
    <col min="12560" max="12560" width="7.375" style="2" customWidth="1"/>
    <col min="12561" max="12561" width="8.625" style="2" customWidth="1"/>
    <col min="12562" max="12562" width="4.625" style="2" customWidth="1"/>
    <col min="12563" max="12563" width="8.625" style="2" customWidth="1"/>
    <col min="12564" max="12564" width="22.75" style="2" customWidth="1"/>
    <col min="12565" max="12800" width="9" style="2"/>
    <col min="12801" max="12801" width="2.625" style="2" customWidth="1"/>
    <col min="12802" max="12802" width="4.625" style="2" customWidth="1"/>
    <col min="12803" max="12803" width="5.125" style="2" customWidth="1"/>
    <col min="12804" max="12804" width="7.125" style="2" customWidth="1"/>
    <col min="12805" max="12805" width="14.75" style="2" customWidth="1"/>
    <col min="12806" max="12807" width="4.625" style="2" customWidth="1"/>
    <col min="12808" max="12808" width="6.75" style="2" customWidth="1"/>
    <col min="12809" max="12809" width="8.625" style="2" customWidth="1"/>
    <col min="12810" max="12810" width="5.5" style="2" customWidth="1"/>
    <col min="12811" max="12811" width="6.625" style="2" customWidth="1"/>
    <col min="12812" max="12812" width="8.625" style="2" customWidth="1"/>
    <col min="12813" max="12813" width="5.375" style="2" customWidth="1"/>
    <col min="12814" max="12814" width="8.625" style="2" customWidth="1"/>
    <col min="12815" max="12815" width="5.25" style="2" customWidth="1"/>
    <col min="12816" max="12816" width="7.375" style="2" customWidth="1"/>
    <col min="12817" max="12817" width="8.625" style="2" customWidth="1"/>
    <col min="12818" max="12818" width="4.625" style="2" customWidth="1"/>
    <col min="12819" max="12819" width="8.625" style="2" customWidth="1"/>
    <col min="12820" max="12820" width="22.75" style="2" customWidth="1"/>
    <col min="12821" max="13056" width="9" style="2"/>
    <col min="13057" max="13057" width="2.625" style="2" customWidth="1"/>
    <col min="13058" max="13058" width="4.625" style="2" customWidth="1"/>
    <col min="13059" max="13059" width="5.125" style="2" customWidth="1"/>
    <col min="13060" max="13060" width="7.125" style="2" customWidth="1"/>
    <col min="13061" max="13061" width="14.75" style="2" customWidth="1"/>
    <col min="13062" max="13063" width="4.625" style="2" customWidth="1"/>
    <col min="13064" max="13064" width="6.75" style="2" customWidth="1"/>
    <col min="13065" max="13065" width="8.625" style="2" customWidth="1"/>
    <col min="13066" max="13066" width="5.5" style="2" customWidth="1"/>
    <col min="13067" max="13067" width="6.625" style="2" customWidth="1"/>
    <col min="13068" max="13068" width="8.625" style="2" customWidth="1"/>
    <col min="13069" max="13069" width="5.375" style="2" customWidth="1"/>
    <col min="13070" max="13070" width="8.625" style="2" customWidth="1"/>
    <col min="13071" max="13071" width="5.25" style="2" customWidth="1"/>
    <col min="13072" max="13072" width="7.375" style="2" customWidth="1"/>
    <col min="13073" max="13073" width="8.625" style="2" customWidth="1"/>
    <col min="13074" max="13074" width="4.625" style="2" customWidth="1"/>
    <col min="13075" max="13075" width="8.625" style="2" customWidth="1"/>
    <col min="13076" max="13076" width="22.75" style="2" customWidth="1"/>
    <col min="13077" max="13312" width="9" style="2"/>
    <col min="13313" max="13313" width="2.625" style="2" customWidth="1"/>
    <col min="13314" max="13314" width="4.625" style="2" customWidth="1"/>
    <col min="13315" max="13315" width="5.125" style="2" customWidth="1"/>
    <col min="13316" max="13316" width="7.125" style="2" customWidth="1"/>
    <col min="13317" max="13317" width="14.75" style="2" customWidth="1"/>
    <col min="13318" max="13319" width="4.625" style="2" customWidth="1"/>
    <col min="13320" max="13320" width="6.75" style="2" customWidth="1"/>
    <col min="13321" max="13321" width="8.625" style="2" customWidth="1"/>
    <col min="13322" max="13322" width="5.5" style="2" customWidth="1"/>
    <col min="13323" max="13323" width="6.625" style="2" customWidth="1"/>
    <col min="13324" max="13324" width="8.625" style="2" customWidth="1"/>
    <col min="13325" max="13325" width="5.375" style="2" customWidth="1"/>
    <col min="13326" max="13326" width="8.625" style="2" customWidth="1"/>
    <col min="13327" max="13327" width="5.25" style="2" customWidth="1"/>
    <col min="13328" max="13328" width="7.375" style="2" customWidth="1"/>
    <col min="13329" max="13329" width="8.625" style="2" customWidth="1"/>
    <col min="13330" max="13330" width="4.625" style="2" customWidth="1"/>
    <col min="13331" max="13331" width="8.625" style="2" customWidth="1"/>
    <col min="13332" max="13332" width="22.75" style="2" customWidth="1"/>
    <col min="13333" max="13568" width="9" style="2"/>
    <col min="13569" max="13569" width="2.625" style="2" customWidth="1"/>
    <col min="13570" max="13570" width="4.625" style="2" customWidth="1"/>
    <col min="13571" max="13571" width="5.125" style="2" customWidth="1"/>
    <col min="13572" max="13572" width="7.125" style="2" customWidth="1"/>
    <col min="13573" max="13573" width="14.75" style="2" customWidth="1"/>
    <col min="13574" max="13575" width="4.625" style="2" customWidth="1"/>
    <col min="13576" max="13576" width="6.75" style="2" customWidth="1"/>
    <col min="13577" max="13577" width="8.625" style="2" customWidth="1"/>
    <col min="13578" max="13578" width="5.5" style="2" customWidth="1"/>
    <col min="13579" max="13579" width="6.625" style="2" customWidth="1"/>
    <col min="13580" max="13580" width="8.625" style="2" customWidth="1"/>
    <col min="13581" max="13581" width="5.375" style="2" customWidth="1"/>
    <col min="13582" max="13582" width="8.625" style="2" customWidth="1"/>
    <col min="13583" max="13583" width="5.25" style="2" customWidth="1"/>
    <col min="13584" max="13584" width="7.375" style="2" customWidth="1"/>
    <col min="13585" max="13585" width="8.625" style="2" customWidth="1"/>
    <col min="13586" max="13586" width="4.625" style="2" customWidth="1"/>
    <col min="13587" max="13587" width="8.625" style="2" customWidth="1"/>
    <col min="13588" max="13588" width="22.75" style="2" customWidth="1"/>
    <col min="13589" max="13824" width="9" style="2"/>
    <col min="13825" max="13825" width="2.625" style="2" customWidth="1"/>
    <col min="13826" max="13826" width="4.625" style="2" customWidth="1"/>
    <col min="13827" max="13827" width="5.125" style="2" customWidth="1"/>
    <col min="13828" max="13828" width="7.125" style="2" customWidth="1"/>
    <col min="13829" max="13829" width="14.75" style="2" customWidth="1"/>
    <col min="13830" max="13831" width="4.625" style="2" customWidth="1"/>
    <col min="13832" max="13832" width="6.75" style="2" customWidth="1"/>
    <col min="13833" max="13833" width="8.625" style="2" customWidth="1"/>
    <col min="13834" max="13834" width="5.5" style="2" customWidth="1"/>
    <col min="13835" max="13835" width="6.625" style="2" customWidth="1"/>
    <col min="13836" max="13836" width="8.625" style="2" customWidth="1"/>
    <col min="13837" max="13837" width="5.375" style="2" customWidth="1"/>
    <col min="13838" max="13838" width="8.625" style="2" customWidth="1"/>
    <col min="13839" max="13839" width="5.25" style="2" customWidth="1"/>
    <col min="13840" max="13840" width="7.375" style="2" customWidth="1"/>
    <col min="13841" max="13841" width="8.625" style="2" customWidth="1"/>
    <col min="13842" max="13842" width="4.625" style="2" customWidth="1"/>
    <col min="13843" max="13843" width="8.625" style="2" customWidth="1"/>
    <col min="13844" max="13844" width="22.75" style="2" customWidth="1"/>
    <col min="13845" max="14080" width="9" style="2"/>
    <col min="14081" max="14081" width="2.625" style="2" customWidth="1"/>
    <col min="14082" max="14082" width="4.625" style="2" customWidth="1"/>
    <col min="14083" max="14083" width="5.125" style="2" customWidth="1"/>
    <col min="14084" max="14084" width="7.125" style="2" customWidth="1"/>
    <col min="14085" max="14085" width="14.75" style="2" customWidth="1"/>
    <col min="14086" max="14087" width="4.625" style="2" customWidth="1"/>
    <col min="14088" max="14088" width="6.75" style="2" customWidth="1"/>
    <col min="14089" max="14089" width="8.625" style="2" customWidth="1"/>
    <col min="14090" max="14090" width="5.5" style="2" customWidth="1"/>
    <col min="14091" max="14091" width="6.625" style="2" customWidth="1"/>
    <col min="14092" max="14092" width="8.625" style="2" customWidth="1"/>
    <col min="14093" max="14093" width="5.375" style="2" customWidth="1"/>
    <col min="14094" max="14094" width="8.625" style="2" customWidth="1"/>
    <col min="14095" max="14095" width="5.25" style="2" customWidth="1"/>
    <col min="14096" max="14096" width="7.375" style="2" customWidth="1"/>
    <col min="14097" max="14097" width="8.625" style="2" customWidth="1"/>
    <col min="14098" max="14098" width="4.625" style="2" customWidth="1"/>
    <col min="14099" max="14099" width="8.625" style="2" customWidth="1"/>
    <col min="14100" max="14100" width="22.75" style="2" customWidth="1"/>
    <col min="14101" max="14336" width="9" style="2"/>
    <col min="14337" max="14337" width="2.625" style="2" customWidth="1"/>
    <col min="14338" max="14338" width="4.625" style="2" customWidth="1"/>
    <col min="14339" max="14339" width="5.125" style="2" customWidth="1"/>
    <col min="14340" max="14340" width="7.125" style="2" customWidth="1"/>
    <col min="14341" max="14341" width="14.75" style="2" customWidth="1"/>
    <col min="14342" max="14343" width="4.625" style="2" customWidth="1"/>
    <col min="14344" max="14344" width="6.75" style="2" customWidth="1"/>
    <col min="14345" max="14345" width="8.625" style="2" customWidth="1"/>
    <col min="14346" max="14346" width="5.5" style="2" customWidth="1"/>
    <col min="14347" max="14347" width="6.625" style="2" customWidth="1"/>
    <col min="14348" max="14348" width="8.625" style="2" customWidth="1"/>
    <col min="14349" max="14349" width="5.375" style="2" customWidth="1"/>
    <col min="14350" max="14350" width="8.625" style="2" customWidth="1"/>
    <col min="14351" max="14351" width="5.25" style="2" customWidth="1"/>
    <col min="14352" max="14352" width="7.375" style="2" customWidth="1"/>
    <col min="14353" max="14353" width="8.625" style="2" customWidth="1"/>
    <col min="14354" max="14354" width="4.625" style="2" customWidth="1"/>
    <col min="14355" max="14355" width="8.625" style="2" customWidth="1"/>
    <col min="14356" max="14356" width="22.75" style="2" customWidth="1"/>
    <col min="14357" max="14592" width="9" style="2"/>
    <col min="14593" max="14593" width="2.625" style="2" customWidth="1"/>
    <col min="14594" max="14594" width="4.625" style="2" customWidth="1"/>
    <col min="14595" max="14595" width="5.125" style="2" customWidth="1"/>
    <col min="14596" max="14596" width="7.125" style="2" customWidth="1"/>
    <col min="14597" max="14597" width="14.75" style="2" customWidth="1"/>
    <col min="14598" max="14599" width="4.625" style="2" customWidth="1"/>
    <col min="14600" max="14600" width="6.75" style="2" customWidth="1"/>
    <col min="14601" max="14601" width="8.625" style="2" customWidth="1"/>
    <col min="14602" max="14602" width="5.5" style="2" customWidth="1"/>
    <col min="14603" max="14603" width="6.625" style="2" customWidth="1"/>
    <col min="14604" max="14604" width="8.625" style="2" customWidth="1"/>
    <col min="14605" max="14605" width="5.375" style="2" customWidth="1"/>
    <col min="14606" max="14606" width="8.625" style="2" customWidth="1"/>
    <col min="14607" max="14607" width="5.25" style="2" customWidth="1"/>
    <col min="14608" max="14608" width="7.375" style="2" customWidth="1"/>
    <col min="14609" max="14609" width="8.625" style="2" customWidth="1"/>
    <col min="14610" max="14610" width="4.625" style="2" customWidth="1"/>
    <col min="14611" max="14611" width="8.625" style="2" customWidth="1"/>
    <col min="14612" max="14612" width="22.75" style="2" customWidth="1"/>
    <col min="14613" max="14848" width="9" style="2"/>
    <col min="14849" max="14849" width="2.625" style="2" customWidth="1"/>
    <col min="14850" max="14850" width="4.625" style="2" customWidth="1"/>
    <col min="14851" max="14851" width="5.125" style="2" customWidth="1"/>
    <col min="14852" max="14852" width="7.125" style="2" customWidth="1"/>
    <col min="14853" max="14853" width="14.75" style="2" customWidth="1"/>
    <col min="14854" max="14855" width="4.625" style="2" customWidth="1"/>
    <col min="14856" max="14856" width="6.75" style="2" customWidth="1"/>
    <col min="14857" max="14857" width="8.625" style="2" customWidth="1"/>
    <col min="14858" max="14858" width="5.5" style="2" customWidth="1"/>
    <col min="14859" max="14859" width="6.625" style="2" customWidth="1"/>
    <col min="14860" max="14860" width="8.625" style="2" customWidth="1"/>
    <col min="14861" max="14861" width="5.375" style="2" customWidth="1"/>
    <col min="14862" max="14862" width="8.625" style="2" customWidth="1"/>
    <col min="14863" max="14863" width="5.25" style="2" customWidth="1"/>
    <col min="14864" max="14864" width="7.375" style="2" customWidth="1"/>
    <col min="14865" max="14865" width="8.625" style="2" customWidth="1"/>
    <col min="14866" max="14866" width="4.625" style="2" customWidth="1"/>
    <col min="14867" max="14867" width="8.625" style="2" customWidth="1"/>
    <col min="14868" max="14868" width="22.75" style="2" customWidth="1"/>
    <col min="14869" max="15104" width="9" style="2"/>
    <col min="15105" max="15105" width="2.625" style="2" customWidth="1"/>
    <col min="15106" max="15106" width="4.625" style="2" customWidth="1"/>
    <col min="15107" max="15107" width="5.125" style="2" customWidth="1"/>
    <col min="15108" max="15108" width="7.125" style="2" customWidth="1"/>
    <col min="15109" max="15109" width="14.75" style="2" customWidth="1"/>
    <col min="15110" max="15111" width="4.625" style="2" customWidth="1"/>
    <col min="15112" max="15112" width="6.75" style="2" customWidth="1"/>
    <col min="15113" max="15113" width="8.625" style="2" customWidth="1"/>
    <col min="15114" max="15114" width="5.5" style="2" customWidth="1"/>
    <col min="15115" max="15115" width="6.625" style="2" customWidth="1"/>
    <col min="15116" max="15116" width="8.625" style="2" customWidth="1"/>
    <col min="15117" max="15117" width="5.375" style="2" customWidth="1"/>
    <col min="15118" max="15118" width="8.625" style="2" customWidth="1"/>
    <col min="15119" max="15119" width="5.25" style="2" customWidth="1"/>
    <col min="15120" max="15120" width="7.375" style="2" customWidth="1"/>
    <col min="15121" max="15121" width="8.625" style="2" customWidth="1"/>
    <col min="15122" max="15122" width="4.625" style="2" customWidth="1"/>
    <col min="15123" max="15123" width="8.625" style="2" customWidth="1"/>
    <col min="15124" max="15124" width="22.75" style="2" customWidth="1"/>
    <col min="15125" max="15360" width="9" style="2"/>
    <col min="15361" max="15361" width="2.625" style="2" customWidth="1"/>
    <col min="15362" max="15362" width="4.625" style="2" customWidth="1"/>
    <col min="15363" max="15363" width="5.125" style="2" customWidth="1"/>
    <col min="15364" max="15364" width="7.125" style="2" customWidth="1"/>
    <col min="15365" max="15365" width="14.75" style="2" customWidth="1"/>
    <col min="15366" max="15367" width="4.625" style="2" customWidth="1"/>
    <col min="15368" max="15368" width="6.75" style="2" customWidth="1"/>
    <col min="15369" max="15369" width="8.625" style="2" customWidth="1"/>
    <col min="15370" max="15370" width="5.5" style="2" customWidth="1"/>
    <col min="15371" max="15371" width="6.625" style="2" customWidth="1"/>
    <col min="15372" max="15372" width="8.625" style="2" customWidth="1"/>
    <col min="15373" max="15373" width="5.375" style="2" customWidth="1"/>
    <col min="15374" max="15374" width="8.625" style="2" customWidth="1"/>
    <col min="15375" max="15375" width="5.25" style="2" customWidth="1"/>
    <col min="15376" max="15376" width="7.375" style="2" customWidth="1"/>
    <col min="15377" max="15377" width="8.625" style="2" customWidth="1"/>
    <col min="15378" max="15378" width="4.625" style="2" customWidth="1"/>
    <col min="15379" max="15379" width="8.625" style="2" customWidth="1"/>
    <col min="15380" max="15380" width="22.75" style="2" customWidth="1"/>
    <col min="15381" max="15616" width="9" style="2"/>
    <col min="15617" max="15617" width="2.625" style="2" customWidth="1"/>
    <col min="15618" max="15618" width="4.625" style="2" customWidth="1"/>
    <col min="15619" max="15619" width="5.125" style="2" customWidth="1"/>
    <col min="15620" max="15620" width="7.125" style="2" customWidth="1"/>
    <col min="15621" max="15621" width="14.75" style="2" customWidth="1"/>
    <col min="15622" max="15623" width="4.625" style="2" customWidth="1"/>
    <col min="15624" max="15624" width="6.75" style="2" customWidth="1"/>
    <col min="15625" max="15625" width="8.625" style="2" customWidth="1"/>
    <col min="15626" max="15626" width="5.5" style="2" customWidth="1"/>
    <col min="15627" max="15627" width="6.625" style="2" customWidth="1"/>
    <col min="15628" max="15628" width="8.625" style="2" customWidth="1"/>
    <col min="15629" max="15629" width="5.375" style="2" customWidth="1"/>
    <col min="15630" max="15630" width="8.625" style="2" customWidth="1"/>
    <col min="15631" max="15631" width="5.25" style="2" customWidth="1"/>
    <col min="15632" max="15632" width="7.375" style="2" customWidth="1"/>
    <col min="15633" max="15633" width="8.625" style="2" customWidth="1"/>
    <col min="15634" max="15634" width="4.625" style="2" customWidth="1"/>
    <col min="15635" max="15635" width="8.625" style="2" customWidth="1"/>
    <col min="15636" max="15636" width="22.75" style="2" customWidth="1"/>
    <col min="15637" max="15872" width="9" style="2"/>
    <col min="15873" max="15873" width="2.625" style="2" customWidth="1"/>
    <col min="15874" max="15874" width="4.625" style="2" customWidth="1"/>
    <col min="15875" max="15875" width="5.125" style="2" customWidth="1"/>
    <col min="15876" max="15876" width="7.125" style="2" customWidth="1"/>
    <col min="15877" max="15877" width="14.75" style="2" customWidth="1"/>
    <col min="15878" max="15879" width="4.625" style="2" customWidth="1"/>
    <col min="15880" max="15880" width="6.75" style="2" customWidth="1"/>
    <col min="15881" max="15881" width="8.625" style="2" customWidth="1"/>
    <col min="15882" max="15882" width="5.5" style="2" customWidth="1"/>
    <col min="15883" max="15883" width="6.625" style="2" customWidth="1"/>
    <col min="15884" max="15884" width="8.625" style="2" customWidth="1"/>
    <col min="15885" max="15885" width="5.375" style="2" customWidth="1"/>
    <col min="15886" max="15886" width="8.625" style="2" customWidth="1"/>
    <col min="15887" max="15887" width="5.25" style="2" customWidth="1"/>
    <col min="15888" max="15888" width="7.375" style="2" customWidth="1"/>
    <col min="15889" max="15889" width="8.625" style="2" customWidth="1"/>
    <col min="15890" max="15890" width="4.625" style="2" customWidth="1"/>
    <col min="15891" max="15891" width="8.625" style="2" customWidth="1"/>
    <col min="15892" max="15892" width="22.75" style="2" customWidth="1"/>
    <col min="15893" max="16128" width="9" style="2"/>
    <col min="16129" max="16129" width="2.625" style="2" customWidth="1"/>
    <col min="16130" max="16130" width="4.625" style="2" customWidth="1"/>
    <col min="16131" max="16131" width="5.125" style="2" customWidth="1"/>
    <col min="16132" max="16132" width="7.125" style="2" customWidth="1"/>
    <col min="16133" max="16133" width="14.75" style="2" customWidth="1"/>
    <col min="16134" max="16135" width="4.625" style="2" customWidth="1"/>
    <col min="16136" max="16136" width="6.75" style="2" customWidth="1"/>
    <col min="16137" max="16137" width="8.625" style="2" customWidth="1"/>
    <col min="16138" max="16138" width="5.5" style="2" customWidth="1"/>
    <col min="16139" max="16139" width="6.625" style="2" customWidth="1"/>
    <col min="16140" max="16140" width="8.625" style="2" customWidth="1"/>
    <col min="16141" max="16141" width="5.375" style="2" customWidth="1"/>
    <col min="16142" max="16142" width="8.625" style="2" customWidth="1"/>
    <col min="16143" max="16143" width="5.25" style="2" customWidth="1"/>
    <col min="16144" max="16144" width="7.375" style="2" customWidth="1"/>
    <col min="16145" max="16145" width="8.625" style="2" customWidth="1"/>
    <col min="16146" max="16146" width="4.625" style="2" customWidth="1"/>
    <col min="16147" max="16147" width="8.625" style="2" customWidth="1"/>
    <col min="16148" max="16148" width="22.75" style="2" customWidth="1"/>
    <col min="16149" max="16384" width="9" style="2"/>
  </cols>
  <sheetData>
    <row r="1" spans="2:32" ht="14.25" thickBot="1" x14ac:dyDescent="0.2">
      <c r="B1" s="1" t="s">
        <v>2</v>
      </c>
      <c r="D1" s="3" t="s">
        <v>3</v>
      </c>
      <c r="F1" s="4"/>
    </row>
    <row r="2" spans="2:32" s="5" customFormat="1" ht="21" customHeight="1" thickBot="1" x14ac:dyDescent="0.2">
      <c r="B2" s="54" t="str">
        <f>"令和 "&amp;C4&amp;" 年災害復旧事業変更設計書"&amp;IF(V2=2,"　(合併)","")</f>
        <v>令和 1 年災害復旧事業変更設計書　(合併)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V2" s="38">
        <v>2</v>
      </c>
      <c r="W2" s="39" t="str">
        <f>VLOOKUP(V2,Y4:Z5,2)</f>
        <v>合併</v>
      </c>
      <c r="X2" s="36" t="s">
        <v>129</v>
      </c>
    </row>
    <row r="3" spans="2:32" s="5" customFormat="1" ht="10.5" customHeight="1" x14ac:dyDescent="0.15">
      <c r="B3" s="55" t="s"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32" s="6" customFormat="1" ht="18" customHeight="1" x14ac:dyDescent="0.15">
      <c r="B4" s="56" t="s">
        <v>5</v>
      </c>
      <c r="C4" s="58">
        <v>1</v>
      </c>
      <c r="D4" s="59" t="s">
        <v>145</v>
      </c>
      <c r="E4" s="60">
        <v>99</v>
      </c>
      <c r="F4" s="62" t="s">
        <v>6</v>
      </c>
      <c r="G4" s="63"/>
      <c r="H4" s="58" t="s">
        <v>143</v>
      </c>
      <c r="I4" s="66"/>
      <c r="J4" s="66"/>
      <c r="K4" s="66"/>
      <c r="L4" s="67" t="s">
        <v>7</v>
      </c>
      <c r="M4" s="68"/>
      <c r="N4" s="69">
        <f>I71</f>
        <v>0</v>
      </c>
      <c r="O4" s="70"/>
      <c r="P4" s="59" t="str">
        <f>VLOOKUP(V2,Y4:AE5,4)</f>
        <v>変更設計額(B)</v>
      </c>
      <c r="Q4" s="71"/>
      <c r="R4" s="72">
        <f>L71</f>
        <v>0</v>
      </c>
      <c r="S4" s="73"/>
      <c r="T4" s="73"/>
      <c r="Y4" s="36">
        <v>1</v>
      </c>
      <c r="Z4" s="37" t="s">
        <v>127</v>
      </c>
      <c r="AA4" s="8" t="s">
        <v>130</v>
      </c>
      <c r="AB4" s="8" t="s">
        <v>132</v>
      </c>
      <c r="AC4" s="8" t="s">
        <v>136</v>
      </c>
      <c r="AD4" s="8" t="s">
        <v>134</v>
      </c>
      <c r="AE4" s="8" t="s">
        <v>150</v>
      </c>
      <c r="AF4" s="6">
        <f>N5</f>
        <v>0</v>
      </c>
    </row>
    <row r="5" spans="2:32" s="6" customFormat="1" ht="18" customHeight="1" x14ac:dyDescent="0.15">
      <c r="B5" s="57"/>
      <c r="C5" s="58"/>
      <c r="D5" s="59"/>
      <c r="E5" s="61"/>
      <c r="F5" s="64"/>
      <c r="G5" s="65"/>
      <c r="H5" s="66"/>
      <c r="I5" s="66"/>
      <c r="J5" s="66"/>
      <c r="K5" s="66"/>
      <c r="L5" s="67" t="str">
        <f>VLOOKUP(V2,Y4:AE5,6)</f>
        <v>合併設計額(C)</v>
      </c>
      <c r="M5" s="68"/>
      <c r="N5" s="69">
        <f>+Q71</f>
        <v>0</v>
      </c>
      <c r="O5" s="70"/>
      <c r="P5" s="59" t="str">
        <f>VLOOKUP(V2,Y4:AE5,7)</f>
        <v>単独費(C-B)</v>
      </c>
      <c r="Q5" s="74"/>
      <c r="R5" s="72">
        <f>N5-R4</f>
        <v>0</v>
      </c>
      <c r="S5" s="73"/>
      <c r="T5" s="73"/>
      <c r="V5" t="s">
        <v>0</v>
      </c>
      <c r="Y5" s="36">
        <v>2</v>
      </c>
      <c r="Z5" s="37" t="s">
        <v>128</v>
      </c>
      <c r="AA5" s="8" t="s">
        <v>131</v>
      </c>
      <c r="AB5" s="8" t="s">
        <v>133</v>
      </c>
      <c r="AC5" s="8" t="s">
        <v>137</v>
      </c>
      <c r="AD5" s="8" t="s">
        <v>135</v>
      </c>
      <c r="AE5" s="8" t="s">
        <v>138</v>
      </c>
      <c r="AF5" s="6">
        <f>R4</f>
        <v>0</v>
      </c>
    </row>
    <row r="6" spans="2:32" s="5" customFormat="1" ht="25.5" customHeight="1" x14ac:dyDescent="0.15">
      <c r="B6" s="7" t="s">
        <v>8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</row>
    <row r="7" spans="2:32" s="6" customFormat="1" ht="15" customHeight="1" x14ac:dyDescent="0.15">
      <c r="B7" s="78" t="s">
        <v>9</v>
      </c>
      <c r="C7" s="67" t="s">
        <v>10</v>
      </c>
      <c r="D7" s="67" t="s">
        <v>11</v>
      </c>
      <c r="E7" s="67" t="s">
        <v>12</v>
      </c>
      <c r="F7" s="67" t="s">
        <v>13</v>
      </c>
      <c r="G7" s="79" t="s">
        <v>14</v>
      </c>
      <c r="H7" s="79"/>
      <c r="I7" s="79"/>
      <c r="J7" s="79" t="str">
        <f>VLOOKUP(V2,Y4:AE5,3)</f>
        <v>変更設計(B)</v>
      </c>
      <c r="K7" s="79"/>
      <c r="L7" s="79"/>
      <c r="M7" s="79" t="s">
        <v>15</v>
      </c>
      <c r="N7" s="79"/>
      <c r="O7" s="79" t="str">
        <f>VLOOKUP(V2,Y4:AE5,5)</f>
        <v>合併設計(C)</v>
      </c>
      <c r="P7" s="79"/>
      <c r="Q7" s="79"/>
      <c r="R7" s="79" t="str">
        <f>VLOOKUP(V2,Y4:AE5,7)</f>
        <v>単独費(C-B)</v>
      </c>
      <c r="S7" s="79"/>
      <c r="T7" s="67" t="s">
        <v>16</v>
      </c>
      <c r="V7" s="52" t="s">
        <v>17</v>
      </c>
      <c r="W7" s="53"/>
      <c r="X7" s="53"/>
      <c r="Y7" s="53"/>
    </row>
    <row r="8" spans="2:32" s="6" customFormat="1" ht="15" customHeight="1" x14ac:dyDescent="0.15">
      <c r="B8" s="57"/>
      <c r="C8" s="67"/>
      <c r="D8" s="67"/>
      <c r="E8" s="67"/>
      <c r="F8" s="67"/>
      <c r="G8" s="9" t="s">
        <v>18</v>
      </c>
      <c r="H8" s="9" t="s">
        <v>19</v>
      </c>
      <c r="I8" s="9" t="s">
        <v>20</v>
      </c>
      <c r="J8" s="9" t="s">
        <v>18</v>
      </c>
      <c r="K8" s="9" t="s">
        <v>19</v>
      </c>
      <c r="L8" s="9" t="s">
        <v>20</v>
      </c>
      <c r="M8" s="9" t="s">
        <v>18</v>
      </c>
      <c r="N8" s="9" t="s">
        <v>20</v>
      </c>
      <c r="O8" s="9" t="s">
        <v>18</v>
      </c>
      <c r="P8" s="9" t="s">
        <v>19</v>
      </c>
      <c r="Q8" s="9" t="s">
        <v>20</v>
      </c>
      <c r="R8" s="9" t="s">
        <v>18</v>
      </c>
      <c r="S8" s="9" t="s">
        <v>20</v>
      </c>
      <c r="T8" s="67"/>
      <c r="V8" s="53"/>
      <c r="W8" s="53"/>
      <c r="X8" s="53"/>
      <c r="Y8" s="53"/>
      <c r="Z8" s="5"/>
      <c r="AA8" s="5" t="s">
        <v>126</v>
      </c>
      <c r="AB8" s="5"/>
      <c r="AC8" s="5"/>
      <c r="AD8" s="5"/>
    </row>
    <row r="9" spans="2:32" s="8" customFormat="1" ht="21" customHeight="1" x14ac:dyDescent="0.15">
      <c r="B9" s="22" t="s">
        <v>21</v>
      </c>
      <c r="C9" s="22"/>
      <c r="D9" s="22"/>
      <c r="E9" s="23"/>
      <c r="F9" s="24"/>
      <c r="G9" s="25"/>
      <c r="H9" s="25"/>
      <c r="I9" s="26">
        <f>I10</f>
        <v>0</v>
      </c>
      <c r="J9" s="25"/>
      <c r="K9" s="25"/>
      <c r="L9" s="26">
        <f>L10</f>
        <v>0</v>
      </c>
      <c r="M9" s="25"/>
      <c r="N9" s="26">
        <f>L9-I9</f>
        <v>0</v>
      </c>
      <c r="O9" s="25"/>
      <c r="P9" s="26"/>
      <c r="Q9" s="26">
        <f>Q10</f>
        <v>0</v>
      </c>
      <c r="R9" s="25"/>
      <c r="S9" s="47">
        <f>IF($V$2=1,Q9-I9,Q9-L9)</f>
        <v>0</v>
      </c>
      <c r="T9" s="23"/>
      <c r="V9" s="5"/>
      <c r="W9" s="5"/>
      <c r="X9" s="5"/>
      <c r="Y9" s="5"/>
      <c r="AA9" s="20" t="s">
        <v>94</v>
      </c>
      <c r="AB9" s="20"/>
      <c r="AC9" s="20" t="s">
        <v>95</v>
      </c>
    </row>
    <row r="10" spans="2:32" s="8" customFormat="1" ht="21" customHeight="1" x14ac:dyDescent="0.15">
      <c r="B10" s="22" t="s">
        <v>22</v>
      </c>
      <c r="C10" s="22"/>
      <c r="D10" s="22"/>
      <c r="E10" s="23"/>
      <c r="F10" s="24" t="s">
        <v>23</v>
      </c>
      <c r="G10" s="25">
        <v>1</v>
      </c>
      <c r="H10" s="25"/>
      <c r="I10" s="26">
        <f>I11+I19+I26+I34+I40</f>
        <v>0</v>
      </c>
      <c r="J10" s="25">
        <v>1</v>
      </c>
      <c r="K10" s="25"/>
      <c r="L10" s="26">
        <f>L11+L19+L26+L34+L40</f>
        <v>0</v>
      </c>
      <c r="M10" s="25">
        <v>1</v>
      </c>
      <c r="N10" s="26">
        <f>L10-I10</f>
        <v>0</v>
      </c>
      <c r="O10" s="25">
        <f>J10</f>
        <v>1</v>
      </c>
      <c r="P10" s="26"/>
      <c r="Q10" s="26">
        <f>Q11+Q19+Q26+Q34+Q40</f>
        <v>0</v>
      </c>
      <c r="R10" s="25">
        <v>1</v>
      </c>
      <c r="S10" s="47">
        <f t="shared" ref="S10:S71" si="0">IF($V$2=1,Q10-I10,Q10-L10)</f>
        <v>0</v>
      </c>
      <c r="T10" s="23"/>
      <c r="AA10" s="20" t="s">
        <v>96</v>
      </c>
      <c r="AB10" s="20"/>
      <c r="AC10" s="20" t="s">
        <v>97</v>
      </c>
    </row>
    <row r="11" spans="2:32" s="8" customFormat="1" ht="21" customHeight="1" x14ac:dyDescent="0.15">
      <c r="B11" s="27"/>
      <c r="C11" s="27" t="s">
        <v>24</v>
      </c>
      <c r="D11" s="27"/>
      <c r="E11" s="28"/>
      <c r="F11" s="24" t="s">
        <v>23</v>
      </c>
      <c r="G11" s="25">
        <v>1</v>
      </c>
      <c r="H11" s="25"/>
      <c r="I11" s="26">
        <f>I12+I17+I14</f>
        <v>0</v>
      </c>
      <c r="J11" s="25">
        <v>1</v>
      </c>
      <c r="K11" s="25"/>
      <c r="L11" s="26">
        <f>L12+L17+L14</f>
        <v>0</v>
      </c>
      <c r="M11" s="25">
        <v>1</v>
      </c>
      <c r="N11" s="26">
        <f t="shared" ref="N11:N46" si="1">L11-I11</f>
        <v>0</v>
      </c>
      <c r="O11" s="25">
        <f>J11</f>
        <v>1</v>
      </c>
      <c r="P11" s="26"/>
      <c r="Q11" s="26">
        <f>Q12+Q17+Q14</f>
        <v>0</v>
      </c>
      <c r="R11" s="25">
        <v>1</v>
      </c>
      <c r="S11" s="47">
        <f t="shared" si="0"/>
        <v>0</v>
      </c>
      <c r="T11" s="28"/>
      <c r="AA11" s="20" t="s">
        <v>98</v>
      </c>
      <c r="AB11" s="20"/>
      <c r="AC11" s="20" t="s">
        <v>99</v>
      </c>
    </row>
    <row r="12" spans="2:32" s="8" customFormat="1" ht="21" customHeight="1" x14ac:dyDescent="0.15">
      <c r="B12" s="22"/>
      <c r="C12" s="22"/>
      <c r="D12" s="22" t="s">
        <v>25</v>
      </c>
      <c r="E12" s="23"/>
      <c r="F12" s="24" t="s">
        <v>23</v>
      </c>
      <c r="G12" s="25">
        <v>1</v>
      </c>
      <c r="H12" s="25"/>
      <c r="I12" s="26">
        <f>SUM(I13:I13)</f>
        <v>0</v>
      </c>
      <c r="J12" s="25">
        <v>1</v>
      </c>
      <c r="K12" s="25"/>
      <c r="L12" s="26">
        <f>SUM(L13:L13)</f>
        <v>0</v>
      </c>
      <c r="M12" s="25">
        <v>1</v>
      </c>
      <c r="N12" s="26">
        <f t="shared" si="1"/>
        <v>0</v>
      </c>
      <c r="O12" s="25">
        <f>J12</f>
        <v>1</v>
      </c>
      <c r="P12" s="26"/>
      <c r="Q12" s="26">
        <f>SUM(Q13:Q13)</f>
        <v>0</v>
      </c>
      <c r="R12" s="25">
        <v>1</v>
      </c>
      <c r="S12" s="47">
        <f t="shared" si="0"/>
        <v>0</v>
      </c>
      <c r="T12" s="23"/>
      <c r="AA12" s="20" t="s">
        <v>100</v>
      </c>
      <c r="AB12" s="20"/>
      <c r="AC12" s="20" t="s">
        <v>101</v>
      </c>
    </row>
    <row r="13" spans="2:32" s="8" customFormat="1" ht="21" customHeight="1" x14ac:dyDescent="0.15">
      <c r="B13" s="22"/>
      <c r="C13" s="22"/>
      <c r="D13" s="22"/>
      <c r="E13" s="23" t="s">
        <v>26</v>
      </c>
      <c r="F13" s="24" t="s">
        <v>27</v>
      </c>
      <c r="G13" s="25"/>
      <c r="H13" s="25"/>
      <c r="I13" s="25">
        <f>INT(G13*H13)</f>
        <v>0</v>
      </c>
      <c r="J13" s="25"/>
      <c r="K13" s="25"/>
      <c r="L13" s="25">
        <f>INT(J13*K13)</f>
        <v>0</v>
      </c>
      <c r="M13" s="25">
        <f>J13-G13</f>
        <v>0</v>
      </c>
      <c r="N13" s="26">
        <f>L13-I13</f>
        <v>0</v>
      </c>
      <c r="O13" s="25"/>
      <c r="P13" s="26"/>
      <c r="Q13" s="25">
        <f>INT(O13*P13)</f>
        <v>0</v>
      </c>
      <c r="R13" s="25">
        <f>O13-J13</f>
        <v>0</v>
      </c>
      <c r="S13" s="47">
        <f t="shared" si="0"/>
        <v>0</v>
      </c>
      <c r="T13" s="23"/>
      <c r="AA13" s="20" t="s">
        <v>102</v>
      </c>
      <c r="AB13" s="20"/>
      <c r="AC13" s="20" t="s">
        <v>103</v>
      </c>
    </row>
    <row r="14" spans="2:32" s="8" customFormat="1" ht="21" customHeight="1" x14ac:dyDescent="0.15">
      <c r="B14" s="22"/>
      <c r="C14" s="22"/>
      <c r="D14" s="22" t="s">
        <v>28</v>
      </c>
      <c r="E14" s="23"/>
      <c r="F14" s="24" t="s">
        <v>23</v>
      </c>
      <c r="G14" s="25">
        <v>1</v>
      </c>
      <c r="H14" s="25"/>
      <c r="I14" s="25">
        <f>SUM(I15:I16)</f>
        <v>0</v>
      </c>
      <c r="J14" s="25">
        <v>1</v>
      </c>
      <c r="K14" s="25"/>
      <c r="L14" s="25">
        <f>SUM(L15:L16)</f>
        <v>0</v>
      </c>
      <c r="M14" s="25">
        <v>1</v>
      </c>
      <c r="N14" s="26">
        <f>L14-I14</f>
        <v>0</v>
      </c>
      <c r="O14" s="25">
        <f>J14</f>
        <v>1</v>
      </c>
      <c r="P14" s="26"/>
      <c r="Q14" s="25">
        <f>SUM(Q15:Q16)</f>
        <v>0</v>
      </c>
      <c r="R14" s="25">
        <v>1</v>
      </c>
      <c r="S14" s="47">
        <f t="shared" si="0"/>
        <v>0</v>
      </c>
      <c r="T14" s="23"/>
      <c r="AA14" s="20" t="s">
        <v>104</v>
      </c>
      <c r="AB14" s="20"/>
      <c r="AC14" s="20" t="s">
        <v>105</v>
      </c>
    </row>
    <row r="15" spans="2:32" s="8" customFormat="1" ht="21" customHeight="1" x14ac:dyDescent="0.15">
      <c r="B15" s="22"/>
      <c r="C15" s="22"/>
      <c r="D15" s="22"/>
      <c r="E15" s="23" t="s">
        <v>29</v>
      </c>
      <c r="F15" s="24" t="s">
        <v>27</v>
      </c>
      <c r="G15" s="25"/>
      <c r="H15" s="25"/>
      <c r="I15" s="25">
        <f>INT(G15*H15)</f>
        <v>0</v>
      </c>
      <c r="J15" s="25"/>
      <c r="K15" s="25"/>
      <c r="L15" s="25">
        <f>INT(J15*K15)</f>
        <v>0</v>
      </c>
      <c r="M15" s="25">
        <f t="shared" ref="M15:M16" si="2">J15-G15</f>
        <v>0</v>
      </c>
      <c r="N15" s="26">
        <f t="shared" si="1"/>
        <v>0</v>
      </c>
      <c r="O15" s="25"/>
      <c r="P15" s="26"/>
      <c r="Q15" s="25">
        <f>INT(O15*P15)</f>
        <v>0</v>
      </c>
      <c r="R15" s="25">
        <f>O15-J15</f>
        <v>0</v>
      </c>
      <c r="S15" s="47">
        <f t="shared" si="0"/>
        <v>0</v>
      </c>
      <c r="T15" s="23"/>
      <c r="AA15" s="20" t="s">
        <v>106</v>
      </c>
      <c r="AB15" s="20"/>
      <c r="AC15" s="20" t="s">
        <v>107</v>
      </c>
    </row>
    <row r="16" spans="2:32" s="8" customFormat="1" ht="21" customHeight="1" x14ac:dyDescent="0.15">
      <c r="B16" s="22"/>
      <c r="C16" s="22"/>
      <c r="D16" s="22"/>
      <c r="E16" s="23" t="s">
        <v>30</v>
      </c>
      <c r="F16" s="24" t="s">
        <v>27</v>
      </c>
      <c r="G16" s="25"/>
      <c r="H16" s="25"/>
      <c r="I16" s="25">
        <f>INT(G16*H16)</f>
        <v>0</v>
      </c>
      <c r="J16" s="25"/>
      <c r="K16" s="25"/>
      <c r="L16" s="25">
        <f>INT(J16*K16)</f>
        <v>0</v>
      </c>
      <c r="M16" s="25">
        <f t="shared" si="2"/>
        <v>0</v>
      </c>
      <c r="N16" s="26">
        <f t="shared" si="1"/>
        <v>0</v>
      </c>
      <c r="O16" s="25"/>
      <c r="P16" s="26"/>
      <c r="Q16" s="25">
        <f>INT(O16*P16)</f>
        <v>0</v>
      </c>
      <c r="R16" s="25">
        <f>O16-J16</f>
        <v>0</v>
      </c>
      <c r="S16" s="47">
        <f t="shared" si="0"/>
        <v>0</v>
      </c>
      <c r="T16" s="23"/>
      <c r="AA16" s="20" t="s">
        <v>108</v>
      </c>
      <c r="AB16" s="20"/>
      <c r="AC16" s="20" t="s">
        <v>109</v>
      </c>
    </row>
    <row r="17" spans="2:29" s="8" customFormat="1" ht="21" customHeight="1" x14ac:dyDescent="0.15">
      <c r="B17" s="22"/>
      <c r="C17" s="22"/>
      <c r="D17" s="22" t="s">
        <v>31</v>
      </c>
      <c r="E17" s="23"/>
      <c r="F17" s="24" t="s">
        <v>23</v>
      </c>
      <c r="G17" s="25">
        <v>1</v>
      </c>
      <c r="H17" s="25"/>
      <c r="I17" s="25">
        <f>SUM(I18)</f>
        <v>0</v>
      </c>
      <c r="J17" s="25">
        <v>1</v>
      </c>
      <c r="K17" s="25"/>
      <c r="L17" s="25">
        <f>SUM(L18)</f>
        <v>0</v>
      </c>
      <c r="M17" s="25">
        <v>1</v>
      </c>
      <c r="N17" s="26">
        <f>L17-I17</f>
        <v>0</v>
      </c>
      <c r="O17" s="25">
        <f t="shared" ref="O17:O49" si="3">J17</f>
        <v>1</v>
      </c>
      <c r="P17" s="26"/>
      <c r="Q17" s="25">
        <f>SUM(Q18)</f>
        <v>0</v>
      </c>
      <c r="R17" s="25">
        <v>1</v>
      </c>
      <c r="S17" s="47">
        <f t="shared" si="0"/>
        <v>0</v>
      </c>
      <c r="T17" s="23"/>
      <c r="AA17" s="20" t="s">
        <v>110</v>
      </c>
      <c r="AB17" s="20"/>
      <c r="AC17" s="20" t="s">
        <v>111</v>
      </c>
    </row>
    <row r="18" spans="2:29" s="8" customFormat="1" ht="21" customHeight="1" x14ac:dyDescent="0.15">
      <c r="B18" s="22"/>
      <c r="C18" s="22"/>
      <c r="D18" s="22"/>
      <c r="E18" s="23" t="s">
        <v>32</v>
      </c>
      <c r="F18" s="24" t="s">
        <v>33</v>
      </c>
      <c r="G18" s="25"/>
      <c r="H18" s="25"/>
      <c r="I18" s="25">
        <f>INT(G18*H18)</f>
        <v>0</v>
      </c>
      <c r="J18" s="25"/>
      <c r="K18" s="25"/>
      <c r="L18" s="25">
        <f>INT(J18*K18)</f>
        <v>0</v>
      </c>
      <c r="M18" s="25">
        <f>J18-G18</f>
        <v>0</v>
      </c>
      <c r="N18" s="26">
        <f t="shared" si="1"/>
        <v>0</v>
      </c>
      <c r="O18" s="25"/>
      <c r="P18" s="26"/>
      <c r="Q18" s="25">
        <f>INT(O18*P18)</f>
        <v>0</v>
      </c>
      <c r="R18" s="25">
        <f>O18-J18</f>
        <v>0</v>
      </c>
      <c r="S18" s="47">
        <f t="shared" si="0"/>
        <v>0</v>
      </c>
      <c r="T18" s="23"/>
      <c r="AA18" s="20" t="s">
        <v>112</v>
      </c>
      <c r="AB18" s="20"/>
      <c r="AC18" s="20" t="s">
        <v>113</v>
      </c>
    </row>
    <row r="19" spans="2:29" s="8" customFormat="1" ht="21" customHeight="1" x14ac:dyDescent="0.15">
      <c r="B19" s="22"/>
      <c r="C19" s="22" t="s">
        <v>34</v>
      </c>
      <c r="D19" s="22"/>
      <c r="E19" s="29"/>
      <c r="F19" s="24" t="s">
        <v>23</v>
      </c>
      <c r="G19" s="25">
        <v>1</v>
      </c>
      <c r="H19" s="25"/>
      <c r="I19" s="25">
        <f>I20</f>
        <v>0</v>
      </c>
      <c r="J19" s="25">
        <v>1</v>
      </c>
      <c r="K19" s="25"/>
      <c r="L19" s="25">
        <f>L20</f>
        <v>0</v>
      </c>
      <c r="M19" s="25">
        <v>1</v>
      </c>
      <c r="N19" s="26">
        <f t="shared" si="1"/>
        <v>0</v>
      </c>
      <c r="O19" s="25">
        <f t="shared" si="3"/>
        <v>1</v>
      </c>
      <c r="P19" s="26"/>
      <c r="Q19" s="25">
        <f>Q20</f>
        <v>0</v>
      </c>
      <c r="R19" s="25">
        <v>1</v>
      </c>
      <c r="S19" s="47">
        <f t="shared" si="0"/>
        <v>0</v>
      </c>
      <c r="T19" s="23"/>
      <c r="AA19" s="20" t="s">
        <v>114</v>
      </c>
      <c r="AB19" s="20"/>
      <c r="AC19" s="20" t="s">
        <v>115</v>
      </c>
    </row>
    <row r="20" spans="2:29" s="8" customFormat="1" ht="21" customHeight="1" x14ac:dyDescent="0.15">
      <c r="B20" s="22"/>
      <c r="C20" s="22"/>
      <c r="D20" s="22" t="s">
        <v>139</v>
      </c>
      <c r="E20" s="29"/>
      <c r="F20" s="24" t="s">
        <v>23</v>
      </c>
      <c r="G20" s="25">
        <v>1</v>
      </c>
      <c r="H20" s="25"/>
      <c r="I20" s="25">
        <f>SUM(I21:I25)</f>
        <v>0</v>
      </c>
      <c r="J20" s="25">
        <v>1</v>
      </c>
      <c r="K20" s="25"/>
      <c r="L20" s="25">
        <f>SUM(L21:L25)</f>
        <v>0</v>
      </c>
      <c r="M20" s="25">
        <v>1</v>
      </c>
      <c r="N20" s="26">
        <f t="shared" si="1"/>
        <v>0</v>
      </c>
      <c r="O20" s="25">
        <f t="shared" si="3"/>
        <v>1</v>
      </c>
      <c r="P20" s="26"/>
      <c r="Q20" s="25">
        <f>SUM(Q21:Q25)</f>
        <v>0</v>
      </c>
      <c r="R20" s="25">
        <v>1</v>
      </c>
      <c r="S20" s="47">
        <f t="shared" si="0"/>
        <v>0</v>
      </c>
      <c r="T20" s="23"/>
      <c r="AA20" s="20" t="s">
        <v>116</v>
      </c>
      <c r="AB20" s="20"/>
      <c r="AC20" s="20" t="s">
        <v>117</v>
      </c>
    </row>
    <row r="21" spans="2:29" s="8" customFormat="1" ht="21" customHeight="1" x14ac:dyDescent="0.15">
      <c r="B21" s="22"/>
      <c r="C21" s="22"/>
      <c r="D21" s="22"/>
      <c r="E21" s="29" t="s">
        <v>35</v>
      </c>
      <c r="F21" s="24" t="s">
        <v>36</v>
      </c>
      <c r="G21" s="25"/>
      <c r="H21" s="25"/>
      <c r="I21" s="25">
        <f>INT(G21*H21)</f>
        <v>0</v>
      </c>
      <c r="J21" s="25"/>
      <c r="K21" s="25"/>
      <c r="L21" s="25">
        <f>INT(J21*K21)</f>
        <v>0</v>
      </c>
      <c r="M21" s="25">
        <f t="shared" ref="M21:M47" si="4">J21-G21</f>
        <v>0</v>
      </c>
      <c r="N21" s="26">
        <f t="shared" si="1"/>
        <v>0</v>
      </c>
      <c r="O21" s="25"/>
      <c r="P21" s="26"/>
      <c r="Q21" s="25">
        <f>INT(O21*P21)</f>
        <v>0</v>
      </c>
      <c r="R21" s="25">
        <f t="shared" ref="R21:R47" si="5">O21-J21</f>
        <v>0</v>
      </c>
      <c r="S21" s="47">
        <f t="shared" si="0"/>
        <v>0</v>
      </c>
      <c r="T21" s="23"/>
      <c r="AA21" s="20" t="s">
        <v>118</v>
      </c>
      <c r="AB21" s="20"/>
      <c r="AC21" s="20" t="s">
        <v>119</v>
      </c>
    </row>
    <row r="22" spans="2:29" s="8" customFormat="1" ht="21" customHeight="1" x14ac:dyDescent="0.15">
      <c r="B22" s="22"/>
      <c r="C22" s="22"/>
      <c r="D22" s="22"/>
      <c r="E22" s="29" t="s">
        <v>37</v>
      </c>
      <c r="F22" s="24" t="s">
        <v>38</v>
      </c>
      <c r="G22" s="25"/>
      <c r="H22" s="25"/>
      <c r="I22" s="25">
        <f>INT(G22*H22)</f>
        <v>0</v>
      </c>
      <c r="J22" s="25"/>
      <c r="K22" s="25"/>
      <c r="L22" s="25">
        <f>INT(J22*K22)</f>
        <v>0</v>
      </c>
      <c r="M22" s="25">
        <f t="shared" si="4"/>
        <v>0</v>
      </c>
      <c r="N22" s="26">
        <f t="shared" si="1"/>
        <v>0</v>
      </c>
      <c r="O22" s="25"/>
      <c r="P22" s="26"/>
      <c r="Q22" s="25">
        <f>INT(O22*P22)</f>
        <v>0</v>
      </c>
      <c r="R22" s="25">
        <f t="shared" si="5"/>
        <v>0</v>
      </c>
      <c r="S22" s="47">
        <f t="shared" si="0"/>
        <v>0</v>
      </c>
      <c r="T22" s="23"/>
      <c r="AA22" s="21" t="s">
        <v>120</v>
      </c>
      <c r="AB22" s="20"/>
      <c r="AC22" s="20" t="s">
        <v>121</v>
      </c>
    </row>
    <row r="23" spans="2:29" s="8" customFormat="1" ht="21" customHeight="1" x14ac:dyDescent="0.15">
      <c r="B23" s="22"/>
      <c r="C23" s="22"/>
      <c r="D23" s="22"/>
      <c r="E23" s="29" t="s">
        <v>39</v>
      </c>
      <c r="F23" s="24" t="s">
        <v>38</v>
      </c>
      <c r="G23" s="25"/>
      <c r="H23" s="25"/>
      <c r="I23" s="25">
        <f>INT(G23*H23)</f>
        <v>0</v>
      </c>
      <c r="J23" s="25"/>
      <c r="K23" s="25"/>
      <c r="L23" s="25">
        <f>INT(J23*K23)</f>
        <v>0</v>
      </c>
      <c r="M23" s="25">
        <f t="shared" si="4"/>
        <v>0</v>
      </c>
      <c r="N23" s="26">
        <f t="shared" si="1"/>
        <v>0</v>
      </c>
      <c r="O23" s="25"/>
      <c r="P23" s="26"/>
      <c r="Q23" s="25">
        <f>INT(O23*P23)</f>
        <v>0</v>
      </c>
      <c r="R23" s="25">
        <f t="shared" si="5"/>
        <v>0</v>
      </c>
      <c r="S23" s="47">
        <f t="shared" si="0"/>
        <v>0</v>
      </c>
      <c r="T23" s="23"/>
      <c r="AA23" s="20" t="s">
        <v>122</v>
      </c>
      <c r="AB23" s="20"/>
      <c r="AC23" s="20" t="s">
        <v>123</v>
      </c>
    </row>
    <row r="24" spans="2:29" s="8" customFormat="1" ht="21" customHeight="1" x14ac:dyDescent="0.15">
      <c r="B24" s="22"/>
      <c r="C24" s="22"/>
      <c r="D24" s="22"/>
      <c r="E24" s="29" t="s">
        <v>40</v>
      </c>
      <c r="F24" s="24" t="s">
        <v>27</v>
      </c>
      <c r="G24" s="25"/>
      <c r="H24" s="25"/>
      <c r="I24" s="25">
        <f>INT(G24*H24)</f>
        <v>0</v>
      </c>
      <c r="J24" s="25"/>
      <c r="K24" s="25"/>
      <c r="L24" s="25">
        <f>INT(J24*K24)</f>
        <v>0</v>
      </c>
      <c r="M24" s="25">
        <f t="shared" si="4"/>
        <v>0</v>
      </c>
      <c r="N24" s="26">
        <f t="shared" si="1"/>
        <v>0</v>
      </c>
      <c r="O24" s="25"/>
      <c r="P24" s="26"/>
      <c r="Q24" s="25">
        <f>INT(O24*P24)</f>
        <v>0</v>
      </c>
      <c r="R24" s="25">
        <f t="shared" si="5"/>
        <v>0</v>
      </c>
      <c r="S24" s="47">
        <f t="shared" si="0"/>
        <v>0</v>
      </c>
      <c r="T24" s="23"/>
      <c r="AA24" s="20" t="s">
        <v>124</v>
      </c>
      <c r="AB24" s="20"/>
      <c r="AC24" s="20" t="s">
        <v>125</v>
      </c>
    </row>
    <row r="25" spans="2:29" s="8" customFormat="1" ht="21" customHeight="1" x14ac:dyDescent="0.15">
      <c r="B25" s="22"/>
      <c r="C25" s="22"/>
      <c r="D25" s="22"/>
      <c r="E25" s="29" t="s">
        <v>41</v>
      </c>
      <c r="F25" s="24" t="s">
        <v>42</v>
      </c>
      <c r="G25" s="25"/>
      <c r="H25" s="25"/>
      <c r="I25" s="25">
        <f>INT(G25*H25)</f>
        <v>0</v>
      </c>
      <c r="J25" s="25"/>
      <c r="K25" s="25"/>
      <c r="L25" s="25">
        <f>INT(J25*K25)</f>
        <v>0</v>
      </c>
      <c r="M25" s="25">
        <f>J25-G25</f>
        <v>0</v>
      </c>
      <c r="N25" s="26">
        <f>L25-I25</f>
        <v>0</v>
      </c>
      <c r="O25" s="25"/>
      <c r="P25" s="26"/>
      <c r="Q25" s="25">
        <f>INT(O25*P25)</f>
        <v>0</v>
      </c>
      <c r="R25" s="25">
        <f t="shared" si="5"/>
        <v>0</v>
      </c>
      <c r="S25" s="47">
        <f t="shared" si="0"/>
        <v>0</v>
      </c>
      <c r="T25" s="23"/>
    </row>
    <row r="26" spans="2:29" s="8" customFormat="1" ht="21" customHeight="1" x14ac:dyDescent="0.15">
      <c r="B26" s="22"/>
      <c r="C26" s="22" t="s">
        <v>43</v>
      </c>
      <c r="D26" s="22"/>
      <c r="E26" s="23"/>
      <c r="F26" s="24" t="s">
        <v>23</v>
      </c>
      <c r="G26" s="25">
        <v>1</v>
      </c>
      <c r="H26" s="25"/>
      <c r="I26" s="26">
        <f>I27+I32</f>
        <v>0</v>
      </c>
      <c r="J26" s="25">
        <v>1</v>
      </c>
      <c r="K26" s="25"/>
      <c r="L26" s="26">
        <f>L27+L32</f>
        <v>0</v>
      </c>
      <c r="M26" s="25">
        <v>1</v>
      </c>
      <c r="N26" s="26">
        <f t="shared" si="1"/>
        <v>0</v>
      </c>
      <c r="O26" s="25">
        <f t="shared" si="3"/>
        <v>1</v>
      </c>
      <c r="P26" s="26"/>
      <c r="Q26" s="26">
        <f>Q27+Q32</f>
        <v>0</v>
      </c>
      <c r="R26" s="25">
        <v>1</v>
      </c>
      <c r="S26" s="47">
        <f t="shared" si="0"/>
        <v>0</v>
      </c>
      <c r="T26" s="23"/>
    </row>
    <row r="27" spans="2:29" s="8" customFormat="1" ht="21" customHeight="1" x14ac:dyDescent="0.15">
      <c r="B27" s="22"/>
      <c r="C27" s="22"/>
      <c r="D27" s="22" t="s">
        <v>44</v>
      </c>
      <c r="E27" s="23"/>
      <c r="F27" s="24" t="s">
        <v>23</v>
      </c>
      <c r="G27" s="25">
        <v>1</v>
      </c>
      <c r="H27" s="25"/>
      <c r="I27" s="25">
        <f>SUM(I28:I31)</f>
        <v>0</v>
      </c>
      <c r="J27" s="25">
        <v>1</v>
      </c>
      <c r="K27" s="25"/>
      <c r="L27" s="25">
        <f>SUM(L28:L31)</f>
        <v>0</v>
      </c>
      <c r="M27" s="25">
        <v>1</v>
      </c>
      <c r="N27" s="26">
        <f t="shared" si="1"/>
        <v>0</v>
      </c>
      <c r="O27" s="25">
        <f t="shared" si="3"/>
        <v>1</v>
      </c>
      <c r="P27" s="26"/>
      <c r="Q27" s="25">
        <f>SUM(Q28:Q31)</f>
        <v>0</v>
      </c>
      <c r="R27" s="25">
        <v>1</v>
      </c>
      <c r="S27" s="47">
        <f t="shared" si="0"/>
        <v>0</v>
      </c>
      <c r="T27" s="23"/>
    </row>
    <row r="28" spans="2:29" s="8" customFormat="1" ht="21" customHeight="1" x14ac:dyDescent="0.15">
      <c r="B28" s="22"/>
      <c r="C28" s="22"/>
      <c r="D28" s="22"/>
      <c r="E28" s="29" t="s">
        <v>45</v>
      </c>
      <c r="F28" s="24" t="s">
        <v>46</v>
      </c>
      <c r="G28" s="25"/>
      <c r="H28" s="25"/>
      <c r="I28" s="25">
        <f>INT(G28*H28)</f>
        <v>0</v>
      </c>
      <c r="J28" s="25"/>
      <c r="K28" s="25"/>
      <c r="L28" s="25">
        <f>INT(J28*K28)</f>
        <v>0</v>
      </c>
      <c r="M28" s="25">
        <f t="shared" si="4"/>
        <v>0</v>
      </c>
      <c r="N28" s="26">
        <f t="shared" si="1"/>
        <v>0</v>
      </c>
      <c r="O28" s="25"/>
      <c r="P28" s="26"/>
      <c r="Q28" s="25">
        <f>INT(O28*P28)</f>
        <v>0</v>
      </c>
      <c r="R28" s="25">
        <f t="shared" si="5"/>
        <v>0</v>
      </c>
      <c r="S28" s="47">
        <f t="shared" si="0"/>
        <v>0</v>
      </c>
      <c r="T28" s="23"/>
    </row>
    <row r="29" spans="2:29" s="8" customFormat="1" ht="21" customHeight="1" x14ac:dyDescent="0.15">
      <c r="B29" s="22"/>
      <c r="C29" s="22"/>
      <c r="D29" s="22"/>
      <c r="E29" s="29" t="s">
        <v>47</v>
      </c>
      <c r="F29" s="24" t="s">
        <v>46</v>
      </c>
      <c r="G29" s="25"/>
      <c r="H29" s="25"/>
      <c r="I29" s="25">
        <f>INT(G29*H29)</f>
        <v>0</v>
      </c>
      <c r="J29" s="25"/>
      <c r="K29" s="25"/>
      <c r="L29" s="25">
        <f>INT(J29*K29)</f>
        <v>0</v>
      </c>
      <c r="M29" s="25">
        <f t="shared" si="4"/>
        <v>0</v>
      </c>
      <c r="N29" s="26">
        <f t="shared" si="1"/>
        <v>0</v>
      </c>
      <c r="O29" s="25"/>
      <c r="P29" s="26"/>
      <c r="Q29" s="25">
        <f>INT(O29*P29)</f>
        <v>0</v>
      </c>
      <c r="R29" s="25">
        <f t="shared" si="5"/>
        <v>0</v>
      </c>
      <c r="S29" s="47">
        <f t="shared" si="0"/>
        <v>0</v>
      </c>
      <c r="T29" s="23"/>
    </row>
    <row r="30" spans="2:29" s="8" customFormat="1" ht="21" customHeight="1" x14ac:dyDescent="0.15">
      <c r="B30" s="22"/>
      <c r="C30" s="22"/>
      <c r="D30" s="22"/>
      <c r="E30" s="29" t="s">
        <v>48</v>
      </c>
      <c r="F30" s="24" t="s">
        <v>46</v>
      </c>
      <c r="G30" s="25"/>
      <c r="H30" s="25"/>
      <c r="I30" s="25">
        <f>INT(G30*H30)</f>
        <v>0</v>
      </c>
      <c r="J30" s="25"/>
      <c r="K30" s="25"/>
      <c r="L30" s="25">
        <f>INT(J30*K30)</f>
        <v>0</v>
      </c>
      <c r="M30" s="25">
        <f t="shared" si="4"/>
        <v>0</v>
      </c>
      <c r="N30" s="26">
        <f t="shared" si="1"/>
        <v>0</v>
      </c>
      <c r="O30" s="25"/>
      <c r="P30" s="26"/>
      <c r="Q30" s="25">
        <f>INT(O30*P30)</f>
        <v>0</v>
      </c>
      <c r="R30" s="25">
        <f t="shared" si="5"/>
        <v>0</v>
      </c>
      <c r="S30" s="47">
        <f t="shared" si="0"/>
        <v>0</v>
      </c>
      <c r="T30" s="23"/>
    </row>
    <row r="31" spans="2:29" s="8" customFormat="1" ht="21" customHeight="1" x14ac:dyDescent="0.15">
      <c r="B31" s="22"/>
      <c r="C31" s="22"/>
      <c r="D31" s="22"/>
      <c r="E31" s="23" t="s">
        <v>49</v>
      </c>
      <c r="F31" s="24" t="s">
        <v>50</v>
      </c>
      <c r="G31" s="25"/>
      <c r="H31" s="25"/>
      <c r="I31" s="25">
        <f>INT(G31*H31)</f>
        <v>0</v>
      </c>
      <c r="J31" s="25"/>
      <c r="K31" s="25"/>
      <c r="L31" s="25">
        <f>INT(J31*K31)</f>
        <v>0</v>
      </c>
      <c r="M31" s="25">
        <f t="shared" si="4"/>
        <v>0</v>
      </c>
      <c r="N31" s="26">
        <f t="shared" si="1"/>
        <v>0</v>
      </c>
      <c r="O31" s="25"/>
      <c r="P31" s="26"/>
      <c r="Q31" s="25">
        <f>INT(O31*P31)</f>
        <v>0</v>
      </c>
      <c r="R31" s="25">
        <f>O31-J31</f>
        <v>0</v>
      </c>
      <c r="S31" s="47">
        <f t="shared" si="0"/>
        <v>0</v>
      </c>
      <c r="T31" s="23"/>
    </row>
    <row r="32" spans="2:29" s="8" customFormat="1" ht="21" customHeight="1" x14ac:dyDescent="0.15">
      <c r="B32" s="22"/>
      <c r="C32" s="22"/>
      <c r="D32" s="22" t="s">
        <v>51</v>
      </c>
      <c r="E32" s="23"/>
      <c r="F32" s="24" t="s">
        <v>23</v>
      </c>
      <c r="G32" s="25">
        <v>1</v>
      </c>
      <c r="H32" s="25"/>
      <c r="I32" s="25">
        <f>I33</f>
        <v>0</v>
      </c>
      <c r="J32" s="25">
        <v>1</v>
      </c>
      <c r="K32" s="25"/>
      <c r="L32" s="25">
        <f>L33</f>
        <v>0</v>
      </c>
      <c r="M32" s="25">
        <v>1</v>
      </c>
      <c r="N32" s="26">
        <f t="shared" si="1"/>
        <v>0</v>
      </c>
      <c r="O32" s="25">
        <f t="shared" si="3"/>
        <v>1</v>
      </c>
      <c r="P32" s="26"/>
      <c r="Q32" s="25">
        <f>Q33</f>
        <v>0</v>
      </c>
      <c r="R32" s="25">
        <v>1</v>
      </c>
      <c r="S32" s="47">
        <f t="shared" si="0"/>
        <v>0</v>
      </c>
      <c r="T32" s="23"/>
    </row>
    <row r="33" spans="2:20" s="8" customFormat="1" ht="21" customHeight="1" x14ac:dyDescent="0.15">
      <c r="B33" s="22"/>
      <c r="C33" s="22"/>
      <c r="D33" s="22"/>
      <c r="E33" s="29" t="s">
        <v>52</v>
      </c>
      <c r="F33" s="24" t="s">
        <v>33</v>
      </c>
      <c r="G33" s="25"/>
      <c r="H33" s="25"/>
      <c r="I33" s="25">
        <f>INT(G33*H33)</f>
        <v>0</v>
      </c>
      <c r="J33" s="25"/>
      <c r="K33" s="25"/>
      <c r="L33" s="25">
        <f>INT(J33*K33)</f>
        <v>0</v>
      </c>
      <c r="M33" s="25">
        <f t="shared" si="4"/>
        <v>0</v>
      </c>
      <c r="N33" s="26">
        <f t="shared" si="1"/>
        <v>0</v>
      </c>
      <c r="O33" s="25"/>
      <c r="P33" s="26"/>
      <c r="Q33" s="25">
        <f>INT(O33*P33)</f>
        <v>0</v>
      </c>
      <c r="R33" s="25">
        <f t="shared" si="5"/>
        <v>0</v>
      </c>
      <c r="S33" s="47">
        <f t="shared" si="0"/>
        <v>0</v>
      </c>
      <c r="T33" s="23"/>
    </row>
    <row r="34" spans="2:20" s="8" customFormat="1" ht="21" customHeight="1" x14ac:dyDescent="0.15">
      <c r="B34" s="22"/>
      <c r="C34" s="22" t="s">
        <v>53</v>
      </c>
      <c r="D34" s="22"/>
      <c r="E34" s="23"/>
      <c r="F34" s="24" t="s">
        <v>23</v>
      </c>
      <c r="G34" s="25">
        <v>1</v>
      </c>
      <c r="H34" s="25"/>
      <c r="I34" s="25">
        <f>I35+I37</f>
        <v>0</v>
      </c>
      <c r="J34" s="25">
        <v>1</v>
      </c>
      <c r="K34" s="25"/>
      <c r="L34" s="25">
        <f>L35+L37</f>
        <v>0</v>
      </c>
      <c r="M34" s="25">
        <v>1</v>
      </c>
      <c r="N34" s="26">
        <f t="shared" si="1"/>
        <v>0</v>
      </c>
      <c r="O34" s="25">
        <f t="shared" si="3"/>
        <v>1</v>
      </c>
      <c r="P34" s="26"/>
      <c r="Q34" s="25">
        <f>Q35+Q37</f>
        <v>0</v>
      </c>
      <c r="R34" s="25">
        <v>1</v>
      </c>
      <c r="S34" s="47">
        <f t="shared" si="0"/>
        <v>0</v>
      </c>
      <c r="T34" s="23"/>
    </row>
    <row r="35" spans="2:20" s="8" customFormat="1" ht="21" customHeight="1" x14ac:dyDescent="0.15">
      <c r="B35" s="22"/>
      <c r="C35" s="22"/>
      <c r="D35" s="22" t="s">
        <v>54</v>
      </c>
      <c r="E35" s="23"/>
      <c r="F35" s="24" t="s">
        <v>23</v>
      </c>
      <c r="G35" s="25">
        <v>1</v>
      </c>
      <c r="H35" s="25"/>
      <c r="I35" s="26">
        <f>I36</f>
        <v>0</v>
      </c>
      <c r="J35" s="25">
        <v>1</v>
      </c>
      <c r="K35" s="25"/>
      <c r="L35" s="26">
        <f>L36</f>
        <v>0</v>
      </c>
      <c r="M35" s="25">
        <v>1</v>
      </c>
      <c r="N35" s="26">
        <f t="shared" si="1"/>
        <v>0</v>
      </c>
      <c r="O35" s="25">
        <f t="shared" si="3"/>
        <v>1</v>
      </c>
      <c r="P35" s="26"/>
      <c r="Q35" s="26">
        <f>Q36</f>
        <v>0</v>
      </c>
      <c r="R35" s="25">
        <v>1</v>
      </c>
      <c r="S35" s="47">
        <f t="shared" si="0"/>
        <v>0</v>
      </c>
      <c r="T35" s="23"/>
    </row>
    <row r="36" spans="2:20" s="8" customFormat="1" ht="21" customHeight="1" x14ac:dyDescent="0.15">
      <c r="B36" s="22"/>
      <c r="C36" s="22"/>
      <c r="D36" s="22"/>
      <c r="E36" s="29" t="s">
        <v>55</v>
      </c>
      <c r="F36" s="24" t="s">
        <v>33</v>
      </c>
      <c r="G36" s="25"/>
      <c r="H36" s="25"/>
      <c r="I36" s="25">
        <f>INT(G36*H36)</f>
        <v>0</v>
      </c>
      <c r="J36" s="25"/>
      <c r="K36" s="25"/>
      <c r="L36" s="25">
        <f>INT(J36*K36)</f>
        <v>0</v>
      </c>
      <c r="M36" s="25">
        <f t="shared" si="4"/>
        <v>0</v>
      </c>
      <c r="N36" s="26">
        <f>L36-I36</f>
        <v>0</v>
      </c>
      <c r="O36" s="25"/>
      <c r="P36" s="26"/>
      <c r="Q36" s="25">
        <f>INT(O36*P36)</f>
        <v>0</v>
      </c>
      <c r="R36" s="25">
        <f t="shared" si="5"/>
        <v>0</v>
      </c>
      <c r="S36" s="47">
        <f t="shared" si="0"/>
        <v>0</v>
      </c>
      <c r="T36" s="23"/>
    </row>
    <row r="37" spans="2:20" s="8" customFormat="1" ht="21" customHeight="1" x14ac:dyDescent="0.15">
      <c r="B37" s="22"/>
      <c r="C37" s="22"/>
      <c r="D37" s="22" t="s">
        <v>56</v>
      </c>
      <c r="E37" s="29"/>
      <c r="F37" s="24" t="s">
        <v>23</v>
      </c>
      <c r="G37" s="25">
        <v>1</v>
      </c>
      <c r="H37" s="25"/>
      <c r="I37" s="25">
        <f>SUM(I38:I39)</f>
        <v>0</v>
      </c>
      <c r="J37" s="25">
        <v>1</v>
      </c>
      <c r="K37" s="25"/>
      <c r="L37" s="25">
        <f>SUM(L38:L39)</f>
        <v>0</v>
      </c>
      <c r="M37" s="25">
        <v>1</v>
      </c>
      <c r="N37" s="26">
        <f t="shared" si="1"/>
        <v>0</v>
      </c>
      <c r="O37" s="25">
        <f t="shared" si="3"/>
        <v>1</v>
      </c>
      <c r="P37" s="26"/>
      <c r="Q37" s="25">
        <f>SUM(Q38:Q39)</f>
        <v>0</v>
      </c>
      <c r="R37" s="25">
        <v>1</v>
      </c>
      <c r="S37" s="47">
        <f t="shared" si="0"/>
        <v>0</v>
      </c>
      <c r="T37" s="23"/>
    </row>
    <row r="38" spans="2:20" s="8" customFormat="1" ht="21" customHeight="1" x14ac:dyDescent="0.15">
      <c r="B38" s="22"/>
      <c r="C38" s="22"/>
      <c r="D38" s="22"/>
      <c r="E38" s="29" t="s">
        <v>57</v>
      </c>
      <c r="F38" s="24" t="s">
        <v>27</v>
      </c>
      <c r="G38" s="25"/>
      <c r="H38" s="25"/>
      <c r="I38" s="25">
        <f>INT(G38*H38)</f>
        <v>0</v>
      </c>
      <c r="J38" s="25"/>
      <c r="K38" s="25"/>
      <c r="L38" s="25">
        <f>INT(J38*K38)</f>
        <v>0</v>
      </c>
      <c r="M38" s="25">
        <f t="shared" si="4"/>
        <v>0</v>
      </c>
      <c r="N38" s="26">
        <f t="shared" si="1"/>
        <v>0</v>
      </c>
      <c r="O38" s="25"/>
      <c r="P38" s="26"/>
      <c r="Q38" s="25">
        <f>INT(O38*P38)</f>
        <v>0</v>
      </c>
      <c r="R38" s="25">
        <f t="shared" si="5"/>
        <v>0</v>
      </c>
      <c r="S38" s="47">
        <f t="shared" si="0"/>
        <v>0</v>
      </c>
      <c r="T38" s="23"/>
    </row>
    <row r="39" spans="2:20" s="8" customFormat="1" ht="21" customHeight="1" x14ac:dyDescent="0.15">
      <c r="B39" s="22"/>
      <c r="C39" s="22"/>
      <c r="D39" s="22"/>
      <c r="E39" s="29" t="s">
        <v>57</v>
      </c>
      <c r="F39" s="24" t="s">
        <v>27</v>
      </c>
      <c r="G39" s="25"/>
      <c r="H39" s="25"/>
      <c r="I39" s="25">
        <f>INT(G39*H39)</f>
        <v>0</v>
      </c>
      <c r="J39" s="25"/>
      <c r="K39" s="25"/>
      <c r="L39" s="25">
        <f>INT(J39*K39)</f>
        <v>0</v>
      </c>
      <c r="M39" s="25">
        <f t="shared" si="4"/>
        <v>0</v>
      </c>
      <c r="N39" s="26">
        <f>L39-I39</f>
        <v>0</v>
      </c>
      <c r="O39" s="25"/>
      <c r="P39" s="26"/>
      <c r="Q39" s="25">
        <f>INT(O39*P39)</f>
        <v>0</v>
      </c>
      <c r="R39" s="25">
        <f t="shared" si="5"/>
        <v>0</v>
      </c>
      <c r="S39" s="47">
        <f t="shared" si="0"/>
        <v>0</v>
      </c>
      <c r="T39" s="23"/>
    </row>
    <row r="40" spans="2:20" s="8" customFormat="1" ht="21" customHeight="1" x14ac:dyDescent="0.15">
      <c r="B40" s="22"/>
      <c r="C40" s="22" t="s">
        <v>58</v>
      </c>
      <c r="D40" s="22"/>
      <c r="E40" s="23"/>
      <c r="F40" s="24" t="s">
        <v>23</v>
      </c>
      <c r="G40" s="25">
        <v>1</v>
      </c>
      <c r="H40" s="25"/>
      <c r="I40" s="25">
        <f>I41+I44+I48</f>
        <v>0</v>
      </c>
      <c r="J40" s="25">
        <v>1</v>
      </c>
      <c r="K40" s="25"/>
      <c r="L40" s="25">
        <f>L41+L44+L48</f>
        <v>0</v>
      </c>
      <c r="M40" s="25">
        <v>1</v>
      </c>
      <c r="N40" s="26">
        <f>L40-I40</f>
        <v>0</v>
      </c>
      <c r="O40" s="25">
        <f t="shared" si="3"/>
        <v>1</v>
      </c>
      <c r="P40" s="26"/>
      <c r="Q40" s="25">
        <f>Q41+Q44+Q48</f>
        <v>0</v>
      </c>
      <c r="R40" s="25">
        <v>1</v>
      </c>
      <c r="S40" s="47">
        <f t="shared" si="0"/>
        <v>0</v>
      </c>
      <c r="T40" s="23"/>
    </row>
    <row r="41" spans="2:20" s="8" customFormat="1" ht="21" customHeight="1" x14ac:dyDescent="0.15">
      <c r="B41" s="22"/>
      <c r="C41" s="22"/>
      <c r="D41" s="22" t="s">
        <v>59</v>
      </c>
      <c r="E41" s="23"/>
      <c r="F41" s="24" t="s">
        <v>23</v>
      </c>
      <c r="G41" s="25">
        <v>1</v>
      </c>
      <c r="H41" s="25"/>
      <c r="I41" s="25">
        <f>SUM(I42:I43)</f>
        <v>0</v>
      </c>
      <c r="J41" s="25">
        <v>1</v>
      </c>
      <c r="K41" s="25"/>
      <c r="L41" s="25">
        <f>SUM(L42:L43)</f>
        <v>0</v>
      </c>
      <c r="M41" s="25">
        <v>1</v>
      </c>
      <c r="N41" s="26">
        <f t="shared" si="1"/>
        <v>0</v>
      </c>
      <c r="O41" s="25">
        <f t="shared" si="3"/>
        <v>1</v>
      </c>
      <c r="P41" s="26"/>
      <c r="Q41" s="25">
        <f>SUM(Q42:Q43)</f>
        <v>0</v>
      </c>
      <c r="R41" s="25">
        <v>1</v>
      </c>
      <c r="S41" s="47">
        <f t="shared" si="0"/>
        <v>0</v>
      </c>
      <c r="T41" s="23"/>
    </row>
    <row r="42" spans="2:20" s="8" customFormat="1" ht="21" customHeight="1" x14ac:dyDescent="0.15">
      <c r="B42" s="22"/>
      <c r="C42" s="22"/>
      <c r="D42" s="22"/>
      <c r="E42" s="29" t="s">
        <v>60</v>
      </c>
      <c r="F42" s="24" t="s">
        <v>38</v>
      </c>
      <c r="G42" s="25"/>
      <c r="H42" s="25"/>
      <c r="I42" s="25">
        <f t="shared" ref="I42:I49" si="6">INT(G42*H42)</f>
        <v>0</v>
      </c>
      <c r="J42" s="25"/>
      <c r="K42" s="25"/>
      <c r="L42" s="25">
        <f t="shared" ref="L42:L47" si="7">INT(J42*K42)</f>
        <v>0</v>
      </c>
      <c r="M42" s="25">
        <f t="shared" si="4"/>
        <v>0</v>
      </c>
      <c r="N42" s="26">
        <f>L42-I42</f>
        <v>0</v>
      </c>
      <c r="O42" s="25"/>
      <c r="P42" s="26"/>
      <c r="Q42" s="25">
        <f>INT(O42*P42)</f>
        <v>0</v>
      </c>
      <c r="R42" s="25">
        <f t="shared" si="5"/>
        <v>0</v>
      </c>
      <c r="S42" s="47">
        <f t="shared" si="0"/>
        <v>0</v>
      </c>
      <c r="T42" s="23"/>
    </row>
    <row r="43" spans="2:20" s="8" customFormat="1" ht="21" customHeight="1" x14ac:dyDescent="0.15">
      <c r="B43" s="22"/>
      <c r="C43" s="22"/>
      <c r="D43" s="22"/>
      <c r="E43" s="29" t="s">
        <v>61</v>
      </c>
      <c r="F43" s="24" t="s">
        <v>62</v>
      </c>
      <c r="G43" s="25"/>
      <c r="H43" s="25"/>
      <c r="I43" s="25">
        <f t="shared" si="6"/>
        <v>0</v>
      </c>
      <c r="J43" s="25"/>
      <c r="K43" s="25"/>
      <c r="L43" s="25">
        <f t="shared" si="7"/>
        <v>0</v>
      </c>
      <c r="M43" s="25">
        <f t="shared" si="4"/>
        <v>0</v>
      </c>
      <c r="N43" s="26">
        <f>L43-I43</f>
        <v>0</v>
      </c>
      <c r="O43" s="25"/>
      <c r="P43" s="26"/>
      <c r="Q43" s="25">
        <f>INT(O43*P43)</f>
        <v>0</v>
      </c>
      <c r="R43" s="25">
        <f t="shared" si="5"/>
        <v>0</v>
      </c>
      <c r="S43" s="47">
        <f t="shared" si="0"/>
        <v>0</v>
      </c>
      <c r="T43" s="23"/>
    </row>
    <row r="44" spans="2:20" s="8" customFormat="1" ht="21" customHeight="1" x14ac:dyDescent="0.15">
      <c r="B44" s="22"/>
      <c r="C44" s="22"/>
      <c r="D44" s="82" t="s">
        <v>64</v>
      </c>
      <c r="E44" s="83"/>
      <c r="F44" s="24" t="s">
        <v>23</v>
      </c>
      <c r="G44" s="25">
        <v>1</v>
      </c>
      <c r="H44" s="25"/>
      <c r="I44" s="26">
        <f>SUM(I45:I47)</f>
        <v>0</v>
      </c>
      <c r="J44" s="25">
        <v>1</v>
      </c>
      <c r="K44" s="25"/>
      <c r="L44" s="25">
        <f t="shared" si="7"/>
        <v>0</v>
      </c>
      <c r="M44" s="25">
        <v>1</v>
      </c>
      <c r="N44" s="26">
        <f t="shared" si="1"/>
        <v>0</v>
      </c>
      <c r="O44" s="25">
        <f t="shared" si="3"/>
        <v>1</v>
      </c>
      <c r="P44" s="26"/>
      <c r="Q44" s="26">
        <f>SUM(Q45:Q47)</f>
        <v>0</v>
      </c>
      <c r="R44" s="25">
        <v>1</v>
      </c>
      <c r="S44" s="47">
        <f t="shared" si="0"/>
        <v>0</v>
      </c>
      <c r="T44" s="23"/>
    </row>
    <row r="45" spans="2:20" s="8" customFormat="1" ht="21" x14ac:dyDescent="0.15">
      <c r="B45" s="22"/>
      <c r="C45" s="22"/>
      <c r="D45" s="22"/>
      <c r="E45" s="29" t="s">
        <v>63</v>
      </c>
      <c r="F45" s="24" t="s">
        <v>36</v>
      </c>
      <c r="G45" s="25"/>
      <c r="H45" s="25"/>
      <c r="I45" s="25">
        <f t="shared" si="6"/>
        <v>0</v>
      </c>
      <c r="J45" s="25"/>
      <c r="K45" s="25"/>
      <c r="L45" s="25">
        <f t="shared" si="7"/>
        <v>0</v>
      </c>
      <c r="M45" s="25">
        <f t="shared" si="4"/>
        <v>0</v>
      </c>
      <c r="N45" s="26">
        <f t="shared" si="1"/>
        <v>0</v>
      </c>
      <c r="O45" s="25"/>
      <c r="P45" s="26"/>
      <c r="Q45" s="25">
        <f>INT(O45*P45)</f>
        <v>0</v>
      </c>
      <c r="R45" s="25">
        <f t="shared" si="5"/>
        <v>0</v>
      </c>
      <c r="S45" s="47">
        <f t="shared" si="0"/>
        <v>0</v>
      </c>
      <c r="T45" s="23"/>
    </row>
    <row r="46" spans="2:20" s="8" customFormat="1" ht="21" x14ac:dyDescent="0.15">
      <c r="B46" s="22"/>
      <c r="C46" s="22"/>
      <c r="D46" s="22"/>
      <c r="E46" s="29" t="s">
        <v>141</v>
      </c>
      <c r="F46" s="24" t="s">
        <v>23</v>
      </c>
      <c r="G46" s="25">
        <v>1</v>
      </c>
      <c r="H46" s="25"/>
      <c r="I46" s="25">
        <f t="shared" si="6"/>
        <v>0</v>
      </c>
      <c r="J46" s="25">
        <v>1</v>
      </c>
      <c r="K46" s="25"/>
      <c r="L46" s="25">
        <f t="shared" si="7"/>
        <v>0</v>
      </c>
      <c r="M46" s="25">
        <v>1</v>
      </c>
      <c r="N46" s="26">
        <f t="shared" si="1"/>
        <v>0</v>
      </c>
      <c r="O46" s="25">
        <f t="shared" si="3"/>
        <v>1</v>
      </c>
      <c r="P46" s="26"/>
      <c r="Q46" s="25">
        <f>INT(O46*P46)</f>
        <v>0</v>
      </c>
      <c r="R46" s="25">
        <v>1</v>
      </c>
      <c r="S46" s="47">
        <f t="shared" si="0"/>
        <v>0</v>
      </c>
      <c r="T46" s="23"/>
    </row>
    <row r="47" spans="2:20" s="8" customFormat="1" ht="21" customHeight="1" x14ac:dyDescent="0.15">
      <c r="B47" s="22"/>
      <c r="C47" s="22"/>
      <c r="D47" s="22"/>
      <c r="E47" s="29" t="s">
        <v>142</v>
      </c>
      <c r="F47" s="24" t="s">
        <v>38</v>
      </c>
      <c r="G47" s="25"/>
      <c r="H47" s="25"/>
      <c r="I47" s="25">
        <f t="shared" si="6"/>
        <v>0</v>
      </c>
      <c r="J47" s="25"/>
      <c r="K47" s="25"/>
      <c r="L47" s="25">
        <f t="shared" si="7"/>
        <v>0</v>
      </c>
      <c r="M47" s="25">
        <f t="shared" si="4"/>
        <v>0</v>
      </c>
      <c r="N47" s="26">
        <f>L47-I47</f>
        <v>0</v>
      </c>
      <c r="O47" s="25"/>
      <c r="P47" s="26"/>
      <c r="Q47" s="25">
        <f>INT(O47*P47)</f>
        <v>0</v>
      </c>
      <c r="R47" s="25">
        <f t="shared" si="5"/>
        <v>0</v>
      </c>
      <c r="S47" s="47">
        <f t="shared" si="0"/>
        <v>0</v>
      </c>
      <c r="T47" s="23"/>
    </row>
    <row r="48" spans="2:20" s="8" customFormat="1" ht="21" customHeight="1" x14ac:dyDescent="0.15">
      <c r="B48" s="22"/>
      <c r="C48" s="22"/>
      <c r="D48" s="22" t="s">
        <v>65</v>
      </c>
      <c r="E48" s="29"/>
      <c r="F48" s="24" t="s">
        <v>23</v>
      </c>
      <c r="G48" s="25">
        <v>1</v>
      </c>
      <c r="H48" s="25"/>
      <c r="I48" s="26">
        <f>SUM(I49:I49)</f>
        <v>0</v>
      </c>
      <c r="J48" s="25">
        <v>1</v>
      </c>
      <c r="K48" s="25"/>
      <c r="L48" s="26">
        <f>SUM(L49:L49)</f>
        <v>0</v>
      </c>
      <c r="M48" s="25">
        <v>1</v>
      </c>
      <c r="N48" s="26">
        <f>L48-I48</f>
        <v>0</v>
      </c>
      <c r="O48" s="25">
        <f t="shared" si="3"/>
        <v>1</v>
      </c>
      <c r="P48" s="26"/>
      <c r="Q48" s="26">
        <f>SUM(Q49:Q49)</f>
        <v>0</v>
      </c>
      <c r="R48" s="25">
        <v>1</v>
      </c>
      <c r="S48" s="47">
        <f t="shared" si="0"/>
        <v>0</v>
      </c>
      <c r="T48" s="23"/>
    </row>
    <row r="49" spans="2:23" s="8" customFormat="1" ht="21" customHeight="1" x14ac:dyDescent="0.15">
      <c r="B49" s="22"/>
      <c r="C49" s="22"/>
      <c r="D49" s="22"/>
      <c r="E49" s="29" t="s">
        <v>66</v>
      </c>
      <c r="F49" s="24" t="s">
        <v>23</v>
      </c>
      <c r="G49" s="25">
        <v>1</v>
      </c>
      <c r="H49" s="25"/>
      <c r="I49" s="25">
        <f t="shared" si="6"/>
        <v>0</v>
      </c>
      <c r="J49" s="25">
        <v>1</v>
      </c>
      <c r="K49" s="25"/>
      <c r="L49" s="25">
        <f>INT(J49*K49)</f>
        <v>0</v>
      </c>
      <c r="M49" s="25">
        <v>1</v>
      </c>
      <c r="N49" s="26">
        <f>L49-I49</f>
        <v>0</v>
      </c>
      <c r="O49" s="25">
        <f t="shared" si="3"/>
        <v>1</v>
      </c>
      <c r="P49" s="26"/>
      <c r="Q49" s="25">
        <f>INT(O49*P49)</f>
        <v>0</v>
      </c>
      <c r="R49" s="25">
        <v>1</v>
      </c>
      <c r="S49" s="47">
        <f t="shared" si="0"/>
        <v>0</v>
      </c>
      <c r="T49" s="23"/>
    </row>
    <row r="50" spans="2:23" s="8" customFormat="1" ht="18" customHeight="1" x14ac:dyDescent="0.15">
      <c r="B50" s="30"/>
      <c r="C50" s="30" t="s">
        <v>67</v>
      </c>
      <c r="D50" s="31"/>
      <c r="E50" s="32"/>
      <c r="F50" s="33"/>
      <c r="G50" s="25"/>
      <c r="H50" s="25"/>
      <c r="I50" s="25">
        <f>I9</f>
        <v>0</v>
      </c>
      <c r="J50" s="25"/>
      <c r="K50" s="25"/>
      <c r="L50" s="25">
        <f>L9</f>
        <v>0</v>
      </c>
      <c r="M50" s="25"/>
      <c r="N50" s="26">
        <f>L50-I50</f>
        <v>0</v>
      </c>
      <c r="O50" s="25"/>
      <c r="P50" s="26"/>
      <c r="Q50" s="25">
        <f>Q9</f>
        <v>0</v>
      </c>
      <c r="R50" s="25"/>
      <c r="S50" s="47">
        <f t="shared" si="0"/>
        <v>0</v>
      </c>
      <c r="T50" s="34"/>
      <c r="V50" s="14"/>
      <c r="W50" s="14"/>
    </row>
    <row r="51" spans="2:23" s="8" customFormat="1" ht="18" customHeight="1" x14ac:dyDescent="0.15">
      <c r="B51" s="30"/>
      <c r="C51" s="30" t="s">
        <v>68</v>
      </c>
      <c r="D51" s="31"/>
      <c r="E51" s="32"/>
      <c r="F51" s="33"/>
      <c r="G51" s="25"/>
      <c r="H51" s="25"/>
      <c r="I51" s="25">
        <f>I50</f>
        <v>0</v>
      </c>
      <c r="J51" s="25"/>
      <c r="K51" s="25"/>
      <c r="L51" s="25">
        <f>L50</f>
        <v>0</v>
      </c>
      <c r="M51" s="25"/>
      <c r="N51" s="26">
        <f t="shared" ref="N51:N64" si="8">L51-I51</f>
        <v>0</v>
      </c>
      <c r="O51" s="25"/>
      <c r="P51" s="26"/>
      <c r="Q51" s="25">
        <f>Q50</f>
        <v>0</v>
      </c>
      <c r="R51" s="25"/>
      <c r="S51" s="47">
        <f t="shared" si="0"/>
        <v>0</v>
      </c>
      <c r="T51" s="34"/>
    </row>
    <row r="52" spans="2:23" s="8" customFormat="1" ht="18" customHeight="1" x14ac:dyDescent="0.15">
      <c r="B52" s="30"/>
      <c r="C52" s="30"/>
      <c r="D52" s="31" t="s">
        <v>69</v>
      </c>
      <c r="E52" s="32" t="s">
        <v>70</v>
      </c>
      <c r="F52" s="33" t="s">
        <v>23</v>
      </c>
      <c r="G52" s="25">
        <v>1</v>
      </c>
      <c r="H52" s="25"/>
      <c r="I52" s="25">
        <f>I51*0.1105</f>
        <v>0</v>
      </c>
      <c r="J52" s="25">
        <v>1</v>
      </c>
      <c r="K52" s="25"/>
      <c r="L52" s="25">
        <f>L51*0.1105</f>
        <v>0</v>
      </c>
      <c r="M52" s="25">
        <v>1</v>
      </c>
      <c r="N52" s="26">
        <f t="shared" si="8"/>
        <v>0</v>
      </c>
      <c r="O52" s="25">
        <v>1</v>
      </c>
      <c r="P52" s="26"/>
      <c r="Q52" s="25">
        <f>Q51*0.1105</f>
        <v>0</v>
      </c>
      <c r="R52" s="25">
        <v>1</v>
      </c>
      <c r="S52" s="47">
        <f t="shared" si="0"/>
        <v>0</v>
      </c>
      <c r="T52" s="34"/>
      <c r="V52" s="46" t="s">
        <v>140</v>
      </c>
    </row>
    <row r="53" spans="2:23" s="8" customFormat="1" ht="18" customHeight="1" x14ac:dyDescent="0.15">
      <c r="B53" s="30"/>
      <c r="C53" s="30"/>
      <c r="D53" s="31" t="s">
        <v>71</v>
      </c>
      <c r="E53" s="32"/>
      <c r="F53" s="33" t="s">
        <v>23</v>
      </c>
      <c r="G53" s="25">
        <v>1</v>
      </c>
      <c r="H53" s="25"/>
      <c r="I53" s="25">
        <f t="shared" ref="I53:I55" si="9">INT(G53*H53)</f>
        <v>0</v>
      </c>
      <c r="J53" s="25">
        <v>1</v>
      </c>
      <c r="K53" s="25"/>
      <c r="L53" s="25">
        <f t="shared" ref="L53:L55" si="10">INT(J53*K53)</f>
        <v>0</v>
      </c>
      <c r="M53" s="25">
        <v>1</v>
      </c>
      <c r="N53" s="26">
        <f t="shared" si="8"/>
        <v>0</v>
      </c>
      <c r="O53" s="25">
        <v>1</v>
      </c>
      <c r="P53" s="26"/>
      <c r="Q53" s="25">
        <f t="shared" ref="Q53:Q55" si="11">INT(O53*P53)</f>
        <v>0</v>
      </c>
      <c r="R53" s="25">
        <v>1</v>
      </c>
      <c r="S53" s="47">
        <f t="shared" si="0"/>
        <v>0</v>
      </c>
      <c r="T53" s="34"/>
    </row>
    <row r="54" spans="2:23" s="8" customFormat="1" ht="18" customHeight="1" x14ac:dyDescent="0.15">
      <c r="B54" s="30"/>
      <c r="C54" s="30"/>
      <c r="D54" s="31" t="s">
        <v>72</v>
      </c>
      <c r="E54" s="32"/>
      <c r="F54" s="33" t="s">
        <v>23</v>
      </c>
      <c r="G54" s="25">
        <v>1</v>
      </c>
      <c r="H54" s="25"/>
      <c r="I54" s="25">
        <f t="shared" si="9"/>
        <v>0</v>
      </c>
      <c r="J54" s="25">
        <v>1</v>
      </c>
      <c r="K54" s="25"/>
      <c r="L54" s="25">
        <f t="shared" si="10"/>
        <v>0</v>
      </c>
      <c r="M54" s="25">
        <v>1</v>
      </c>
      <c r="N54" s="26">
        <f t="shared" si="8"/>
        <v>0</v>
      </c>
      <c r="O54" s="25">
        <v>1</v>
      </c>
      <c r="P54" s="26"/>
      <c r="Q54" s="25">
        <f t="shared" si="11"/>
        <v>0</v>
      </c>
      <c r="R54" s="25">
        <v>1</v>
      </c>
      <c r="S54" s="47">
        <f t="shared" si="0"/>
        <v>0</v>
      </c>
      <c r="T54" s="34"/>
    </row>
    <row r="55" spans="2:23" s="8" customFormat="1" ht="18" customHeight="1" x14ac:dyDescent="0.15">
      <c r="B55" s="30"/>
      <c r="C55" s="30"/>
      <c r="D55" s="31" t="s">
        <v>73</v>
      </c>
      <c r="E55" s="32"/>
      <c r="F55" s="33" t="s">
        <v>23</v>
      </c>
      <c r="G55" s="25">
        <v>1</v>
      </c>
      <c r="H55" s="25"/>
      <c r="I55" s="25">
        <f t="shared" si="9"/>
        <v>0</v>
      </c>
      <c r="J55" s="25">
        <v>1</v>
      </c>
      <c r="K55" s="25"/>
      <c r="L55" s="25">
        <f t="shared" si="10"/>
        <v>0</v>
      </c>
      <c r="M55" s="25">
        <v>1</v>
      </c>
      <c r="N55" s="26">
        <f t="shared" si="8"/>
        <v>0</v>
      </c>
      <c r="O55" s="25">
        <v>1</v>
      </c>
      <c r="P55" s="26"/>
      <c r="Q55" s="25">
        <f t="shared" si="11"/>
        <v>0</v>
      </c>
      <c r="R55" s="25">
        <v>1</v>
      </c>
      <c r="S55" s="47">
        <f t="shared" si="0"/>
        <v>0</v>
      </c>
      <c r="T55" s="35"/>
    </row>
    <row r="56" spans="2:23" s="8" customFormat="1" ht="18" customHeight="1" x14ac:dyDescent="0.15">
      <c r="B56" s="30"/>
      <c r="C56" s="30" t="s">
        <v>74</v>
      </c>
      <c r="D56" s="31"/>
      <c r="E56" s="32"/>
      <c r="F56" s="33"/>
      <c r="G56" s="25"/>
      <c r="H56" s="25"/>
      <c r="I56" s="25">
        <f>I52+I54+I55+I53</f>
        <v>0</v>
      </c>
      <c r="J56" s="25"/>
      <c r="K56" s="25"/>
      <c r="L56" s="25">
        <f>L52+L54+L55+L53</f>
        <v>0</v>
      </c>
      <c r="M56" s="25"/>
      <c r="N56" s="26">
        <f t="shared" si="8"/>
        <v>0</v>
      </c>
      <c r="O56" s="25"/>
      <c r="P56" s="26"/>
      <c r="Q56" s="25">
        <f>Q52+Q54+Q55+Q53</f>
        <v>0</v>
      </c>
      <c r="R56" s="25"/>
      <c r="S56" s="47">
        <f t="shared" si="0"/>
        <v>0</v>
      </c>
      <c r="T56" s="34"/>
    </row>
    <row r="57" spans="2:23" s="8" customFormat="1" ht="18" customHeight="1" x14ac:dyDescent="0.15">
      <c r="B57" s="30"/>
      <c r="C57" s="30" t="s">
        <v>75</v>
      </c>
      <c r="D57" s="31"/>
      <c r="E57" s="32"/>
      <c r="F57" s="33"/>
      <c r="G57" s="25"/>
      <c r="H57" s="25"/>
      <c r="I57" s="25">
        <f>I50+I56</f>
        <v>0</v>
      </c>
      <c r="J57" s="25"/>
      <c r="K57" s="25"/>
      <c r="L57" s="25">
        <f>L50+L56</f>
        <v>0</v>
      </c>
      <c r="M57" s="25"/>
      <c r="N57" s="26">
        <f t="shared" si="8"/>
        <v>0</v>
      </c>
      <c r="O57" s="25"/>
      <c r="P57" s="26"/>
      <c r="Q57" s="25">
        <f>Q50+Q56</f>
        <v>0</v>
      </c>
      <c r="R57" s="25"/>
      <c r="S57" s="47">
        <f t="shared" si="0"/>
        <v>0</v>
      </c>
      <c r="T57" s="34"/>
    </row>
    <row r="58" spans="2:23" s="8" customFormat="1" ht="18" customHeight="1" x14ac:dyDescent="0.15">
      <c r="B58" s="30"/>
      <c r="C58" s="30" t="s">
        <v>76</v>
      </c>
      <c r="D58" s="31"/>
      <c r="E58" s="32"/>
      <c r="F58" s="33"/>
      <c r="G58" s="25"/>
      <c r="H58" s="25"/>
      <c r="I58" s="25">
        <f>I57</f>
        <v>0</v>
      </c>
      <c r="J58" s="25"/>
      <c r="K58" s="25"/>
      <c r="L58" s="25">
        <f>L57</f>
        <v>0</v>
      </c>
      <c r="M58" s="25"/>
      <c r="N58" s="26">
        <f t="shared" si="8"/>
        <v>0</v>
      </c>
      <c r="O58" s="25"/>
      <c r="P58" s="26"/>
      <c r="Q58" s="25">
        <f>Q57</f>
        <v>0</v>
      </c>
      <c r="R58" s="25"/>
      <c r="S58" s="47">
        <f t="shared" si="0"/>
        <v>0</v>
      </c>
      <c r="T58" s="34"/>
    </row>
    <row r="59" spans="2:23" s="8" customFormat="1" ht="18" customHeight="1" x14ac:dyDescent="0.15">
      <c r="B59" s="30"/>
      <c r="C59" s="30"/>
      <c r="D59" s="31" t="s">
        <v>77</v>
      </c>
      <c r="E59" s="32" t="s">
        <v>70</v>
      </c>
      <c r="F59" s="33" t="s">
        <v>23</v>
      </c>
      <c r="G59" s="25">
        <v>1</v>
      </c>
      <c r="H59" s="25"/>
      <c r="I59" s="25">
        <f>I58*0.3643</f>
        <v>0</v>
      </c>
      <c r="J59" s="25">
        <v>1</v>
      </c>
      <c r="K59" s="25"/>
      <c r="L59" s="25">
        <f>L58*0.3643</f>
        <v>0</v>
      </c>
      <c r="M59" s="25">
        <v>1</v>
      </c>
      <c r="N59" s="26">
        <f t="shared" si="8"/>
        <v>0</v>
      </c>
      <c r="O59" s="25">
        <v>1</v>
      </c>
      <c r="P59" s="26"/>
      <c r="Q59" s="25">
        <f>Q58*0.3643</f>
        <v>0</v>
      </c>
      <c r="R59" s="25">
        <v>1</v>
      </c>
      <c r="S59" s="47">
        <f t="shared" si="0"/>
        <v>0</v>
      </c>
      <c r="T59" s="34"/>
      <c r="V59" s="46" t="s">
        <v>140</v>
      </c>
    </row>
    <row r="60" spans="2:23" s="8" customFormat="1" ht="18" customHeight="1" x14ac:dyDescent="0.15">
      <c r="B60" s="30"/>
      <c r="C60" s="30" t="s">
        <v>78</v>
      </c>
      <c r="D60" s="31"/>
      <c r="E60" s="32"/>
      <c r="F60" s="33"/>
      <c r="G60" s="25"/>
      <c r="H60" s="25"/>
      <c r="I60" s="25">
        <f>I57+I59</f>
        <v>0</v>
      </c>
      <c r="J60" s="25"/>
      <c r="K60" s="25"/>
      <c r="L60" s="25">
        <f>L57+L59</f>
        <v>0</v>
      </c>
      <c r="M60" s="25"/>
      <c r="N60" s="26">
        <f t="shared" si="8"/>
        <v>0</v>
      </c>
      <c r="O60" s="25"/>
      <c r="P60" s="26"/>
      <c r="Q60" s="25">
        <f>Q57+Q59</f>
        <v>0</v>
      </c>
      <c r="R60" s="25"/>
      <c r="S60" s="47">
        <f t="shared" si="0"/>
        <v>0</v>
      </c>
      <c r="T60" s="34"/>
    </row>
    <row r="61" spans="2:23" s="8" customFormat="1" ht="18" customHeight="1" x14ac:dyDescent="0.15">
      <c r="B61" s="30"/>
      <c r="C61" s="30" t="s">
        <v>79</v>
      </c>
      <c r="D61" s="31"/>
      <c r="E61" s="32"/>
      <c r="F61" s="33"/>
      <c r="G61" s="25"/>
      <c r="H61" s="25"/>
      <c r="I61" s="25">
        <f>I60</f>
        <v>0</v>
      </c>
      <c r="J61" s="25"/>
      <c r="K61" s="25"/>
      <c r="L61" s="25">
        <f>L60</f>
        <v>0</v>
      </c>
      <c r="M61" s="25"/>
      <c r="N61" s="26">
        <f t="shared" si="8"/>
        <v>0</v>
      </c>
      <c r="O61" s="25"/>
      <c r="P61" s="26"/>
      <c r="Q61" s="25">
        <f>Q60</f>
        <v>0</v>
      </c>
      <c r="R61" s="25"/>
      <c r="S61" s="47">
        <f t="shared" si="0"/>
        <v>0</v>
      </c>
      <c r="T61" s="34"/>
    </row>
    <row r="62" spans="2:23" s="8" customFormat="1" ht="18" customHeight="1" x14ac:dyDescent="0.15">
      <c r="B62" s="30"/>
      <c r="C62" s="30"/>
      <c r="D62" s="31" t="s">
        <v>80</v>
      </c>
      <c r="E62" s="32" t="s">
        <v>70</v>
      </c>
      <c r="F62" s="33" t="s">
        <v>23</v>
      </c>
      <c r="G62" s="25">
        <v>1</v>
      </c>
      <c r="H62" s="25"/>
      <c r="I62" s="25"/>
      <c r="J62" s="25">
        <v>1</v>
      </c>
      <c r="K62" s="25"/>
      <c r="L62" s="25"/>
      <c r="M62" s="25">
        <v>1</v>
      </c>
      <c r="N62" s="26">
        <f t="shared" si="8"/>
        <v>0</v>
      </c>
      <c r="O62" s="25">
        <v>1</v>
      </c>
      <c r="P62" s="26"/>
      <c r="Q62" s="25"/>
      <c r="R62" s="25">
        <v>1</v>
      </c>
      <c r="S62" s="47">
        <f t="shared" si="0"/>
        <v>0</v>
      </c>
      <c r="T62" s="34"/>
      <c r="V62" s="46" t="s">
        <v>140</v>
      </c>
    </row>
    <row r="63" spans="2:23" s="8" customFormat="1" ht="18" customHeight="1" x14ac:dyDescent="0.15">
      <c r="B63" s="30"/>
      <c r="C63" s="30" t="s">
        <v>81</v>
      </c>
      <c r="D63" s="31"/>
      <c r="E63" s="32"/>
      <c r="F63" s="33"/>
      <c r="G63" s="25"/>
      <c r="H63" s="25"/>
      <c r="I63" s="25">
        <f>ROUNDDOWN(I60+I62,-3)</f>
        <v>0</v>
      </c>
      <c r="J63" s="25"/>
      <c r="K63" s="25"/>
      <c r="L63" s="25">
        <f>ROUNDDOWN(L60+L62,-3)</f>
        <v>0</v>
      </c>
      <c r="M63" s="25"/>
      <c r="N63" s="26">
        <f t="shared" si="8"/>
        <v>0</v>
      </c>
      <c r="O63" s="25"/>
      <c r="P63" s="26"/>
      <c r="Q63" s="25">
        <f>ROUNDDOWN(Q60+Q62,-3)</f>
        <v>0</v>
      </c>
      <c r="R63" s="25"/>
      <c r="S63" s="47">
        <f t="shared" si="0"/>
        <v>0</v>
      </c>
      <c r="T63" s="34"/>
    </row>
    <row r="64" spans="2:23" s="8" customFormat="1" ht="18" customHeight="1" x14ac:dyDescent="0.15">
      <c r="B64" s="30"/>
      <c r="C64" s="30" t="s">
        <v>82</v>
      </c>
      <c r="D64" s="31"/>
      <c r="E64" s="32"/>
      <c r="F64" s="33"/>
      <c r="G64" s="25"/>
      <c r="H64" s="25"/>
      <c r="I64" s="25">
        <f>I63*0.08</f>
        <v>0</v>
      </c>
      <c r="J64" s="25"/>
      <c r="K64" s="25"/>
      <c r="L64" s="25">
        <f>L63*0.08</f>
        <v>0</v>
      </c>
      <c r="M64" s="25"/>
      <c r="N64" s="26">
        <f t="shared" si="8"/>
        <v>0</v>
      </c>
      <c r="O64" s="25"/>
      <c r="P64" s="26"/>
      <c r="Q64" s="25">
        <f>Q63*0.08</f>
        <v>0</v>
      </c>
      <c r="R64" s="25"/>
      <c r="S64" s="47">
        <f t="shared" si="0"/>
        <v>0</v>
      </c>
      <c r="T64" s="34"/>
    </row>
    <row r="65" spans="2:20" s="8" customFormat="1" ht="18" customHeight="1" x14ac:dyDescent="0.15">
      <c r="B65" s="30" t="s">
        <v>83</v>
      </c>
      <c r="C65" s="30"/>
      <c r="D65" s="30"/>
      <c r="E65" s="32"/>
      <c r="F65" s="33"/>
      <c r="G65" s="25"/>
      <c r="H65" s="25" t="s">
        <v>84</v>
      </c>
      <c r="I65" s="25">
        <f>ROUNDDOWN(I63+I64,-3)</f>
        <v>0</v>
      </c>
      <c r="J65" s="25"/>
      <c r="K65" s="25" t="s">
        <v>84</v>
      </c>
      <c r="L65" s="25">
        <f>ROUNDDOWN(L63+L64,-3)</f>
        <v>0</v>
      </c>
      <c r="M65" s="25"/>
      <c r="N65" s="26">
        <f>L65-I65</f>
        <v>0</v>
      </c>
      <c r="O65" s="25"/>
      <c r="P65" s="26" t="s">
        <v>84</v>
      </c>
      <c r="Q65" s="25">
        <f>ROUNDDOWN(Q63+Q64,-3)</f>
        <v>0</v>
      </c>
      <c r="R65" s="25"/>
      <c r="S65" s="47">
        <f t="shared" si="0"/>
        <v>0</v>
      </c>
      <c r="T65" s="34"/>
    </row>
    <row r="66" spans="2:20" s="8" customFormat="1" ht="18" customHeight="1" x14ac:dyDescent="0.15">
      <c r="B66" s="30" t="s">
        <v>85</v>
      </c>
      <c r="C66" s="30"/>
      <c r="D66" s="30"/>
      <c r="E66" s="32"/>
      <c r="F66" s="33"/>
      <c r="G66" s="25"/>
      <c r="H66" s="25"/>
      <c r="I66" s="25">
        <v>0</v>
      </c>
      <c r="J66" s="25"/>
      <c r="K66" s="25"/>
      <c r="L66" s="25">
        <v>0</v>
      </c>
      <c r="M66" s="25"/>
      <c r="N66" s="26"/>
      <c r="O66" s="25"/>
      <c r="P66" s="26"/>
      <c r="Q66" s="25">
        <v>0</v>
      </c>
      <c r="R66" s="25"/>
      <c r="S66" s="47">
        <f t="shared" si="0"/>
        <v>0</v>
      </c>
      <c r="T66" s="34"/>
    </row>
    <row r="67" spans="2:20" s="8" customFormat="1" ht="18" customHeight="1" x14ac:dyDescent="0.15">
      <c r="B67" s="30" t="s">
        <v>86</v>
      </c>
      <c r="C67" s="30"/>
      <c r="D67" s="30"/>
      <c r="E67" s="32"/>
      <c r="F67" s="33"/>
      <c r="G67" s="25"/>
      <c r="H67" s="25"/>
      <c r="I67" s="25"/>
      <c r="J67" s="25"/>
      <c r="K67" s="25"/>
      <c r="L67" s="25"/>
      <c r="M67" s="25"/>
      <c r="N67" s="26"/>
      <c r="O67" s="25"/>
      <c r="P67" s="26"/>
      <c r="Q67" s="25"/>
      <c r="R67" s="25"/>
      <c r="S67" s="48">
        <f t="shared" si="0"/>
        <v>0</v>
      </c>
      <c r="T67" s="34"/>
    </row>
    <row r="68" spans="2:20" s="8" customFormat="1" ht="18" customHeight="1" x14ac:dyDescent="0.15">
      <c r="B68" s="30"/>
      <c r="C68" s="30" t="s">
        <v>86</v>
      </c>
      <c r="D68" s="30"/>
      <c r="E68" s="32"/>
      <c r="F68" s="33" t="s">
        <v>23</v>
      </c>
      <c r="G68" s="25">
        <v>1</v>
      </c>
      <c r="H68" s="25"/>
      <c r="I68" s="25">
        <f>ROUNDDOWN(ROUNDDOWN(I65,-3)*0.015+I66*0.04,-3)</f>
        <v>0</v>
      </c>
      <c r="J68" s="25">
        <v>1</v>
      </c>
      <c r="K68" s="25"/>
      <c r="L68" s="25">
        <f>ROUNDDOWN(ROUNDDOWN(L65,-3)*0.015+L66*0.04,-3)</f>
        <v>0</v>
      </c>
      <c r="M68" s="25">
        <v>1</v>
      </c>
      <c r="N68" s="26">
        <f>L68-I68</f>
        <v>0</v>
      </c>
      <c r="O68" s="25">
        <v>1</v>
      </c>
      <c r="P68" s="26"/>
      <c r="Q68" s="25">
        <f>ROUNDDOWN(ROUNDDOWN(Q65,-3)*0.015+Q66*0.04,-3)</f>
        <v>0</v>
      </c>
      <c r="R68" s="25">
        <f>O68-J68</f>
        <v>0</v>
      </c>
      <c r="S68" s="48">
        <f t="shared" si="0"/>
        <v>0</v>
      </c>
      <c r="T68" s="34"/>
    </row>
    <row r="69" spans="2:20" s="8" customFormat="1" ht="18" customHeight="1" x14ac:dyDescent="0.15">
      <c r="B69" s="30" t="s">
        <v>1</v>
      </c>
      <c r="C69" s="30"/>
      <c r="D69" s="30"/>
      <c r="E69" s="32"/>
      <c r="F69" s="33"/>
      <c r="G69" s="25"/>
      <c r="H69" s="25"/>
      <c r="I69" s="25">
        <f>ROUNDDOWN(I65+I66+I68,-3)</f>
        <v>0</v>
      </c>
      <c r="J69" s="25"/>
      <c r="K69" s="25"/>
      <c r="L69" s="25">
        <f>ROUNDDOWN(L65+L66+L68,-3)</f>
        <v>0</v>
      </c>
      <c r="M69" s="25"/>
      <c r="N69" s="26">
        <f>L69-I69</f>
        <v>0</v>
      </c>
      <c r="O69" s="25"/>
      <c r="P69" s="26"/>
      <c r="Q69" s="25">
        <f>ROUNDDOWN(Q65+Q66+Q68,-3)</f>
        <v>0</v>
      </c>
      <c r="R69" s="25"/>
      <c r="S69" s="48">
        <f t="shared" si="0"/>
        <v>0</v>
      </c>
      <c r="T69" s="34"/>
    </row>
    <row r="70" spans="2:20" s="8" customFormat="1" ht="18" customHeight="1" x14ac:dyDescent="0.15">
      <c r="B70" s="30"/>
      <c r="C70" s="30"/>
      <c r="D70" s="30"/>
      <c r="E70" s="32"/>
      <c r="F70" s="33"/>
      <c r="G70" s="25"/>
      <c r="H70" s="25"/>
      <c r="I70" s="25"/>
      <c r="J70" s="25"/>
      <c r="K70" s="25"/>
      <c r="L70" s="25"/>
      <c r="M70" s="25"/>
      <c r="N70" s="26"/>
      <c r="O70" s="25"/>
      <c r="P70" s="26"/>
      <c r="Q70" s="25"/>
      <c r="R70" s="25"/>
      <c r="S70" s="48"/>
      <c r="T70" s="34"/>
    </row>
    <row r="71" spans="2:20" s="16" customFormat="1" ht="18" customHeight="1" x14ac:dyDescent="0.15">
      <c r="B71" s="84" t="s">
        <v>87</v>
      </c>
      <c r="C71" s="85"/>
      <c r="D71" s="85"/>
      <c r="E71" s="86"/>
      <c r="F71" s="15"/>
      <c r="G71" s="12"/>
      <c r="H71" s="10"/>
      <c r="I71" s="11">
        <f>SUM(I69)</f>
        <v>0</v>
      </c>
      <c r="J71" s="12"/>
      <c r="K71" s="10"/>
      <c r="L71" s="11">
        <f>SUM(L69)</f>
        <v>0</v>
      </c>
      <c r="M71" s="12"/>
      <c r="N71" s="11">
        <f>L71-I71</f>
        <v>0</v>
      </c>
      <c r="O71" s="12"/>
      <c r="P71" s="10"/>
      <c r="Q71" s="11">
        <f>SUM(Q69)</f>
        <v>0</v>
      </c>
      <c r="R71" s="12"/>
      <c r="S71" s="49">
        <f t="shared" si="0"/>
        <v>0</v>
      </c>
      <c r="T71" s="13"/>
    </row>
    <row r="72" spans="2:20" s="16" customFormat="1" ht="18" customHeight="1" x14ac:dyDescent="0.15">
      <c r="B72" s="40"/>
      <c r="C72" s="40"/>
      <c r="D72" s="40"/>
      <c r="E72" s="40"/>
      <c r="F72" s="41"/>
      <c r="G72" s="42"/>
      <c r="H72" s="43"/>
      <c r="I72" s="43"/>
      <c r="J72" s="42"/>
      <c r="K72" s="43"/>
      <c r="L72" s="43"/>
      <c r="M72" s="42"/>
      <c r="N72" s="42"/>
      <c r="O72" s="42"/>
      <c r="P72" s="43"/>
      <c r="Q72" s="43"/>
      <c r="R72" s="42"/>
      <c r="S72" s="44"/>
      <c r="T72" s="45"/>
    </row>
    <row r="73" spans="2:20" s="5" customFormat="1" x14ac:dyDescent="0.15">
      <c r="B73" s="17" t="s">
        <v>88</v>
      </c>
      <c r="F73" s="18"/>
    </row>
    <row r="74" spans="2:20" s="5" customFormat="1" ht="27" customHeight="1" x14ac:dyDescent="0.15">
      <c r="B74" s="80" t="s">
        <v>89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</row>
    <row r="75" spans="2:20" s="5" customFormat="1" ht="13.5" customHeight="1" x14ac:dyDescent="0.15">
      <c r="B75" s="80" t="s">
        <v>90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</row>
    <row r="76" spans="2:20" s="5" customFormat="1" ht="13.5" customHeight="1" x14ac:dyDescent="0.15">
      <c r="B76" s="80" t="s">
        <v>91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</row>
    <row r="77" spans="2:20" s="5" customFormat="1" ht="13.5" customHeight="1" x14ac:dyDescent="0.15">
      <c r="B77" s="80" t="s">
        <v>92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</row>
    <row r="78" spans="2:20" s="5" customFormat="1" x14ac:dyDescent="0.15">
      <c r="B78" s="81" t="s">
        <v>93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</sheetData>
  <mergeCells count="36">
    <mergeCell ref="B75:T75"/>
    <mergeCell ref="B76:T76"/>
    <mergeCell ref="B77:T77"/>
    <mergeCell ref="B78:T78"/>
    <mergeCell ref="R7:S7"/>
    <mergeCell ref="T7:T8"/>
    <mergeCell ref="D44:E44"/>
    <mergeCell ref="B71:E71"/>
    <mergeCell ref="B74:T74"/>
    <mergeCell ref="R5:T5"/>
    <mergeCell ref="C6:T6"/>
    <mergeCell ref="B7:B8"/>
    <mergeCell ref="C7:C8"/>
    <mergeCell ref="D7:D8"/>
    <mergeCell ref="E7:E8"/>
    <mergeCell ref="F7:F8"/>
    <mergeCell ref="G7:I7"/>
    <mergeCell ref="J7:L7"/>
    <mergeCell ref="M7:N7"/>
    <mergeCell ref="O7:Q7"/>
    <mergeCell ref="V7:Y8"/>
    <mergeCell ref="B2:T2"/>
    <mergeCell ref="B3:T3"/>
    <mergeCell ref="B4:B5"/>
    <mergeCell ref="C4:C5"/>
    <mergeCell ref="D4:D5"/>
    <mergeCell ref="E4:E5"/>
    <mergeCell ref="F4:G5"/>
    <mergeCell ref="H4:K5"/>
    <mergeCell ref="L4:M4"/>
    <mergeCell ref="N4:O4"/>
    <mergeCell ref="P4:Q4"/>
    <mergeCell ref="R4:T4"/>
    <mergeCell ref="L5:M5"/>
    <mergeCell ref="N5:O5"/>
    <mergeCell ref="P5:Q5"/>
  </mergeCells>
  <phoneticPr fontId="1"/>
  <printOptions horizontalCentered="1"/>
  <pageMargins left="0.59055118110236227" right="0.59055118110236227" top="0.59055118110236227" bottom="0.39370078740157483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8"/>
  <sheetViews>
    <sheetView view="pageBreakPreview" zoomScale="85" zoomScaleNormal="100" zoomScaleSheetLayoutView="85" workbookViewId="0">
      <pane xSplit="5" topLeftCell="F1" activePane="topRight" state="frozen"/>
      <selection activeCell="N5" sqref="N5:O5"/>
      <selection pane="topRight" activeCell="B2" sqref="B2:T2"/>
    </sheetView>
  </sheetViews>
  <sheetFormatPr defaultRowHeight="13.5" x14ac:dyDescent="0.15"/>
  <cols>
    <col min="1" max="1" width="2.625" style="2" customWidth="1"/>
    <col min="2" max="2" width="4.625" style="2" customWidth="1"/>
    <col min="3" max="3" width="5.125" style="2" customWidth="1"/>
    <col min="4" max="4" width="7.125" style="2" customWidth="1"/>
    <col min="5" max="5" width="14.75" style="2" customWidth="1"/>
    <col min="6" max="6" width="4.625" style="19" customWidth="1"/>
    <col min="7" max="7" width="4.625" style="2" customWidth="1"/>
    <col min="8" max="8" width="6.75" style="2" customWidth="1"/>
    <col min="9" max="9" width="8.625" style="2" customWidth="1"/>
    <col min="10" max="10" width="5.5" style="2" customWidth="1"/>
    <col min="11" max="11" width="6.625" style="2" customWidth="1"/>
    <col min="12" max="12" width="8.625" style="2" customWidth="1"/>
    <col min="13" max="13" width="5.375" style="2" customWidth="1"/>
    <col min="14" max="14" width="8.625" style="2" customWidth="1"/>
    <col min="15" max="15" width="5.25" style="2" customWidth="1"/>
    <col min="16" max="16" width="7.375" style="2" customWidth="1"/>
    <col min="17" max="17" width="8.625" style="2" customWidth="1"/>
    <col min="18" max="18" width="4.625" style="2" customWidth="1"/>
    <col min="19" max="19" width="8.625" style="2" customWidth="1"/>
    <col min="20" max="20" width="22.75" style="2" customWidth="1"/>
    <col min="21" max="31" width="9" style="2"/>
    <col min="32" max="32" width="11.625" style="2" bestFit="1" customWidth="1"/>
    <col min="33" max="256" width="9" style="2"/>
    <col min="257" max="257" width="2.625" style="2" customWidth="1"/>
    <col min="258" max="258" width="4.625" style="2" customWidth="1"/>
    <col min="259" max="259" width="5.125" style="2" customWidth="1"/>
    <col min="260" max="260" width="7.125" style="2" customWidth="1"/>
    <col min="261" max="261" width="14.75" style="2" customWidth="1"/>
    <col min="262" max="263" width="4.625" style="2" customWidth="1"/>
    <col min="264" max="264" width="6.75" style="2" customWidth="1"/>
    <col min="265" max="265" width="8.625" style="2" customWidth="1"/>
    <col min="266" max="266" width="5.5" style="2" customWidth="1"/>
    <col min="267" max="267" width="6.625" style="2" customWidth="1"/>
    <col min="268" max="268" width="8.625" style="2" customWidth="1"/>
    <col min="269" max="269" width="5.375" style="2" customWidth="1"/>
    <col min="270" max="270" width="8.625" style="2" customWidth="1"/>
    <col min="271" max="271" width="5.25" style="2" customWidth="1"/>
    <col min="272" max="272" width="7.375" style="2" customWidth="1"/>
    <col min="273" max="273" width="8.625" style="2" customWidth="1"/>
    <col min="274" max="274" width="4.625" style="2" customWidth="1"/>
    <col min="275" max="275" width="8.625" style="2" customWidth="1"/>
    <col min="276" max="276" width="22.75" style="2" customWidth="1"/>
    <col min="277" max="512" width="9" style="2"/>
    <col min="513" max="513" width="2.625" style="2" customWidth="1"/>
    <col min="514" max="514" width="4.625" style="2" customWidth="1"/>
    <col min="515" max="515" width="5.125" style="2" customWidth="1"/>
    <col min="516" max="516" width="7.125" style="2" customWidth="1"/>
    <col min="517" max="517" width="14.75" style="2" customWidth="1"/>
    <col min="518" max="519" width="4.625" style="2" customWidth="1"/>
    <col min="520" max="520" width="6.75" style="2" customWidth="1"/>
    <col min="521" max="521" width="8.625" style="2" customWidth="1"/>
    <col min="522" max="522" width="5.5" style="2" customWidth="1"/>
    <col min="523" max="523" width="6.625" style="2" customWidth="1"/>
    <col min="524" max="524" width="8.625" style="2" customWidth="1"/>
    <col min="525" max="525" width="5.375" style="2" customWidth="1"/>
    <col min="526" max="526" width="8.625" style="2" customWidth="1"/>
    <col min="527" max="527" width="5.25" style="2" customWidth="1"/>
    <col min="528" max="528" width="7.375" style="2" customWidth="1"/>
    <col min="529" max="529" width="8.625" style="2" customWidth="1"/>
    <col min="530" max="530" width="4.625" style="2" customWidth="1"/>
    <col min="531" max="531" width="8.625" style="2" customWidth="1"/>
    <col min="532" max="532" width="22.75" style="2" customWidth="1"/>
    <col min="533" max="768" width="9" style="2"/>
    <col min="769" max="769" width="2.625" style="2" customWidth="1"/>
    <col min="770" max="770" width="4.625" style="2" customWidth="1"/>
    <col min="771" max="771" width="5.125" style="2" customWidth="1"/>
    <col min="772" max="772" width="7.125" style="2" customWidth="1"/>
    <col min="773" max="773" width="14.75" style="2" customWidth="1"/>
    <col min="774" max="775" width="4.625" style="2" customWidth="1"/>
    <col min="776" max="776" width="6.75" style="2" customWidth="1"/>
    <col min="777" max="777" width="8.625" style="2" customWidth="1"/>
    <col min="778" max="778" width="5.5" style="2" customWidth="1"/>
    <col min="779" max="779" width="6.625" style="2" customWidth="1"/>
    <col min="780" max="780" width="8.625" style="2" customWidth="1"/>
    <col min="781" max="781" width="5.375" style="2" customWidth="1"/>
    <col min="782" max="782" width="8.625" style="2" customWidth="1"/>
    <col min="783" max="783" width="5.25" style="2" customWidth="1"/>
    <col min="784" max="784" width="7.375" style="2" customWidth="1"/>
    <col min="785" max="785" width="8.625" style="2" customWidth="1"/>
    <col min="786" max="786" width="4.625" style="2" customWidth="1"/>
    <col min="787" max="787" width="8.625" style="2" customWidth="1"/>
    <col min="788" max="788" width="22.75" style="2" customWidth="1"/>
    <col min="789" max="1024" width="9" style="2"/>
    <col min="1025" max="1025" width="2.625" style="2" customWidth="1"/>
    <col min="1026" max="1026" width="4.625" style="2" customWidth="1"/>
    <col min="1027" max="1027" width="5.125" style="2" customWidth="1"/>
    <col min="1028" max="1028" width="7.125" style="2" customWidth="1"/>
    <col min="1029" max="1029" width="14.75" style="2" customWidth="1"/>
    <col min="1030" max="1031" width="4.625" style="2" customWidth="1"/>
    <col min="1032" max="1032" width="6.75" style="2" customWidth="1"/>
    <col min="1033" max="1033" width="8.625" style="2" customWidth="1"/>
    <col min="1034" max="1034" width="5.5" style="2" customWidth="1"/>
    <col min="1035" max="1035" width="6.625" style="2" customWidth="1"/>
    <col min="1036" max="1036" width="8.625" style="2" customWidth="1"/>
    <col min="1037" max="1037" width="5.375" style="2" customWidth="1"/>
    <col min="1038" max="1038" width="8.625" style="2" customWidth="1"/>
    <col min="1039" max="1039" width="5.25" style="2" customWidth="1"/>
    <col min="1040" max="1040" width="7.375" style="2" customWidth="1"/>
    <col min="1041" max="1041" width="8.625" style="2" customWidth="1"/>
    <col min="1042" max="1042" width="4.625" style="2" customWidth="1"/>
    <col min="1043" max="1043" width="8.625" style="2" customWidth="1"/>
    <col min="1044" max="1044" width="22.75" style="2" customWidth="1"/>
    <col min="1045" max="1280" width="9" style="2"/>
    <col min="1281" max="1281" width="2.625" style="2" customWidth="1"/>
    <col min="1282" max="1282" width="4.625" style="2" customWidth="1"/>
    <col min="1283" max="1283" width="5.125" style="2" customWidth="1"/>
    <col min="1284" max="1284" width="7.125" style="2" customWidth="1"/>
    <col min="1285" max="1285" width="14.75" style="2" customWidth="1"/>
    <col min="1286" max="1287" width="4.625" style="2" customWidth="1"/>
    <col min="1288" max="1288" width="6.75" style="2" customWidth="1"/>
    <col min="1289" max="1289" width="8.625" style="2" customWidth="1"/>
    <col min="1290" max="1290" width="5.5" style="2" customWidth="1"/>
    <col min="1291" max="1291" width="6.625" style="2" customWidth="1"/>
    <col min="1292" max="1292" width="8.625" style="2" customWidth="1"/>
    <col min="1293" max="1293" width="5.375" style="2" customWidth="1"/>
    <col min="1294" max="1294" width="8.625" style="2" customWidth="1"/>
    <col min="1295" max="1295" width="5.25" style="2" customWidth="1"/>
    <col min="1296" max="1296" width="7.375" style="2" customWidth="1"/>
    <col min="1297" max="1297" width="8.625" style="2" customWidth="1"/>
    <col min="1298" max="1298" width="4.625" style="2" customWidth="1"/>
    <col min="1299" max="1299" width="8.625" style="2" customWidth="1"/>
    <col min="1300" max="1300" width="22.75" style="2" customWidth="1"/>
    <col min="1301" max="1536" width="9" style="2"/>
    <col min="1537" max="1537" width="2.625" style="2" customWidth="1"/>
    <col min="1538" max="1538" width="4.625" style="2" customWidth="1"/>
    <col min="1539" max="1539" width="5.125" style="2" customWidth="1"/>
    <col min="1540" max="1540" width="7.125" style="2" customWidth="1"/>
    <col min="1541" max="1541" width="14.75" style="2" customWidth="1"/>
    <col min="1542" max="1543" width="4.625" style="2" customWidth="1"/>
    <col min="1544" max="1544" width="6.75" style="2" customWidth="1"/>
    <col min="1545" max="1545" width="8.625" style="2" customWidth="1"/>
    <col min="1546" max="1546" width="5.5" style="2" customWidth="1"/>
    <col min="1547" max="1547" width="6.625" style="2" customWidth="1"/>
    <col min="1548" max="1548" width="8.625" style="2" customWidth="1"/>
    <col min="1549" max="1549" width="5.375" style="2" customWidth="1"/>
    <col min="1550" max="1550" width="8.625" style="2" customWidth="1"/>
    <col min="1551" max="1551" width="5.25" style="2" customWidth="1"/>
    <col min="1552" max="1552" width="7.375" style="2" customWidth="1"/>
    <col min="1553" max="1553" width="8.625" style="2" customWidth="1"/>
    <col min="1554" max="1554" width="4.625" style="2" customWidth="1"/>
    <col min="1555" max="1555" width="8.625" style="2" customWidth="1"/>
    <col min="1556" max="1556" width="22.75" style="2" customWidth="1"/>
    <col min="1557" max="1792" width="9" style="2"/>
    <col min="1793" max="1793" width="2.625" style="2" customWidth="1"/>
    <col min="1794" max="1794" width="4.625" style="2" customWidth="1"/>
    <col min="1795" max="1795" width="5.125" style="2" customWidth="1"/>
    <col min="1796" max="1796" width="7.125" style="2" customWidth="1"/>
    <col min="1797" max="1797" width="14.75" style="2" customWidth="1"/>
    <col min="1798" max="1799" width="4.625" style="2" customWidth="1"/>
    <col min="1800" max="1800" width="6.75" style="2" customWidth="1"/>
    <col min="1801" max="1801" width="8.625" style="2" customWidth="1"/>
    <col min="1802" max="1802" width="5.5" style="2" customWidth="1"/>
    <col min="1803" max="1803" width="6.625" style="2" customWidth="1"/>
    <col min="1804" max="1804" width="8.625" style="2" customWidth="1"/>
    <col min="1805" max="1805" width="5.375" style="2" customWidth="1"/>
    <col min="1806" max="1806" width="8.625" style="2" customWidth="1"/>
    <col min="1807" max="1807" width="5.25" style="2" customWidth="1"/>
    <col min="1808" max="1808" width="7.375" style="2" customWidth="1"/>
    <col min="1809" max="1809" width="8.625" style="2" customWidth="1"/>
    <col min="1810" max="1810" width="4.625" style="2" customWidth="1"/>
    <col min="1811" max="1811" width="8.625" style="2" customWidth="1"/>
    <col min="1812" max="1812" width="22.75" style="2" customWidth="1"/>
    <col min="1813" max="2048" width="9" style="2"/>
    <col min="2049" max="2049" width="2.625" style="2" customWidth="1"/>
    <col min="2050" max="2050" width="4.625" style="2" customWidth="1"/>
    <col min="2051" max="2051" width="5.125" style="2" customWidth="1"/>
    <col min="2052" max="2052" width="7.125" style="2" customWidth="1"/>
    <col min="2053" max="2053" width="14.75" style="2" customWidth="1"/>
    <col min="2054" max="2055" width="4.625" style="2" customWidth="1"/>
    <col min="2056" max="2056" width="6.75" style="2" customWidth="1"/>
    <col min="2057" max="2057" width="8.625" style="2" customWidth="1"/>
    <col min="2058" max="2058" width="5.5" style="2" customWidth="1"/>
    <col min="2059" max="2059" width="6.625" style="2" customWidth="1"/>
    <col min="2060" max="2060" width="8.625" style="2" customWidth="1"/>
    <col min="2061" max="2061" width="5.375" style="2" customWidth="1"/>
    <col min="2062" max="2062" width="8.625" style="2" customWidth="1"/>
    <col min="2063" max="2063" width="5.25" style="2" customWidth="1"/>
    <col min="2064" max="2064" width="7.375" style="2" customWidth="1"/>
    <col min="2065" max="2065" width="8.625" style="2" customWidth="1"/>
    <col min="2066" max="2066" width="4.625" style="2" customWidth="1"/>
    <col min="2067" max="2067" width="8.625" style="2" customWidth="1"/>
    <col min="2068" max="2068" width="22.75" style="2" customWidth="1"/>
    <col min="2069" max="2304" width="9" style="2"/>
    <col min="2305" max="2305" width="2.625" style="2" customWidth="1"/>
    <col min="2306" max="2306" width="4.625" style="2" customWidth="1"/>
    <col min="2307" max="2307" width="5.125" style="2" customWidth="1"/>
    <col min="2308" max="2308" width="7.125" style="2" customWidth="1"/>
    <col min="2309" max="2309" width="14.75" style="2" customWidth="1"/>
    <col min="2310" max="2311" width="4.625" style="2" customWidth="1"/>
    <col min="2312" max="2312" width="6.75" style="2" customWidth="1"/>
    <col min="2313" max="2313" width="8.625" style="2" customWidth="1"/>
    <col min="2314" max="2314" width="5.5" style="2" customWidth="1"/>
    <col min="2315" max="2315" width="6.625" style="2" customWidth="1"/>
    <col min="2316" max="2316" width="8.625" style="2" customWidth="1"/>
    <col min="2317" max="2317" width="5.375" style="2" customWidth="1"/>
    <col min="2318" max="2318" width="8.625" style="2" customWidth="1"/>
    <col min="2319" max="2319" width="5.25" style="2" customWidth="1"/>
    <col min="2320" max="2320" width="7.375" style="2" customWidth="1"/>
    <col min="2321" max="2321" width="8.625" style="2" customWidth="1"/>
    <col min="2322" max="2322" width="4.625" style="2" customWidth="1"/>
    <col min="2323" max="2323" width="8.625" style="2" customWidth="1"/>
    <col min="2324" max="2324" width="22.75" style="2" customWidth="1"/>
    <col min="2325" max="2560" width="9" style="2"/>
    <col min="2561" max="2561" width="2.625" style="2" customWidth="1"/>
    <col min="2562" max="2562" width="4.625" style="2" customWidth="1"/>
    <col min="2563" max="2563" width="5.125" style="2" customWidth="1"/>
    <col min="2564" max="2564" width="7.125" style="2" customWidth="1"/>
    <col min="2565" max="2565" width="14.75" style="2" customWidth="1"/>
    <col min="2566" max="2567" width="4.625" style="2" customWidth="1"/>
    <col min="2568" max="2568" width="6.75" style="2" customWidth="1"/>
    <col min="2569" max="2569" width="8.625" style="2" customWidth="1"/>
    <col min="2570" max="2570" width="5.5" style="2" customWidth="1"/>
    <col min="2571" max="2571" width="6.625" style="2" customWidth="1"/>
    <col min="2572" max="2572" width="8.625" style="2" customWidth="1"/>
    <col min="2573" max="2573" width="5.375" style="2" customWidth="1"/>
    <col min="2574" max="2574" width="8.625" style="2" customWidth="1"/>
    <col min="2575" max="2575" width="5.25" style="2" customWidth="1"/>
    <col min="2576" max="2576" width="7.375" style="2" customWidth="1"/>
    <col min="2577" max="2577" width="8.625" style="2" customWidth="1"/>
    <col min="2578" max="2578" width="4.625" style="2" customWidth="1"/>
    <col min="2579" max="2579" width="8.625" style="2" customWidth="1"/>
    <col min="2580" max="2580" width="22.75" style="2" customWidth="1"/>
    <col min="2581" max="2816" width="9" style="2"/>
    <col min="2817" max="2817" width="2.625" style="2" customWidth="1"/>
    <col min="2818" max="2818" width="4.625" style="2" customWidth="1"/>
    <col min="2819" max="2819" width="5.125" style="2" customWidth="1"/>
    <col min="2820" max="2820" width="7.125" style="2" customWidth="1"/>
    <col min="2821" max="2821" width="14.75" style="2" customWidth="1"/>
    <col min="2822" max="2823" width="4.625" style="2" customWidth="1"/>
    <col min="2824" max="2824" width="6.75" style="2" customWidth="1"/>
    <col min="2825" max="2825" width="8.625" style="2" customWidth="1"/>
    <col min="2826" max="2826" width="5.5" style="2" customWidth="1"/>
    <col min="2827" max="2827" width="6.625" style="2" customWidth="1"/>
    <col min="2828" max="2828" width="8.625" style="2" customWidth="1"/>
    <col min="2829" max="2829" width="5.375" style="2" customWidth="1"/>
    <col min="2830" max="2830" width="8.625" style="2" customWidth="1"/>
    <col min="2831" max="2831" width="5.25" style="2" customWidth="1"/>
    <col min="2832" max="2832" width="7.375" style="2" customWidth="1"/>
    <col min="2833" max="2833" width="8.625" style="2" customWidth="1"/>
    <col min="2834" max="2834" width="4.625" style="2" customWidth="1"/>
    <col min="2835" max="2835" width="8.625" style="2" customWidth="1"/>
    <col min="2836" max="2836" width="22.75" style="2" customWidth="1"/>
    <col min="2837" max="3072" width="9" style="2"/>
    <col min="3073" max="3073" width="2.625" style="2" customWidth="1"/>
    <col min="3074" max="3074" width="4.625" style="2" customWidth="1"/>
    <col min="3075" max="3075" width="5.125" style="2" customWidth="1"/>
    <col min="3076" max="3076" width="7.125" style="2" customWidth="1"/>
    <col min="3077" max="3077" width="14.75" style="2" customWidth="1"/>
    <col min="3078" max="3079" width="4.625" style="2" customWidth="1"/>
    <col min="3080" max="3080" width="6.75" style="2" customWidth="1"/>
    <col min="3081" max="3081" width="8.625" style="2" customWidth="1"/>
    <col min="3082" max="3082" width="5.5" style="2" customWidth="1"/>
    <col min="3083" max="3083" width="6.625" style="2" customWidth="1"/>
    <col min="3084" max="3084" width="8.625" style="2" customWidth="1"/>
    <col min="3085" max="3085" width="5.375" style="2" customWidth="1"/>
    <col min="3086" max="3086" width="8.625" style="2" customWidth="1"/>
    <col min="3087" max="3087" width="5.25" style="2" customWidth="1"/>
    <col min="3088" max="3088" width="7.375" style="2" customWidth="1"/>
    <col min="3089" max="3089" width="8.625" style="2" customWidth="1"/>
    <col min="3090" max="3090" width="4.625" style="2" customWidth="1"/>
    <col min="3091" max="3091" width="8.625" style="2" customWidth="1"/>
    <col min="3092" max="3092" width="22.75" style="2" customWidth="1"/>
    <col min="3093" max="3328" width="9" style="2"/>
    <col min="3329" max="3329" width="2.625" style="2" customWidth="1"/>
    <col min="3330" max="3330" width="4.625" style="2" customWidth="1"/>
    <col min="3331" max="3331" width="5.125" style="2" customWidth="1"/>
    <col min="3332" max="3332" width="7.125" style="2" customWidth="1"/>
    <col min="3333" max="3333" width="14.75" style="2" customWidth="1"/>
    <col min="3334" max="3335" width="4.625" style="2" customWidth="1"/>
    <col min="3336" max="3336" width="6.75" style="2" customWidth="1"/>
    <col min="3337" max="3337" width="8.625" style="2" customWidth="1"/>
    <col min="3338" max="3338" width="5.5" style="2" customWidth="1"/>
    <col min="3339" max="3339" width="6.625" style="2" customWidth="1"/>
    <col min="3340" max="3340" width="8.625" style="2" customWidth="1"/>
    <col min="3341" max="3341" width="5.375" style="2" customWidth="1"/>
    <col min="3342" max="3342" width="8.625" style="2" customWidth="1"/>
    <col min="3343" max="3343" width="5.25" style="2" customWidth="1"/>
    <col min="3344" max="3344" width="7.375" style="2" customWidth="1"/>
    <col min="3345" max="3345" width="8.625" style="2" customWidth="1"/>
    <col min="3346" max="3346" width="4.625" style="2" customWidth="1"/>
    <col min="3347" max="3347" width="8.625" style="2" customWidth="1"/>
    <col min="3348" max="3348" width="22.75" style="2" customWidth="1"/>
    <col min="3349" max="3584" width="9" style="2"/>
    <col min="3585" max="3585" width="2.625" style="2" customWidth="1"/>
    <col min="3586" max="3586" width="4.625" style="2" customWidth="1"/>
    <col min="3587" max="3587" width="5.125" style="2" customWidth="1"/>
    <col min="3588" max="3588" width="7.125" style="2" customWidth="1"/>
    <col min="3589" max="3589" width="14.75" style="2" customWidth="1"/>
    <col min="3590" max="3591" width="4.625" style="2" customWidth="1"/>
    <col min="3592" max="3592" width="6.75" style="2" customWidth="1"/>
    <col min="3593" max="3593" width="8.625" style="2" customWidth="1"/>
    <col min="3594" max="3594" width="5.5" style="2" customWidth="1"/>
    <col min="3595" max="3595" width="6.625" style="2" customWidth="1"/>
    <col min="3596" max="3596" width="8.625" style="2" customWidth="1"/>
    <col min="3597" max="3597" width="5.375" style="2" customWidth="1"/>
    <col min="3598" max="3598" width="8.625" style="2" customWidth="1"/>
    <col min="3599" max="3599" width="5.25" style="2" customWidth="1"/>
    <col min="3600" max="3600" width="7.375" style="2" customWidth="1"/>
    <col min="3601" max="3601" width="8.625" style="2" customWidth="1"/>
    <col min="3602" max="3602" width="4.625" style="2" customWidth="1"/>
    <col min="3603" max="3603" width="8.625" style="2" customWidth="1"/>
    <col min="3604" max="3604" width="22.75" style="2" customWidth="1"/>
    <col min="3605" max="3840" width="9" style="2"/>
    <col min="3841" max="3841" width="2.625" style="2" customWidth="1"/>
    <col min="3842" max="3842" width="4.625" style="2" customWidth="1"/>
    <col min="3843" max="3843" width="5.125" style="2" customWidth="1"/>
    <col min="3844" max="3844" width="7.125" style="2" customWidth="1"/>
    <col min="3845" max="3845" width="14.75" style="2" customWidth="1"/>
    <col min="3846" max="3847" width="4.625" style="2" customWidth="1"/>
    <col min="3848" max="3848" width="6.75" style="2" customWidth="1"/>
    <col min="3849" max="3849" width="8.625" style="2" customWidth="1"/>
    <col min="3850" max="3850" width="5.5" style="2" customWidth="1"/>
    <col min="3851" max="3851" width="6.625" style="2" customWidth="1"/>
    <col min="3852" max="3852" width="8.625" style="2" customWidth="1"/>
    <col min="3853" max="3853" width="5.375" style="2" customWidth="1"/>
    <col min="3854" max="3854" width="8.625" style="2" customWidth="1"/>
    <col min="3855" max="3855" width="5.25" style="2" customWidth="1"/>
    <col min="3856" max="3856" width="7.375" style="2" customWidth="1"/>
    <col min="3857" max="3857" width="8.625" style="2" customWidth="1"/>
    <col min="3858" max="3858" width="4.625" style="2" customWidth="1"/>
    <col min="3859" max="3859" width="8.625" style="2" customWidth="1"/>
    <col min="3860" max="3860" width="22.75" style="2" customWidth="1"/>
    <col min="3861" max="4096" width="9" style="2"/>
    <col min="4097" max="4097" width="2.625" style="2" customWidth="1"/>
    <col min="4098" max="4098" width="4.625" style="2" customWidth="1"/>
    <col min="4099" max="4099" width="5.125" style="2" customWidth="1"/>
    <col min="4100" max="4100" width="7.125" style="2" customWidth="1"/>
    <col min="4101" max="4101" width="14.75" style="2" customWidth="1"/>
    <col min="4102" max="4103" width="4.625" style="2" customWidth="1"/>
    <col min="4104" max="4104" width="6.75" style="2" customWidth="1"/>
    <col min="4105" max="4105" width="8.625" style="2" customWidth="1"/>
    <col min="4106" max="4106" width="5.5" style="2" customWidth="1"/>
    <col min="4107" max="4107" width="6.625" style="2" customWidth="1"/>
    <col min="4108" max="4108" width="8.625" style="2" customWidth="1"/>
    <col min="4109" max="4109" width="5.375" style="2" customWidth="1"/>
    <col min="4110" max="4110" width="8.625" style="2" customWidth="1"/>
    <col min="4111" max="4111" width="5.25" style="2" customWidth="1"/>
    <col min="4112" max="4112" width="7.375" style="2" customWidth="1"/>
    <col min="4113" max="4113" width="8.625" style="2" customWidth="1"/>
    <col min="4114" max="4114" width="4.625" style="2" customWidth="1"/>
    <col min="4115" max="4115" width="8.625" style="2" customWidth="1"/>
    <col min="4116" max="4116" width="22.75" style="2" customWidth="1"/>
    <col min="4117" max="4352" width="9" style="2"/>
    <col min="4353" max="4353" width="2.625" style="2" customWidth="1"/>
    <col min="4354" max="4354" width="4.625" style="2" customWidth="1"/>
    <col min="4355" max="4355" width="5.125" style="2" customWidth="1"/>
    <col min="4356" max="4356" width="7.125" style="2" customWidth="1"/>
    <col min="4357" max="4357" width="14.75" style="2" customWidth="1"/>
    <col min="4358" max="4359" width="4.625" style="2" customWidth="1"/>
    <col min="4360" max="4360" width="6.75" style="2" customWidth="1"/>
    <col min="4361" max="4361" width="8.625" style="2" customWidth="1"/>
    <col min="4362" max="4362" width="5.5" style="2" customWidth="1"/>
    <col min="4363" max="4363" width="6.625" style="2" customWidth="1"/>
    <col min="4364" max="4364" width="8.625" style="2" customWidth="1"/>
    <col min="4365" max="4365" width="5.375" style="2" customWidth="1"/>
    <col min="4366" max="4366" width="8.625" style="2" customWidth="1"/>
    <col min="4367" max="4367" width="5.25" style="2" customWidth="1"/>
    <col min="4368" max="4368" width="7.375" style="2" customWidth="1"/>
    <col min="4369" max="4369" width="8.625" style="2" customWidth="1"/>
    <col min="4370" max="4370" width="4.625" style="2" customWidth="1"/>
    <col min="4371" max="4371" width="8.625" style="2" customWidth="1"/>
    <col min="4372" max="4372" width="22.75" style="2" customWidth="1"/>
    <col min="4373" max="4608" width="9" style="2"/>
    <col min="4609" max="4609" width="2.625" style="2" customWidth="1"/>
    <col min="4610" max="4610" width="4.625" style="2" customWidth="1"/>
    <col min="4611" max="4611" width="5.125" style="2" customWidth="1"/>
    <col min="4612" max="4612" width="7.125" style="2" customWidth="1"/>
    <col min="4613" max="4613" width="14.75" style="2" customWidth="1"/>
    <col min="4614" max="4615" width="4.625" style="2" customWidth="1"/>
    <col min="4616" max="4616" width="6.75" style="2" customWidth="1"/>
    <col min="4617" max="4617" width="8.625" style="2" customWidth="1"/>
    <col min="4618" max="4618" width="5.5" style="2" customWidth="1"/>
    <col min="4619" max="4619" width="6.625" style="2" customWidth="1"/>
    <col min="4620" max="4620" width="8.625" style="2" customWidth="1"/>
    <col min="4621" max="4621" width="5.375" style="2" customWidth="1"/>
    <col min="4622" max="4622" width="8.625" style="2" customWidth="1"/>
    <col min="4623" max="4623" width="5.25" style="2" customWidth="1"/>
    <col min="4624" max="4624" width="7.375" style="2" customWidth="1"/>
    <col min="4625" max="4625" width="8.625" style="2" customWidth="1"/>
    <col min="4626" max="4626" width="4.625" style="2" customWidth="1"/>
    <col min="4627" max="4627" width="8.625" style="2" customWidth="1"/>
    <col min="4628" max="4628" width="22.75" style="2" customWidth="1"/>
    <col min="4629" max="4864" width="9" style="2"/>
    <col min="4865" max="4865" width="2.625" style="2" customWidth="1"/>
    <col min="4866" max="4866" width="4.625" style="2" customWidth="1"/>
    <col min="4867" max="4867" width="5.125" style="2" customWidth="1"/>
    <col min="4868" max="4868" width="7.125" style="2" customWidth="1"/>
    <col min="4869" max="4869" width="14.75" style="2" customWidth="1"/>
    <col min="4870" max="4871" width="4.625" style="2" customWidth="1"/>
    <col min="4872" max="4872" width="6.75" style="2" customWidth="1"/>
    <col min="4873" max="4873" width="8.625" style="2" customWidth="1"/>
    <col min="4874" max="4874" width="5.5" style="2" customWidth="1"/>
    <col min="4875" max="4875" width="6.625" style="2" customWidth="1"/>
    <col min="4876" max="4876" width="8.625" style="2" customWidth="1"/>
    <col min="4877" max="4877" width="5.375" style="2" customWidth="1"/>
    <col min="4878" max="4878" width="8.625" style="2" customWidth="1"/>
    <col min="4879" max="4879" width="5.25" style="2" customWidth="1"/>
    <col min="4880" max="4880" width="7.375" style="2" customWidth="1"/>
    <col min="4881" max="4881" width="8.625" style="2" customWidth="1"/>
    <col min="4882" max="4882" width="4.625" style="2" customWidth="1"/>
    <col min="4883" max="4883" width="8.625" style="2" customWidth="1"/>
    <col min="4884" max="4884" width="22.75" style="2" customWidth="1"/>
    <col min="4885" max="5120" width="9" style="2"/>
    <col min="5121" max="5121" width="2.625" style="2" customWidth="1"/>
    <col min="5122" max="5122" width="4.625" style="2" customWidth="1"/>
    <col min="5123" max="5123" width="5.125" style="2" customWidth="1"/>
    <col min="5124" max="5124" width="7.125" style="2" customWidth="1"/>
    <col min="5125" max="5125" width="14.75" style="2" customWidth="1"/>
    <col min="5126" max="5127" width="4.625" style="2" customWidth="1"/>
    <col min="5128" max="5128" width="6.75" style="2" customWidth="1"/>
    <col min="5129" max="5129" width="8.625" style="2" customWidth="1"/>
    <col min="5130" max="5130" width="5.5" style="2" customWidth="1"/>
    <col min="5131" max="5131" width="6.625" style="2" customWidth="1"/>
    <col min="5132" max="5132" width="8.625" style="2" customWidth="1"/>
    <col min="5133" max="5133" width="5.375" style="2" customWidth="1"/>
    <col min="5134" max="5134" width="8.625" style="2" customWidth="1"/>
    <col min="5135" max="5135" width="5.25" style="2" customWidth="1"/>
    <col min="5136" max="5136" width="7.375" style="2" customWidth="1"/>
    <col min="5137" max="5137" width="8.625" style="2" customWidth="1"/>
    <col min="5138" max="5138" width="4.625" style="2" customWidth="1"/>
    <col min="5139" max="5139" width="8.625" style="2" customWidth="1"/>
    <col min="5140" max="5140" width="22.75" style="2" customWidth="1"/>
    <col min="5141" max="5376" width="9" style="2"/>
    <col min="5377" max="5377" width="2.625" style="2" customWidth="1"/>
    <col min="5378" max="5378" width="4.625" style="2" customWidth="1"/>
    <col min="5379" max="5379" width="5.125" style="2" customWidth="1"/>
    <col min="5380" max="5380" width="7.125" style="2" customWidth="1"/>
    <col min="5381" max="5381" width="14.75" style="2" customWidth="1"/>
    <col min="5382" max="5383" width="4.625" style="2" customWidth="1"/>
    <col min="5384" max="5384" width="6.75" style="2" customWidth="1"/>
    <col min="5385" max="5385" width="8.625" style="2" customWidth="1"/>
    <col min="5386" max="5386" width="5.5" style="2" customWidth="1"/>
    <col min="5387" max="5387" width="6.625" style="2" customWidth="1"/>
    <col min="5388" max="5388" width="8.625" style="2" customWidth="1"/>
    <col min="5389" max="5389" width="5.375" style="2" customWidth="1"/>
    <col min="5390" max="5390" width="8.625" style="2" customWidth="1"/>
    <col min="5391" max="5391" width="5.25" style="2" customWidth="1"/>
    <col min="5392" max="5392" width="7.375" style="2" customWidth="1"/>
    <col min="5393" max="5393" width="8.625" style="2" customWidth="1"/>
    <col min="5394" max="5394" width="4.625" style="2" customWidth="1"/>
    <col min="5395" max="5395" width="8.625" style="2" customWidth="1"/>
    <col min="5396" max="5396" width="22.75" style="2" customWidth="1"/>
    <col min="5397" max="5632" width="9" style="2"/>
    <col min="5633" max="5633" width="2.625" style="2" customWidth="1"/>
    <col min="5634" max="5634" width="4.625" style="2" customWidth="1"/>
    <col min="5635" max="5635" width="5.125" style="2" customWidth="1"/>
    <col min="5636" max="5636" width="7.125" style="2" customWidth="1"/>
    <col min="5637" max="5637" width="14.75" style="2" customWidth="1"/>
    <col min="5638" max="5639" width="4.625" style="2" customWidth="1"/>
    <col min="5640" max="5640" width="6.75" style="2" customWidth="1"/>
    <col min="5641" max="5641" width="8.625" style="2" customWidth="1"/>
    <col min="5642" max="5642" width="5.5" style="2" customWidth="1"/>
    <col min="5643" max="5643" width="6.625" style="2" customWidth="1"/>
    <col min="5644" max="5644" width="8.625" style="2" customWidth="1"/>
    <col min="5645" max="5645" width="5.375" style="2" customWidth="1"/>
    <col min="5646" max="5646" width="8.625" style="2" customWidth="1"/>
    <col min="5647" max="5647" width="5.25" style="2" customWidth="1"/>
    <col min="5648" max="5648" width="7.375" style="2" customWidth="1"/>
    <col min="5649" max="5649" width="8.625" style="2" customWidth="1"/>
    <col min="5650" max="5650" width="4.625" style="2" customWidth="1"/>
    <col min="5651" max="5651" width="8.625" style="2" customWidth="1"/>
    <col min="5652" max="5652" width="22.75" style="2" customWidth="1"/>
    <col min="5653" max="5888" width="9" style="2"/>
    <col min="5889" max="5889" width="2.625" style="2" customWidth="1"/>
    <col min="5890" max="5890" width="4.625" style="2" customWidth="1"/>
    <col min="5891" max="5891" width="5.125" style="2" customWidth="1"/>
    <col min="5892" max="5892" width="7.125" style="2" customWidth="1"/>
    <col min="5893" max="5893" width="14.75" style="2" customWidth="1"/>
    <col min="5894" max="5895" width="4.625" style="2" customWidth="1"/>
    <col min="5896" max="5896" width="6.75" style="2" customWidth="1"/>
    <col min="5897" max="5897" width="8.625" style="2" customWidth="1"/>
    <col min="5898" max="5898" width="5.5" style="2" customWidth="1"/>
    <col min="5899" max="5899" width="6.625" style="2" customWidth="1"/>
    <col min="5900" max="5900" width="8.625" style="2" customWidth="1"/>
    <col min="5901" max="5901" width="5.375" style="2" customWidth="1"/>
    <col min="5902" max="5902" width="8.625" style="2" customWidth="1"/>
    <col min="5903" max="5903" width="5.25" style="2" customWidth="1"/>
    <col min="5904" max="5904" width="7.375" style="2" customWidth="1"/>
    <col min="5905" max="5905" width="8.625" style="2" customWidth="1"/>
    <col min="5906" max="5906" width="4.625" style="2" customWidth="1"/>
    <col min="5907" max="5907" width="8.625" style="2" customWidth="1"/>
    <col min="5908" max="5908" width="22.75" style="2" customWidth="1"/>
    <col min="5909" max="6144" width="9" style="2"/>
    <col min="6145" max="6145" width="2.625" style="2" customWidth="1"/>
    <col min="6146" max="6146" width="4.625" style="2" customWidth="1"/>
    <col min="6147" max="6147" width="5.125" style="2" customWidth="1"/>
    <col min="6148" max="6148" width="7.125" style="2" customWidth="1"/>
    <col min="6149" max="6149" width="14.75" style="2" customWidth="1"/>
    <col min="6150" max="6151" width="4.625" style="2" customWidth="1"/>
    <col min="6152" max="6152" width="6.75" style="2" customWidth="1"/>
    <col min="6153" max="6153" width="8.625" style="2" customWidth="1"/>
    <col min="6154" max="6154" width="5.5" style="2" customWidth="1"/>
    <col min="6155" max="6155" width="6.625" style="2" customWidth="1"/>
    <col min="6156" max="6156" width="8.625" style="2" customWidth="1"/>
    <col min="6157" max="6157" width="5.375" style="2" customWidth="1"/>
    <col min="6158" max="6158" width="8.625" style="2" customWidth="1"/>
    <col min="6159" max="6159" width="5.25" style="2" customWidth="1"/>
    <col min="6160" max="6160" width="7.375" style="2" customWidth="1"/>
    <col min="6161" max="6161" width="8.625" style="2" customWidth="1"/>
    <col min="6162" max="6162" width="4.625" style="2" customWidth="1"/>
    <col min="6163" max="6163" width="8.625" style="2" customWidth="1"/>
    <col min="6164" max="6164" width="22.75" style="2" customWidth="1"/>
    <col min="6165" max="6400" width="9" style="2"/>
    <col min="6401" max="6401" width="2.625" style="2" customWidth="1"/>
    <col min="6402" max="6402" width="4.625" style="2" customWidth="1"/>
    <col min="6403" max="6403" width="5.125" style="2" customWidth="1"/>
    <col min="6404" max="6404" width="7.125" style="2" customWidth="1"/>
    <col min="6405" max="6405" width="14.75" style="2" customWidth="1"/>
    <col min="6406" max="6407" width="4.625" style="2" customWidth="1"/>
    <col min="6408" max="6408" width="6.75" style="2" customWidth="1"/>
    <col min="6409" max="6409" width="8.625" style="2" customWidth="1"/>
    <col min="6410" max="6410" width="5.5" style="2" customWidth="1"/>
    <col min="6411" max="6411" width="6.625" style="2" customWidth="1"/>
    <col min="6412" max="6412" width="8.625" style="2" customWidth="1"/>
    <col min="6413" max="6413" width="5.375" style="2" customWidth="1"/>
    <col min="6414" max="6414" width="8.625" style="2" customWidth="1"/>
    <col min="6415" max="6415" width="5.25" style="2" customWidth="1"/>
    <col min="6416" max="6416" width="7.375" style="2" customWidth="1"/>
    <col min="6417" max="6417" width="8.625" style="2" customWidth="1"/>
    <col min="6418" max="6418" width="4.625" style="2" customWidth="1"/>
    <col min="6419" max="6419" width="8.625" style="2" customWidth="1"/>
    <col min="6420" max="6420" width="22.75" style="2" customWidth="1"/>
    <col min="6421" max="6656" width="9" style="2"/>
    <col min="6657" max="6657" width="2.625" style="2" customWidth="1"/>
    <col min="6658" max="6658" width="4.625" style="2" customWidth="1"/>
    <col min="6659" max="6659" width="5.125" style="2" customWidth="1"/>
    <col min="6660" max="6660" width="7.125" style="2" customWidth="1"/>
    <col min="6661" max="6661" width="14.75" style="2" customWidth="1"/>
    <col min="6662" max="6663" width="4.625" style="2" customWidth="1"/>
    <col min="6664" max="6664" width="6.75" style="2" customWidth="1"/>
    <col min="6665" max="6665" width="8.625" style="2" customWidth="1"/>
    <col min="6666" max="6666" width="5.5" style="2" customWidth="1"/>
    <col min="6667" max="6667" width="6.625" style="2" customWidth="1"/>
    <col min="6668" max="6668" width="8.625" style="2" customWidth="1"/>
    <col min="6669" max="6669" width="5.375" style="2" customWidth="1"/>
    <col min="6670" max="6670" width="8.625" style="2" customWidth="1"/>
    <col min="6671" max="6671" width="5.25" style="2" customWidth="1"/>
    <col min="6672" max="6672" width="7.375" style="2" customWidth="1"/>
    <col min="6673" max="6673" width="8.625" style="2" customWidth="1"/>
    <col min="6674" max="6674" width="4.625" style="2" customWidth="1"/>
    <col min="6675" max="6675" width="8.625" style="2" customWidth="1"/>
    <col min="6676" max="6676" width="22.75" style="2" customWidth="1"/>
    <col min="6677" max="6912" width="9" style="2"/>
    <col min="6913" max="6913" width="2.625" style="2" customWidth="1"/>
    <col min="6914" max="6914" width="4.625" style="2" customWidth="1"/>
    <col min="6915" max="6915" width="5.125" style="2" customWidth="1"/>
    <col min="6916" max="6916" width="7.125" style="2" customWidth="1"/>
    <col min="6917" max="6917" width="14.75" style="2" customWidth="1"/>
    <col min="6918" max="6919" width="4.625" style="2" customWidth="1"/>
    <col min="6920" max="6920" width="6.75" style="2" customWidth="1"/>
    <col min="6921" max="6921" width="8.625" style="2" customWidth="1"/>
    <col min="6922" max="6922" width="5.5" style="2" customWidth="1"/>
    <col min="6923" max="6923" width="6.625" style="2" customWidth="1"/>
    <col min="6924" max="6924" width="8.625" style="2" customWidth="1"/>
    <col min="6925" max="6925" width="5.375" style="2" customWidth="1"/>
    <col min="6926" max="6926" width="8.625" style="2" customWidth="1"/>
    <col min="6927" max="6927" width="5.25" style="2" customWidth="1"/>
    <col min="6928" max="6928" width="7.375" style="2" customWidth="1"/>
    <col min="6929" max="6929" width="8.625" style="2" customWidth="1"/>
    <col min="6930" max="6930" width="4.625" style="2" customWidth="1"/>
    <col min="6931" max="6931" width="8.625" style="2" customWidth="1"/>
    <col min="6932" max="6932" width="22.75" style="2" customWidth="1"/>
    <col min="6933" max="7168" width="9" style="2"/>
    <col min="7169" max="7169" width="2.625" style="2" customWidth="1"/>
    <col min="7170" max="7170" width="4.625" style="2" customWidth="1"/>
    <col min="7171" max="7171" width="5.125" style="2" customWidth="1"/>
    <col min="7172" max="7172" width="7.125" style="2" customWidth="1"/>
    <col min="7173" max="7173" width="14.75" style="2" customWidth="1"/>
    <col min="7174" max="7175" width="4.625" style="2" customWidth="1"/>
    <col min="7176" max="7176" width="6.75" style="2" customWidth="1"/>
    <col min="7177" max="7177" width="8.625" style="2" customWidth="1"/>
    <col min="7178" max="7178" width="5.5" style="2" customWidth="1"/>
    <col min="7179" max="7179" width="6.625" style="2" customWidth="1"/>
    <col min="7180" max="7180" width="8.625" style="2" customWidth="1"/>
    <col min="7181" max="7181" width="5.375" style="2" customWidth="1"/>
    <col min="7182" max="7182" width="8.625" style="2" customWidth="1"/>
    <col min="7183" max="7183" width="5.25" style="2" customWidth="1"/>
    <col min="7184" max="7184" width="7.375" style="2" customWidth="1"/>
    <col min="7185" max="7185" width="8.625" style="2" customWidth="1"/>
    <col min="7186" max="7186" width="4.625" style="2" customWidth="1"/>
    <col min="7187" max="7187" width="8.625" style="2" customWidth="1"/>
    <col min="7188" max="7188" width="22.75" style="2" customWidth="1"/>
    <col min="7189" max="7424" width="9" style="2"/>
    <col min="7425" max="7425" width="2.625" style="2" customWidth="1"/>
    <col min="7426" max="7426" width="4.625" style="2" customWidth="1"/>
    <col min="7427" max="7427" width="5.125" style="2" customWidth="1"/>
    <col min="7428" max="7428" width="7.125" style="2" customWidth="1"/>
    <col min="7429" max="7429" width="14.75" style="2" customWidth="1"/>
    <col min="7430" max="7431" width="4.625" style="2" customWidth="1"/>
    <col min="7432" max="7432" width="6.75" style="2" customWidth="1"/>
    <col min="7433" max="7433" width="8.625" style="2" customWidth="1"/>
    <col min="7434" max="7434" width="5.5" style="2" customWidth="1"/>
    <col min="7435" max="7435" width="6.625" style="2" customWidth="1"/>
    <col min="7436" max="7436" width="8.625" style="2" customWidth="1"/>
    <col min="7437" max="7437" width="5.375" style="2" customWidth="1"/>
    <col min="7438" max="7438" width="8.625" style="2" customWidth="1"/>
    <col min="7439" max="7439" width="5.25" style="2" customWidth="1"/>
    <col min="7440" max="7440" width="7.375" style="2" customWidth="1"/>
    <col min="7441" max="7441" width="8.625" style="2" customWidth="1"/>
    <col min="7442" max="7442" width="4.625" style="2" customWidth="1"/>
    <col min="7443" max="7443" width="8.625" style="2" customWidth="1"/>
    <col min="7444" max="7444" width="22.75" style="2" customWidth="1"/>
    <col min="7445" max="7680" width="9" style="2"/>
    <col min="7681" max="7681" width="2.625" style="2" customWidth="1"/>
    <col min="7682" max="7682" width="4.625" style="2" customWidth="1"/>
    <col min="7683" max="7683" width="5.125" style="2" customWidth="1"/>
    <col min="7684" max="7684" width="7.125" style="2" customWidth="1"/>
    <col min="7685" max="7685" width="14.75" style="2" customWidth="1"/>
    <col min="7686" max="7687" width="4.625" style="2" customWidth="1"/>
    <col min="7688" max="7688" width="6.75" style="2" customWidth="1"/>
    <col min="7689" max="7689" width="8.625" style="2" customWidth="1"/>
    <col min="7690" max="7690" width="5.5" style="2" customWidth="1"/>
    <col min="7691" max="7691" width="6.625" style="2" customWidth="1"/>
    <col min="7692" max="7692" width="8.625" style="2" customWidth="1"/>
    <col min="7693" max="7693" width="5.375" style="2" customWidth="1"/>
    <col min="7694" max="7694" width="8.625" style="2" customWidth="1"/>
    <col min="7695" max="7695" width="5.25" style="2" customWidth="1"/>
    <col min="7696" max="7696" width="7.375" style="2" customWidth="1"/>
    <col min="7697" max="7697" width="8.625" style="2" customWidth="1"/>
    <col min="7698" max="7698" width="4.625" style="2" customWidth="1"/>
    <col min="7699" max="7699" width="8.625" style="2" customWidth="1"/>
    <col min="7700" max="7700" width="22.75" style="2" customWidth="1"/>
    <col min="7701" max="7936" width="9" style="2"/>
    <col min="7937" max="7937" width="2.625" style="2" customWidth="1"/>
    <col min="7938" max="7938" width="4.625" style="2" customWidth="1"/>
    <col min="7939" max="7939" width="5.125" style="2" customWidth="1"/>
    <col min="7940" max="7940" width="7.125" style="2" customWidth="1"/>
    <col min="7941" max="7941" width="14.75" style="2" customWidth="1"/>
    <col min="7942" max="7943" width="4.625" style="2" customWidth="1"/>
    <col min="7944" max="7944" width="6.75" style="2" customWidth="1"/>
    <col min="7945" max="7945" width="8.625" style="2" customWidth="1"/>
    <col min="7946" max="7946" width="5.5" style="2" customWidth="1"/>
    <col min="7947" max="7947" width="6.625" style="2" customWidth="1"/>
    <col min="7948" max="7948" width="8.625" style="2" customWidth="1"/>
    <col min="7949" max="7949" width="5.375" style="2" customWidth="1"/>
    <col min="7950" max="7950" width="8.625" style="2" customWidth="1"/>
    <col min="7951" max="7951" width="5.25" style="2" customWidth="1"/>
    <col min="7952" max="7952" width="7.375" style="2" customWidth="1"/>
    <col min="7953" max="7953" width="8.625" style="2" customWidth="1"/>
    <col min="7954" max="7954" width="4.625" style="2" customWidth="1"/>
    <col min="7955" max="7955" width="8.625" style="2" customWidth="1"/>
    <col min="7956" max="7956" width="22.75" style="2" customWidth="1"/>
    <col min="7957" max="8192" width="9" style="2"/>
    <col min="8193" max="8193" width="2.625" style="2" customWidth="1"/>
    <col min="8194" max="8194" width="4.625" style="2" customWidth="1"/>
    <col min="8195" max="8195" width="5.125" style="2" customWidth="1"/>
    <col min="8196" max="8196" width="7.125" style="2" customWidth="1"/>
    <col min="8197" max="8197" width="14.75" style="2" customWidth="1"/>
    <col min="8198" max="8199" width="4.625" style="2" customWidth="1"/>
    <col min="8200" max="8200" width="6.75" style="2" customWidth="1"/>
    <col min="8201" max="8201" width="8.625" style="2" customWidth="1"/>
    <col min="8202" max="8202" width="5.5" style="2" customWidth="1"/>
    <col min="8203" max="8203" width="6.625" style="2" customWidth="1"/>
    <col min="8204" max="8204" width="8.625" style="2" customWidth="1"/>
    <col min="8205" max="8205" width="5.375" style="2" customWidth="1"/>
    <col min="8206" max="8206" width="8.625" style="2" customWidth="1"/>
    <col min="8207" max="8207" width="5.25" style="2" customWidth="1"/>
    <col min="8208" max="8208" width="7.375" style="2" customWidth="1"/>
    <col min="8209" max="8209" width="8.625" style="2" customWidth="1"/>
    <col min="8210" max="8210" width="4.625" style="2" customWidth="1"/>
    <col min="8211" max="8211" width="8.625" style="2" customWidth="1"/>
    <col min="8212" max="8212" width="22.75" style="2" customWidth="1"/>
    <col min="8213" max="8448" width="9" style="2"/>
    <col min="8449" max="8449" width="2.625" style="2" customWidth="1"/>
    <col min="8450" max="8450" width="4.625" style="2" customWidth="1"/>
    <col min="8451" max="8451" width="5.125" style="2" customWidth="1"/>
    <col min="8452" max="8452" width="7.125" style="2" customWidth="1"/>
    <col min="8453" max="8453" width="14.75" style="2" customWidth="1"/>
    <col min="8454" max="8455" width="4.625" style="2" customWidth="1"/>
    <col min="8456" max="8456" width="6.75" style="2" customWidth="1"/>
    <col min="8457" max="8457" width="8.625" style="2" customWidth="1"/>
    <col min="8458" max="8458" width="5.5" style="2" customWidth="1"/>
    <col min="8459" max="8459" width="6.625" style="2" customWidth="1"/>
    <col min="8460" max="8460" width="8.625" style="2" customWidth="1"/>
    <col min="8461" max="8461" width="5.375" style="2" customWidth="1"/>
    <col min="8462" max="8462" width="8.625" style="2" customWidth="1"/>
    <col min="8463" max="8463" width="5.25" style="2" customWidth="1"/>
    <col min="8464" max="8464" width="7.375" style="2" customWidth="1"/>
    <col min="8465" max="8465" width="8.625" style="2" customWidth="1"/>
    <col min="8466" max="8466" width="4.625" style="2" customWidth="1"/>
    <col min="8467" max="8467" width="8.625" style="2" customWidth="1"/>
    <col min="8468" max="8468" width="22.75" style="2" customWidth="1"/>
    <col min="8469" max="8704" width="9" style="2"/>
    <col min="8705" max="8705" width="2.625" style="2" customWidth="1"/>
    <col min="8706" max="8706" width="4.625" style="2" customWidth="1"/>
    <col min="8707" max="8707" width="5.125" style="2" customWidth="1"/>
    <col min="8708" max="8708" width="7.125" style="2" customWidth="1"/>
    <col min="8709" max="8709" width="14.75" style="2" customWidth="1"/>
    <col min="8710" max="8711" width="4.625" style="2" customWidth="1"/>
    <col min="8712" max="8712" width="6.75" style="2" customWidth="1"/>
    <col min="8713" max="8713" width="8.625" style="2" customWidth="1"/>
    <col min="8714" max="8714" width="5.5" style="2" customWidth="1"/>
    <col min="8715" max="8715" width="6.625" style="2" customWidth="1"/>
    <col min="8716" max="8716" width="8.625" style="2" customWidth="1"/>
    <col min="8717" max="8717" width="5.375" style="2" customWidth="1"/>
    <col min="8718" max="8718" width="8.625" style="2" customWidth="1"/>
    <col min="8719" max="8719" width="5.25" style="2" customWidth="1"/>
    <col min="8720" max="8720" width="7.375" style="2" customWidth="1"/>
    <col min="8721" max="8721" width="8.625" style="2" customWidth="1"/>
    <col min="8722" max="8722" width="4.625" style="2" customWidth="1"/>
    <col min="8723" max="8723" width="8.625" style="2" customWidth="1"/>
    <col min="8724" max="8724" width="22.75" style="2" customWidth="1"/>
    <col min="8725" max="8960" width="9" style="2"/>
    <col min="8961" max="8961" width="2.625" style="2" customWidth="1"/>
    <col min="8962" max="8962" width="4.625" style="2" customWidth="1"/>
    <col min="8963" max="8963" width="5.125" style="2" customWidth="1"/>
    <col min="8964" max="8964" width="7.125" style="2" customWidth="1"/>
    <col min="8965" max="8965" width="14.75" style="2" customWidth="1"/>
    <col min="8966" max="8967" width="4.625" style="2" customWidth="1"/>
    <col min="8968" max="8968" width="6.75" style="2" customWidth="1"/>
    <col min="8969" max="8969" width="8.625" style="2" customWidth="1"/>
    <col min="8970" max="8970" width="5.5" style="2" customWidth="1"/>
    <col min="8971" max="8971" width="6.625" style="2" customWidth="1"/>
    <col min="8972" max="8972" width="8.625" style="2" customWidth="1"/>
    <col min="8973" max="8973" width="5.375" style="2" customWidth="1"/>
    <col min="8974" max="8974" width="8.625" style="2" customWidth="1"/>
    <col min="8975" max="8975" width="5.25" style="2" customWidth="1"/>
    <col min="8976" max="8976" width="7.375" style="2" customWidth="1"/>
    <col min="8977" max="8977" width="8.625" style="2" customWidth="1"/>
    <col min="8978" max="8978" width="4.625" style="2" customWidth="1"/>
    <col min="8979" max="8979" width="8.625" style="2" customWidth="1"/>
    <col min="8980" max="8980" width="22.75" style="2" customWidth="1"/>
    <col min="8981" max="9216" width="9" style="2"/>
    <col min="9217" max="9217" width="2.625" style="2" customWidth="1"/>
    <col min="9218" max="9218" width="4.625" style="2" customWidth="1"/>
    <col min="9219" max="9219" width="5.125" style="2" customWidth="1"/>
    <col min="9220" max="9220" width="7.125" style="2" customWidth="1"/>
    <col min="9221" max="9221" width="14.75" style="2" customWidth="1"/>
    <col min="9222" max="9223" width="4.625" style="2" customWidth="1"/>
    <col min="9224" max="9224" width="6.75" style="2" customWidth="1"/>
    <col min="9225" max="9225" width="8.625" style="2" customWidth="1"/>
    <col min="9226" max="9226" width="5.5" style="2" customWidth="1"/>
    <col min="9227" max="9227" width="6.625" style="2" customWidth="1"/>
    <col min="9228" max="9228" width="8.625" style="2" customWidth="1"/>
    <col min="9229" max="9229" width="5.375" style="2" customWidth="1"/>
    <col min="9230" max="9230" width="8.625" style="2" customWidth="1"/>
    <col min="9231" max="9231" width="5.25" style="2" customWidth="1"/>
    <col min="9232" max="9232" width="7.375" style="2" customWidth="1"/>
    <col min="9233" max="9233" width="8.625" style="2" customWidth="1"/>
    <col min="9234" max="9234" width="4.625" style="2" customWidth="1"/>
    <col min="9235" max="9235" width="8.625" style="2" customWidth="1"/>
    <col min="9236" max="9236" width="22.75" style="2" customWidth="1"/>
    <col min="9237" max="9472" width="9" style="2"/>
    <col min="9473" max="9473" width="2.625" style="2" customWidth="1"/>
    <col min="9474" max="9474" width="4.625" style="2" customWidth="1"/>
    <col min="9475" max="9475" width="5.125" style="2" customWidth="1"/>
    <col min="9476" max="9476" width="7.125" style="2" customWidth="1"/>
    <col min="9477" max="9477" width="14.75" style="2" customWidth="1"/>
    <col min="9478" max="9479" width="4.625" style="2" customWidth="1"/>
    <col min="9480" max="9480" width="6.75" style="2" customWidth="1"/>
    <col min="9481" max="9481" width="8.625" style="2" customWidth="1"/>
    <col min="9482" max="9482" width="5.5" style="2" customWidth="1"/>
    <col min="9483" max="9483" width="6.625" style="2" customWidth="1"/>
    <col min="9484" max="9484" width="8.625" style="2" customWidth="1"/>
    <col min="9485" max="9485" width="5.375" style="2" customWidth="1"/>
    <col min="9486" max="9486" width="8.625" style="2" customWidth="1"/>
    <col min="9487" max="9487" width="5.25" style="2" customWidth="1"/>
    <col min="9488" max="9488" width="7.375" style="2" customWidth="1"/>
    <col min="9489" max="9489" width="8.625" style="2" customWidth="1"/>
    <col min="9490" max="9490" width="4.625" style="2" customWidth="1"/>
    <col min="9491" max="9491" width="8.625" style="2" customWidth="1"/>
    <col min="9492" max="9492" width="22.75" style="2" customWidth="1"/>
    <col min="9493" max="9728" width="9" style="2"/>
    <col min="9729" max="9729" width="2.625" style="2" customWidth="1"/>
    <col min="9730" max="9730" width="4.625" style="2" customWidth="1"/>
    <col min="9731" max="9731" width="5.125" style="2" customWidth="1"/>
    <col min="9732" max="9732" width="7.125" style="2" customWidth="1"/>
    <col min="9733" max="9733" width="14.75" style="2" customWidth="1"/>
    <col min="9734" max="9735" width="4.625" style="2" customWidth="1"/>
    <col min="9736" max="9736" width="6.75" style="2" customWidth="1"/>
    <col min="9737" max="9737" width="8.625" style="2" customWidth="1"/>
    <col min="9738" max="9738" width="5.5" style="2" customWidth="1"/>
    <col min="9739" max="9739" width="6.625" style="2" customWidth="1"/>
    <col min="9740" max="9740" width="8.625" style="2" customWidth="1"/>
    <col min="9741" max="9741" width="5.375" style="2" customWidth="1"/>
    <col min="9742" max="9742" width="8.625" style="2" customWidth="1"/>
    <col min="9743" max="9743" width="5.25" style="2" customWidth="1"/>
    <col min="9744" max="9744" width="7.375" style="2" customWidth="1"/>
    <col min="9745" max="9745" width="8.625" style="2" customWidth="1"/>
    <col min="9746" max="9746" width="4.625" style="2" customWidth="1"/>
    <col min="9747" max="9747" width="8.625" style="2" customWidth="1"/>
    <col min="9748" max="9748" width="22.75" style="2" customWidth="1"/>
    <col min="9749" max="9984" width="9" style="2"/>
    <col min="9985" max="9985" width="2.625" style="2" customWidth="1"/>
    <col min="9986" max="9986" width="4.625" style="2" customWidth="1"/>
    <col min="9987" max="9987" width="5.125" style="2" customWidth="1"/>
    <col min="9988" max="9988" width="7.125" style="2" customWidth="1"/>
    <col min="9989" max="9989" width="14.75" style="2" customWidth="1"/>
    <col min="9990" max="9991" width="4.625" style="2" customWidth="1"/>
    <col min="9992" max="9992" width="6.75" style="2" customWidth="1"/>
    <col min="9993" max="9993" width="8.625" style="2" customWidth="1"/>
    <col min="9994" max="9994" width="5.5" style="2" customWidth="1"/>
    <col min="9995" max="9995" width="6.625" style="2" customWidth="1"/>
    <col min="9996" max="9996" width="8.625" style="2" customWidth="1"/>
    <col min="9997" max="9997" width="5.375" style="2" customWidth="1"/>
    <col min="9998" max="9998" width="8.625" style="2" customWidth="1"/>
    <col min="9999" max="9999" width="5.25" style="2" customWidth="1"/>
    <col min="10000" max="10000" width="7.375" style="2" customWidth="1"/>
    <col min="10001" max="10001" width="8.625" style="2" customWidth="1"/>
    <col min="10002" max="10002" width="4.625" style="2" customWidth="1"/>
    <col min="10003" max="10003" width="8.625" style="2" customWidth="1"/>
    <col min="10004" max="10004" width="22.75" style="2" customWidth="1"/>
    <col min="10005" max="10240" width="9" style="2"/>
    <col min="10241" max="10241" width="2.625" style="2" customWidth="1"/>
    <col min="10242" max="10242" width="4.625" style="2" customWidth="1"/>
    <col min="10243" max="10243" width="5.125" style="2" customWidth="1"/>
    <col min="10244" max="10244" width="7.125" style="2" customWidth="1"/>
    <col min="10245" max="10245" width="14.75" style="2" customWidth="1"/>
    <col min="10246" max="10247" width="4.625" style="2" customWidth="1"/>
    <col min="10248" max="10248" width="6.75" style="2" customWidth="1"/>
    <col min="10249" max="10249" width="8.625" style="2" customWidth="1"/>
    <col min="10250" max="10250" width="5.5" style="2" customWidth="1"/>
    <col min="10251" max="10251" width="6.625" style="2" customWidth="1"/>
    <col min="10252" max="10252" width="8.625" style="2" customWidth="1"/>
    <col min="10253" max="10253" width="5.375" style="2" customWidth="1"/>
    <col min="10254" max="10254" width="8.625" style="2" customWidth="1"/>
    <col min="10255" max="10255" width="5.25" style="2" customWidth="1"/>
    <col min="10256" max="10256" width="7.375" style="2" customWidth="1"/>
    <col min="10257" max="10257" width="8.625" style="2" customWidth="1"/>
    <col min="10258" max="10258" width="4.625" style="2" customWidth="1"/>
    <col min="10259" max="10259" width="8.625" style="2" customWidth="1"/>
    <col min="10260" max="10260" width="22.75" style="2" customWidth="1"/>
    <col min="10261" max="10496" width="9" style="2"/>
    <col min="10497" max="10497" width="2.625" style="2" customWidth="1"/>
    <col min="10498" max="10498" width="4.625" style="2" customWidth="1"/>
    <col min="10499" max="10499" width="5.125" style="2" customWidth="1"/>
    <col min="10500" max="10500" width="7.125" style="2" customWidth="1"/>
    <col min="10501" max="10501" width="14.75" style="2" customWidth="1"/>
    <col min="10502" max="10503" width="4.625" style="2" customWidth="1"/>
    <col min="10504" max="10504" width="6.75" style="2" customWidth="1"/>
    <col min="10505" max="10505" width="8.625" style="2" customWidth="1"/>
    <col min="10506" max="10506" width="5.5" style="2" customWidth="1"/>
    <col min="10507" max="10507" width="6.625" style="2" customWidth="1"/>
    <col min="10508" max="10508" width="8.625" style="2" customWidth="1"/>
    <col min="10509" max="10509" width="5.375" style="2" customWidth="1"/>
    <col min="10510" max="10510" width="8.625" style="2" customWidth="1"/>
    <col min="10511" max="10511" width="5.25" style="2" customWidth="1"/>
    <col min="10512" max="10512" width="7.375" style="2" customWidth="1"/>
    <col min="10513" max="10513" width="8.625" style="2" customWidth="1"/>
    <col min="10514" max="10514" width="4.625" style="2" customWidth="1"/>
    <col min="10515" max="10515" width="8.625" style="2" customWidth="1"/>
    <col min="10516" max="10516" width="22.75" style="2" customWidth="1"/>
    <col min="10517" max="10752" width="9" style="2"/>
    <col min="10753" max="10753" width="2.625" style="2" customWidth="1"/>
    <col min="10754" max="10754" width="4.625" style="2" customWidth="1"/>
    <col min="10755" max="10755" width="5.125" style="2" customWidth="1"/>
    <col min="10756" max="10756" width="7.125" style="2" customWidth="1"/>
    <col min="10757" max="10757" width="14.75" style="2" customWidth="1"/>
    <col min="10758" max="10759" width="4.625" style="2" customWidth="1"/>
    <col min="10760" max="10760" width="6.75" style="2" customWidth="1"/>
    <col min="10761" max="10761" width="8.625" style="2" customWidth="1"/>
    <col min="10762" max="10762" width="5.5" style="2" customWidth="1"/>
    <col min="10763" max="10763" width="6.625" style="2" customWidth="1"/>
    <col min="10764" max="10764" width="8.625" style="2" customWidth="1"/>
    <col min="10765" max="10765" width="5.375" style="2" customWidth="1"/>
    <col min="10766" max="10766" width="8.625" style="2" customWidth="1"/>
    <col min="10767" max="10767" width="5.25" style="2" customWidth="1"/>
    <col min="10768" max="10768" width="7.375" style="2" customWidth="1"/>
    <col min="10769" max="10769" width="8.625" style="2" customWidth="1"/>
    <col min="10770" max="10770" width="4.625" style="2" customWidth="1"/>
    <col min="10771" max="10771" width="8.625" style="2" customWidth="1"/>
    <col min="10772" max="10772" width="22.75" style="2" customWidth="1"/>
    <col min="10773" max="11008" width="9" style="2"/>
    <col min="11009" max="11009" width="2.625" style="2" customWidth="1"/>
    <col min="11010" max="11010" width="4.625" style="2" customWidth="1"/>
    <col min="11011" max="11011" width="5.125" style="2" customWidth="1"/>
    <col min="11012" max="11012" width="7.125" style="2" customWidth="1"/>
    <col min="11013" max="11013" width="14.75" style="2" customWidth="1"/>
    <col min="11014" max="11015" width="4.625" style="2" customWidth="1"/>
    <col min="11016" max="11016" width="6.75" style="2" customWidth="1"/>
    <col min="11017" max="11017" width="8.625" style="2" customWidth="1"/>
    <col min="11018" max="11018" width="5.5" style="2" customWidth="1"/>
    <col min="11019" max="11019" width="6.625" style="2" customWidth="1"/>
    <col min="11020" max="11020" width="8.625" style="2" customWidth="1"/>
    <col min="11021" max="11021" width="5.375" style="2" customWidth="1"/>
    <col min="11022" max="11022" width="8.625" style="2" customWidth="1"/>
    <col min="11023" max="11023" width="5.25" style="2" customWidth="1"/>
    <col min="11024" max="11024" width="7.375" style="2" customWidth="1"/>
    <col min="11025" max="11025" width="8.625" style="2" customWidth="1"/>
    <col min="11026" max="11026" width="4.625" style="2" customWidth="1"/>
    <col min="11027" max="11027" width="8.625" style="2" customWidth="1"/>
    <col min="11028" max="11028" width="22.75" style="2" customWidth="1"/>
    <col min="11029" max="11264" width="9" style="2"/>
    <col min="11265" max="11265" width="2.625" style="2" customWidth="1"/>
    <col min="11266" max="11266" width="4.625" style="2" customWidth="1"/>
    <col min="11267" max="11267" width="5.125" style="2" customWidth="1"/>
    <col min="11268" max="11268" width="7.125" style="2" customWidth="1"/>
    <col min="11269" max="11269" width="14.75" style="2" customWidth="1"/>
    <col min="11270" max="11271" width="4.625" style="2" customWidth="1"/>
    <col min="11272" max="11272" width="6.75" style="2" customWidth="1"/>
    <col min="11273" max="11273" width="8.625" style="2" customWidth="1"/>
    <col min="11274" max="11274" width="5.5" style="2" customWidth="1"/>
    <col min="11275" max="11275" width="6.625" style="2" customWidth="1"/>
    <col min="11276" max="11276" width="8.625" style="2" customWidth="1"/>
    <col min="11277" max="11277" width="5.375" style="2" customWidth="1"/>
    <col min="11278" max="11278" width="8.625" style="2" customWidth="1"/>
    <col min="11279" max="11279" width="5.25" style="2" customWidth="1"/>
    <col min="11280" max="11280" width="7.375" style="2" customWidth="1"/>
    <col min="11281" max="11281" width="8.625" style="2" customWidth="1"/>
    <col min="11282" max="11282" width="4.625" style="2" customWidth="1"/>
    <col min="11283" max="11283" width="8.625" style="2" customWidth="1"/>
    <col min="11284" max="11284" width="22.75" style="2" customWidth="1"/>
    <col min="11285" max="11520" width="9" style="2"/>
    <col min="11521" max="11521" width="2.625" style="2" customWidth="1"/>
    <col min="11522" max="11522" width="4.625" style="2" customWidth="1"/>
    <col min="11523" max="11523" width="5.125" style="2" customWidth="1"/>
    <col min="11524" max="11524" width="7.125" style="2" customWidth="1"/>
    <col min="11525" max="11525" width="14.75" style="2" customWidth="1"/>
    <col min="11526" max="11527" width="4.625" style="2" customWidth="1"/>
    <col min="11528" max="11528" width="6.75" style="2" customWidth="1"/>
    <col min="11529" max="11529" width="8.625" style="2" customWidth="1"/>
    <col min="11530" max="11530" width="5.5" style="2" customWidth="1"/>
    <col min="11531" max="11531" width="6.625" style="2" customWidth="1"/>
    <col min="11532" max="11532" width="8.625" style="2" customWidth="1"/>
    <col min="11533" max="11533" width="5.375" style="2" customWidth="1"/>
    <col min="11534" max="11534" width="8.625" style="2" customWidth="1"/>
    <col min="11535" max="11535" width="5.25" style="2" customWidth="1"/>
    <col min="11536" max="11536" width="7.375" style="2" customWidth="1"/>
    <col min="11537" max="11537" width="8.625" style="2" customWidth="1"/>
    <col min="11538" max="11538" width="4.625" style="2" customWidth="1"/>
    <col min="11539" max="11539" width="8.625" style="2" customWidth="1"/>
    <col min="11540" max="11540" width="22.75" style="2" customWidth="1"/>
    <col min="11541" max="11776" width="9" style="2"/>
    <col min="11777" max="11777" width="2.625" style="2" customWidth="1"/>
    <col min="11778" max="11778" width="4.625" style="2" customWidth="1"/>
    <col min="11779" max="11779" width="5.125" style="2" customWidth="1"/>
    <col min="11780" max="11780" width="7.125" style="2" customWidth="1"/>
    <col min="11781" max="11781" width="14.75" style="2" customWidth="1"/>
    <col min="11782" max="11783" width="4.625" style="2" customWidth="1"/>
    <col min="11784" max="11784" width="6.75" style="2" customWidth="1"/>
    <col min="11785" max="11785" width="8.625" style="2" customWidth="1"/>
    <col min="11786" max="11786" width="5.5" style="2" customWidth="1"/>
    <col min="11787" max="11787" width="6.625" style="2" customWidth="1"/>
    <col min="11788" max="11788" width="8.625" style="2" customWidth="1"/>
    <col min="11789" max="11789" width="5.375" style="2" customWidth="1"/>
    <col min="11790" max="11790" width="8.625" style="2" customWidth="1"/>
    <col min="11791" max="11791" width="5.25" style="2" customWidth="1"/>
    <col min="11792" max="11792" width="7.375" style="2" customWidth="1"/>
    <col min="11793" max="11793" width="8.625" style="2" customWidth="1"/>
    <col min="11794" max="11794" width="4.625" style="2" customWidth="1"/>
    <col min="11795" max="11795" width="8.625" style="2" customWidth="1"/>
    <col min="11796" max="11796" width="22.75" style="2" customWidth="1"/>
    <col min="11797" max="12032" width="9" style="2"/>
    <col min="12033" max="12033" width="2.625" style="2" customWidth="1"/>
    <col min="12034" max="12034" width="4.625" style="2" customWidth="1"/>
    <col min="12035" max="12035" width="5.125" style="2" customWidth="1"/>
    <col min="12036" max="12036" width="7.125" style="2" customWidth="1"/>
    <col min="12037" max="12037" width="14.75" style="2" customWidth="1"/>
    <col min="12038" max="12039" width="4.625" style="2" customWidth="1"/>
    <col min="12040" max="12040" width="6.75" style="2" customWidth="1"/>
    <col min="12041" max="12041" width="8.625" style="2" customWidth="1"/>
    <col min="12042" max="12042" width="5.5" style="2" customWidth="1"/>
    <col min="12043" max="12043" width="6.625" style="2" customWidth="1"/>
    <col min="12044" max="12044" width="8.625" style="2" customWidth="1"/>
    <col min="12045" max="12045" width="5.375" style="2" customWidth="1"/>
    <col min="12046" max="12046" width="8.625" style="2" customWidth="1"/>
    <col min="12047" max="12047" width="5.25" style="2" customWidth="1"/>
    <col min="12048" max="12048" width="7.375" style="2" customWidth="1"/>
    <col min="12049" max="12049" width="8.625" style="2" customWidth="1"/>
    <col min="12050" max="12050" width="4.625" style="2" customWidth="1"/>
    <col min="12051" max="12051" width="8.625" style="2" customWidth="1"/>
    <col min="12052" max="12052" width="22.75" style="2" customWidth="1"/>
    <col min="12053" max="12288" width="9" style="2"/>
    <col min="12289" max="12289" width="2.625" style="2" customWidth="1"/>
    <col min="12290" max="12290" width="4.625" style="2" customWidth="1"/>
    <col min="12291" max="12291" width="5.125" style="2" customWidth="1"/>
    <col min="12292" max="12292" width="7.125" style="2" customWidth="1"/>
    <col min="12293" max="12293" width="14.75" style="2" customWidth="1"/>
    <col min="12294" max="12295" width="4.625" style="2" customWidth="1"/>
    <col min="12296" max="12296" width="6.75" style="2" customWidth="1"/>
    <col min="12297" max="12297" width="8.625" style="2" customWidth="1"/>
    <col min="12298" max="12298" width="5.5" style="2" customWidth="1"/>
    <col min="12299" max="12299" width="6.625" style="2" customWidth="1"/>
    <col min="12300" max="12300" width="8.625" style="2" customWidth="1"/>
    <col min="12301" max="12301" width="5.375" style="2" customWidth="1"/>
    <col min="12302" max="12302" width="8.625" style="2" customWidth="1"/>
    <col min="12303" max="12303" width="5.25" style="2" customWidth="1"/>
    <col min="12304" max="12304" width="7.375" style="2" customWidth="1"/>
    <col min="12305" max="12305" width="8.625" style="2" customWidth="1"/>
    <col min="12306" max="12306" width="4.625" style="2" customWidth="1"/>
    <col min="12307" max="12307" width="8.625" style="2" customWidth="1"/>
    <col min="12308" max="12308" width="22.75" style="2" customWidth="1"/>
    <col min="12309" max="12544" width="9" style="2"/>
    <col min="12545" max="12545" width="2.625" style="2" customWidth="1"/>
    <col min="12546" max="12546" width="4.625" style="2" customWidth="1"/>
    <col min="12547" max="12547" width="5.125" style="2" customWidth="1"/>
    <col min="12548" max="12548" width="7.125" style="2" customWidth="1"/>
    <col min="12549" max="12549" width="14.75" style="2" customWidth="1"/>
    <col min="12550" max="12551" width="4.625" style="2" customWidth="1"/>
    <col min="12552" max="12552" width="6.75" style="2" customWidth="1"/>
    <col min="12553" max="12553" width="8.625" style="2" customWidth="1"/>
    <col min="12554" max="12554" width="5.5" style="2" customWidth="1"/>
    <col min="12555" max="12555" width="6.625" style="2" customWidth="1"/>
    <col min="12556" max="12556" width="8.625" style="2" customWidth="1"/>
    <col min="12557" max="12557" width="5.375" style="2" customWidth="1"/>
    <col min="12558" max="12558" width="8.625" style="2" customWidth="1"/>
    <col min="12559" max="12559" width="5.25" style="2" customWidth="1"/>
    <col min="12560" max="12560" width="7.375" style="2" customWidth="1"/>
    <col min="12561" max="12561" width="8.625" style="2" customWidth="1"/>
    <col min="12562" max="12562" width="4.625" style="2" customWidth="1"/>
    <col min="12563" max="12563" width="8.625" style="2" customWidth="1"/>
    <col min="12564" max="12564" width="22.75" style="2" customWidth="1"/>
    <col min="12565" max="12800" width="9" style="2"/>
    <col min="12801" max="12801" width="2.625" style="2" customWidth="1"/>
    <col min="12802" max="12802" width="4.625" style="2" customWidth="1"/>
    <col min="12803" max="12803" width="5.125" style="2" customWidth="1"/>
    <col min="12804" max="12804" width="7.125" style="2" customWidth="1"/>
    <col min="12805" max="12805" width="14.75" style="2" customWidth="1"/>
    <col min="12806" max="12807" width="4.625" style="2" customWidth="1"/>
    <col min="12808" max="12808" width="6.75" style="2" customWidth="1"/>
    <col min="12809" max="12809" width="8.625" style="2" customWidth="1"/>
    <col min="12810" max="12810" width="5.5" style="2" customWidth="1"/>
    <col min="12811" max="12811" width="6.625" style="2" customWidth="1"/>
    <col min="12812" max="12812" width="8.625" style="2" customWidth="1"/>
    <col min="12813" max="12813" width="5.375" style="2" customWidth="1"/>
    <col min="12814" max="12814" width="8.625" style="2" customWidth="1"/>
    <col min="12815" max="12815" width="5.25" style="2" customWidth="1"/>
    <col min="12816" max="12816" width="7.375" style="2" customWidth="1"/>
    <col min="12817" max="12817" width="8.625" style="2" customWidth="1"/>
    <col min="12818" max="12818" width="4.625" style="2" customWidth="1"/>
    <col min="12819" max="12819" width="8.625" style="2" customWidth="1"/>
    <col min="12820" max="12820" width="22.75" style="2" customWidth="1"/>
    <col min="12821" max="13056" width="9" style="2"/>
    <col min="13057" max="13057" width="2.625" style="2" customWidth="1"/>
    <col min="13058" max="13058" width="4.625" style="2" customWidth="1"/>
    <col min="13059" max="13059" width="5.125" style="2" customWidth="1"/>
    <col min="13060" max="13060" width="7.125" style="2" customWidth="1"/>
    <col min="13061" max="13061" width="14.75" style="2" customWidth="1"/>
    <col min="13062" max="13063" width="4.625" style="2" customWidth="1"/>
    <col min="13064" max="13064" width="6.75" style="2" customWidth="1"/>
    <col min="13065" max="13065" width="8.625" style="2" customWidth="1"/>
    <col min="13066" max="13066" width="5.5" style="2" customWidth="1"/>
    <col min="13067" max="13067" width="6.625" style="2" customWidth="1"/>
    <col min="13068" max="13068" width="8.625" style="2" customWidth="1"/>
    <col min="13069" max="13069" width="5.375" style="2" customWidth="1"/>
    <col min="13070" max="13070" width="8.625" style="2" customWidth="1"/>
    <col min="13071" max="13071" width="5.25" style="2" customWidth="1"/>
    <col min="13072" max="13072" width="7.375" style="2" customWidth="1"/>
    <col min="13073" max="13073" width="8.625" style="2" customWidth="1"/>
    <col min="13074" max="13074" width="4.625" style="2" customWidth="1"/>
    <col min="13075" max="13075" width="8.625" style="2" customWidth="1"/>
    <col min="13076" max="13076" width="22.75" style="2" customWidth="1"/>
    <col min="13077" max="13312" width="9" style="2"/>
    <col min="13313" max="13313" width="2.625" style="2" customWidth="1"/>
    <col min="13314" max="13314" width="4.625" style="2" customWidth="1"/>
    <col min="13315" max="13315" width="5.125" style="2" customWidth="1"/>
    <col min="13316" max="13316" width="7.125" style="2" customWidth="1"/>
    <col min="13317" max="13317" width="14.75" style="2" customWidth="1"/>
    <col min="13318" max="13319" width="4.625" style="2" customWidth="1"/>
    <col min="13320" max="13320" width="6.75" style="2" customWidth="1"/>
    <col min="13321" max="13321" width="8.625" style="2" customWidth="1"/>
    <col min="13322" max="13322" width="5.5" style="2" customWidth="1"/>
    <col min="13323" max="13323" width="6.625" style="2" customWidth="1"/>
    <col min="13324" max="13324" width="8.625" style="2" customWidth="1"/>
    <col min="13325" max="13325" width="5.375" style="2" customWidth="1"/>
    <col min="13326" max="13326" width="8.625" style="2" customWidth="1"/>
    <col min="13327" max="13327" width="5.25" style="2" customWidth="1"/>
    <col min="13328" max="13328" width="7.375" style="2" customWidth="1"/>
    <col min="13329" max="13329" width="8.625" style="2" customWidth="1"/>
    <col min="13330" max="13330" width="4.625" style="2" customWidth="1"/>
    <col min="13331" max="13331" width="8.625" style="2" customWidth="1"/>
    <col min="13332" max="13332" width="22.75" style="2" customWidth="1"/>
    <col min="13333" max="13568" width="9" style="2"/>
    <col min="13569" max="13569" width="2.625" style="2" customWidth="1"/>
    <col min="13570" max="13570" width="4.625" style="2" customWidth="1"/>
    <col min="13571" max="13571" width="5.125" style="2" customWidth="1"/>
    <col min="13572" max="13572" width="7.125" style="2" customWidth="1"/>
    <col min="13573" max="13573" width="14.75" style="2" customWidth="1"/>
    <col min="13574" max="13575" width="4.625" style="2" customWidth="1"/>
    <col min="13576" max="13576" width="6.75" style="2" customWidth="1"/>
    <col min="13577" max="13577" width="8.625" style="2" customWidth="1"/>
    <col min="13578" max="13578" width="5.5" style="2" customWidth="1"/>
    <col min="13579" max="13579" width="6.625" style="2" customWidth="1"/>
    <col min="13580" max="13580" width="8.625" style="2" customWidth="1"/>
    <col min="13581" max="13581" width="5.375" style="2" customWidth="1"/>
    <col min="13582" max="13582" width="8.625" style="2" customWidth="1"/>
    <col min="13583" max="13583" width="5.25" style="2" customWidth="1"/>
    <col min="13584" max="13584" width="7.375" style="2" customWidth="1"/>
    <col min="13585" max="13585" width="8.625" style="2" customWidth="1"/>
    <col min="13586" max="13586" width="4.625" style="2" customWidth="1"/>
    <col min="13587" max="13587" width="8.625" style="2" customWidth="1"/>
    <col min="13588" max="13588" width="22.75" style="2" customWidth="1"/>
    <col min="13589" max="13824" width="9" style="2"/>
    <col min="13825" max="13825" width="2.625" style="2" customWidth="1"/>
    <col min="13826" max="13826" width="4.625" style="2" customWidth="1"/>
    <col min="13827" max="13827" width="5.125" style="2" customWidth="1"/>
    <col min="13828" max="13828" width="7.125" style="2" customWidth="1"/>
    <col min="13829" max="13829" width="14.75" style="2" customWidth="1"/>
    <col min="13830" max="13831" width="4.625" style="2" customWidth="1"/>
    <col min="13832" max="13832" width="6.75" style="2" customWidth="1"/>
    <col min="13833" max="13833" width="8.625" style="2" customWidth="1"/>
    <col min="13834" max="13834" width="5.5" style="2" customWidth="1"/>
    <col min="13835" max="13835" width="6.625" style="2" customWidth="1"/>
    <col min="13836" max="13836" width="8.625" style="2" customWidth="1"/>
    <col min="13837" max="13837" width="5.375" style="2" customWidth="1"/>
    <col min="13838" max="13838" width="8.625" style="2" customWidth="1"/>
    <col min="13839" max="13839" width="5.25" style="2" customWidth="1"/>
    <col min="13840" max="13840" width="7.375" style="2" customWidth="1"/>
    <col min="13841" max="13841" width="8.625" style="2" customWidth="1"/>
    <col min="13842" max="13842" width="4.625" style="2" customWidth="1"/>
    <col min="13843" max="13843" width="8.625" style="2" customWidth="1"/>
    <col min="13844" max="13844" width="22.75" style="2" customWidth="1"/>
    <col min="13845" max="14080" width="9" style="2"/>
    <col min="14081" max="14081" width="2.625" style="2" customWidth="1"/>
    <col min="14082" max="14082" width="4.625" style="2" customWidth="1"/>
    <col min="14083" max="14083" width="5.125" style="2" customWidth="1"/>
    <col min="14084" max="14084" width="7.125" style="2" customWidth="1"/>
    <col min="14085" max="14085" width="14.75" style="2" customWidth="1"/>
    <col min="14086" max="14087" width="4.625" style="2" customWidth="1"/>
    <col min="14088" max="14088" width="6.75" style="2" customWidth="1"/>
    <col min="14089" max="14089" width="8.625" style="2" customWidth="1"/>
    <col min="14090" max="14090" width="5.5" style="2" customWidth="1"/>
    <col min="14091" max="14091" width="6.625" style="2" customWidth="1"/>
    <col min="14092" max="14092" width="8.625" style="2" customWidth="1"/>
    <col min="14093" max="14093" width="5.375" style="2" customWidth="1"/>
    <col min="14094" max="14094" width="8.625" style="2" customWidth="1"/>
    <col min="14095" max="14095" width="5.25" style="2" customWidth="1"/>
    <col min="14096" max="14096" width="7.375" style="2" customWidth="1"/>
    <col min="14097" max="14097" width="8.625" style="2" customWidth="1"/>
    <col min="14098" max="14098" width="4.625" style="2" customWidth="1"/>
    <col min="14099" max="14099" width="8.625" style="2" customWidth="1"/>
    <col min="14100" max="14100" width="22.75" style="2" customWidth="1"/>
    <col min="14101" max="14336" width="9" style="2"/>
    <col min="14337" max="14337" width="2.625" style="2" customWidth="1"/>
    <col min="14338" max="14338" width="4.625" style="2" customWidth="1"/>
    <col min="14339" max="14339" width="5.125" style="2" customWidth="1"/>
    <col min="14340" max="14340" width="7.125" style="2" customWidth="1"/>
    <col min="14341" max="14341" width="14.75" style="2" customWidth="1"/>
    <col min="14342" max="14343" width="4.625" style="2" customWidth="1"/>
    <col min="14344" max="14344" width="6.75" style="2" customWidth="1"/>
    <col min="14345" max="14345" width="8.625" style="2" customWidth="1"/>
    <col min="14346" max="14346" width="5.5" style="2" customWidth="1"/>
    <col min="14347" max="14347" width="6.625" style="2" customWidth="1"/>
    <col min="14348" max="14348" width="8.625" style="2" customWidth="1"/>
    <col min="14349" max="14349" width="5.375" style="2" customWidth="1"/>
    <col min="14350" max="14350" width="8.625" style="2" customWidth="1"/>
    <col min="14351" max="14351" width="5.25" style="2" customWidth="1"/>
    <col min="14352" max="14352" width="7.375" style="2" customWidth="1"/>
    <col min="14353" max="14353" width="8.625" style="2" customWidth="1"/>
    <col min="14354" max="14354" width="4.625" style="2" customWidth="1"/>
    <col min="14355" max="14355" width="8.625" style="2" customWidth="1"/>
    <col min="14356" max="14356" width="22.75" style="2" customWidth="1"/>
    <col min="14357" max="14592" width="9" style="2"/>
    <col min="14593" max="14593" width="2.625" style="2" customWidth="1"/>
    <col min="14594" max="14594" width="4.625" style="2" customWidth="1"/>
    <col min="14595" max="14595" width="5.125" style="2" customWidth="1"/>
    <col min="14596" max="14596" width="7.125" style="2" customWidth="1"/>
    <col min="14597" max="14597" width="14.75" style="2" customWidth="1"/>
    <col min="14598" max="14599" width="4.625" style="2" customWidth="1"/>
    <col min="14600" max="14600" width="6.75" style="2" customWidth="1"/>
    <col min="14601" max="14601" width="8.625" style="2" customWidth="1"/>
    <col min="14602" max="14602" width="5.5" style="2" customWidth="1"/>
    <col min="14603" max="14603" width="6.625" style="2" customWidth="1"/>
    <col min="14604" max="14604" width="8.625" style="2" customWidth="1"/>
    <col min="14605" max="14605" width="5.375" style="2" customWidth="1"/>
    <col min="14606" max="14606" width="8.625" style="2" customWidth="1"/>
    <col min="14607" max="14607" width="5.25" style="2" customWidth="1"/>
    <col min="14608" max="14608" width="7.375" style="2" customWidth="1"/>
    <col min="14609" max="14609" width="8.625" style="2" customWidth="1"/>
    <col min="14610" max="14610" width="4.625" style="2" customWidth="1"/>
    <col min="14611" max="14611" width="8.625" style="2" customWidth="1"/>
    <col min="14612" max="14612" width="22.75" style="2" customWidth="1"/>
    <col min="14613" max="14848" width="9" style="2"/>
    <col min="14849" max="14849" width="2.625" style="2" customWidth="1"/>
    <col min="14850" max="14850" width="4.625" style="2" customWidth="1"/>
    <col min="14851" max="14851" width="5.125" style="2" customWidth="1"/>
    <col min="14852" max="14852" width="7.125" style="2" customWidth="1"/>
    <col min="14853" max="14853" width="14.75" style="2" customWidth="1"/>
    <col min="14854" max="14855" width="4.625" style="2" customWidth="1"/>
    <col min="14856" max="14856" width="6.75" style="2" customWidth="1"/>
    <col min="14857" max="14857" width="8.625" style="2" customWidth="1"/>
    <col min="14858" max="14858" width="5.5" style="2" customWidth="1"/>
    <col min="14859" max="14859" width="6.625" style="2" customWidth="1"/>
    <col min="14860" max="14860" width="8.625" style="2" customWidth="1"/>
    <col min="14861" max="14861" width="5.375" style="2" customWidth="1"/>
    <col min="14862" max="14862" width="8.625" style="2" customWidth="1"/>
    <col min="14863" max="14863" width="5.25" style="2" customWidth="1"/>
    <col min="14864" max="14864" width="7.375" style="2" customWidth="1"/>
    <col min="14865" max="14865" width="8.625" style="2" customWidth="1"/>
    <col min="14866" max="14866" width="4.625" style="2" customWidth="1"/>
    <col min="14867" max="14867" width="8.625" style="2" customWidth="1"/>
    <col min="14868" max="14868" width="22.75" style="2" customWidth="1"/>
    <col min="14869" max="15104" width="9" style="2"/>
    <col min="15105" max="15105" width="2.625" style="2" customWidth="1"/>
    <col min="15106" max="15106" width="4.625" style="2" customWidth="1"/>
    <col min="15107" max="15107" width="5.125" style="2" customWidth="1"/>
    <col min="15108" max="15108" width="7.125" style="2" customWidth="1"/>
    <col min="15109" max="15109" width="14.75" style="2" customWidth="1"/>
    <col min="15110" max="15111" width="4.625" style="2" customWidth="1"/>
    <col min="15112" max="15112" width="6.75" style="2" customWidth="1"/>
    <col min="15113" max="15113" width="8.625" style="2" customWidth="1"/>
    <col min="15114" max="15114" width="5.5" style="2" customWidth="1"/>
    <col min="15115" max="15115" width="6.625" style="2" customWidth="1"/>
    <col min="15116" max="15116" width="8.625" style="2" customWidth="1"/>
    <col min="15117" max="15117" width="5.375" style="2" customWidth="1"/>
    <col min="15118" max="15118" width="8.625" style="2" customWidth="1"/>
    <col min="15119" max="15119" width="5.25" style="2" customWidth="1"/>
    <col min="15120" max="15120" width="7.375" style="2" customWidth="1"/>
    <col min="15121" max="15121" width="8.625" style="2" customWidth="1"/>
    <col min="15122" max="15122" width="4.625" style="2" customWidth="1"/>
    <col min="15123" max="15123" width="8.625" style="2" customWidth="1"/>
    <col min="15124" max="15124" width="22.75" style="2" customWidth="1"/>
    <col min="15125" max="15360" width="9" style="2"/>
    <col min="15361" max="15361" width="2.625" style="2" customWidth="1"/>
    <col min="15362" max="15362" width="4.625" style="2" customWidth="1"/>
    <col min="15363" max="15363" width="5.125" style="2" customWidth="1"/>
    <col min="15364" max="15364" width="7.125" style="2" customWidth="1"/>
    <col min="15365" max="15365" width="14.75" style="2" customWidth="1"/>
    <col min="15366" max="15367" width="4.625" style="2" customWidth="1"/>
    <col min="15368" max="15368" width="6.75" style="2" customWidth="1"/>
    <col min="15369" max="15369" width="8.625" style="2" customWidth="1"/>
    <col min="15370" max="15370" width="5.5" style="2" customWidth="1"/>
    <col min="15371" max="15371" width="6.625" style="2" customWidth="1"/>
    <col min="15372" max="15372" width="8.625" style="2" customWidth="1"/>
    <col min="15373" max="15373" width="5.375" style="2" customWidth="1"/>
    <col min="15374" max="15374" width="8.625" style="2" customWidth="1"/>
    <col min="15375" max="15375" width="5.25" style="2" customWidth="1"/>
    <col min="15376" max="15376" width="7.375" style="2" customWidth="1"/>
    <col min="15377" max="15377" width="8.625" style="2" customWidth="1"/>
    <col min="15378" max="15378" width="4.625" style="2" customWidth="1"/>
    <col min="15379" max="15379" width="8.625" style="2" customWidth="1"/>
    <col min="15380" max="15380" width="22.75" style="2" customWidth="1"/>
    <col min="15381" max="15616" width="9" style="2"/>
    <col min="15617" max="15617" width="2.625" style="2" customWidth="1"/>
    <col min="15618" max="15618" width="4.625" style="2" customWidth="1"/>
    <col min="15619" max="15619" width="5.125" style="2" customWidth="1"/>
    <col min="15620" max="15620" width="7.125" style="2" customWidth="1"/>
    <col min="15621" max="15621" width="14.75" style="2" customWidth="1"/>
    <col min="15622" max="15623" width="4.625" style="2" customWidth="1"/>
    <col min="15624" max="15624" width="6.75" style="2" customWidth="1"/>
    <col min="15625" max="15625" width="8.625" style="2" customWidth="1"/>
    <col min="15626" max="15626" width="5.5" style="2" customWidth="1"/>
    <col min="15627" max="15627" width="6.625" style="2" customWidth="1"/>
    <col min="15628" max="15628" width="8.625" style="2" customWidth="1"/>
    <col min="15629" max="15629" width="5.375" style="2" customWidth="1"/>
    <col min="15630" max="15630" width="8.625" style="2" customWidth="1"/>
    <col min="15631" max="15631" width="5.25" style="2" customWidth="1"/>
    <col min="15632" max="15632" width="7.375" style="2" customWidth="1"/>
    <col min="15633" max="15633" width="8.625" style="2" customWidth="1"/>
    <col min="15634" max="15634" width="4.625" style="2" customWidth="1"/>
    <col min="15635" max="15635" width="8.625" style="2" customWidth="1"/>
    <col min="15636" max="15636" width="22.75" style="2" customWidth="1"/>
    <col min="15637" max="15872" width="9" style="2"/>
    <col min="15873" max="15873" width="2.625" style="2" customWidth="1"/>
    <col min="15874" max="15874" width="4.625" style="2" customWidth="1"/>
    <col min="15875" max="15875" width="5.125" style="2" customWidth="1"/>
    <col min="15876" max="15876" width="7.125" style="2" customWidth="1"/>
    <col min="15877" max="15877" width="14.75" style="2" customWidth="1"/>
    <col min="15878" max="15879" width="4.625" style="2" customWidth="1"/>
    <col min="15880" max="15880" width="6.75" style="2" customWidth="1"/>
    <col min="15881" max="15881" width="8.625" style="2" customWidth="1"/>
    <col min="15882" max="15882" width="5.5" style="2" customWidth="1"/>
    <col min="15883" max="15883" width="6.625" style="2" customWidth="1"/>
    <col min="15884" max="15884" width="8.625" style="2" customWidth="1"/>
    <col min="15885" max="15885" width="5.375" style="2" customWidth="1"/>
    <col min="15886" max="15886" width="8.625" style="2" customWidth="1"/>
    <col min="15887" max="15887" width="5.25" style="2" customWidth="1"/>
    <col min="15888" max="15888" width="7.375" style="2" customWidth="1"/>
    <col min="15889" max="15889" width="8.625" style="2" customWidth="1"/>
    <col min="15890" max="15890" width="4.625" style="2" customWidth="1"/>
    <col min="15891" max="15891" width="8.625" style="2" customWidth="1"/>
    <col min="15892" max="15892" width="22.75" style="2" customWidth="1"/>
    <col min="15893" max="16128" width="9" style="2"/>
    <col min="16129" max="16129" width="2.625" style="2" customWidth="1"/>
    <col min="16130" max="16130" width="4.625" style="2" customWidth="1"/>
    <col min="16131" max="16131" width="5.125" style="2" customWidth="1"/>
    <col min="16132" max="16132" width="7.125" style="2" customWidth="1"/>
    <col min="16133" max="16133" width="14.75" style="2" customWidth="1"/>
    <col min="16134" max="16135" width="4.625" style="2" customWidth="1"/>
    <col min="16136" max="16136" width="6.75" style="2" customWidth="1"/>
    <col min="16137" max="16137" width="8.625" style="2" customWidth="1"/>
    <col min="16138" max="16138" width="5.5" style="2" customWidth="1"/>
    <col min="16139" max="16139" width="6.625" style="2" customWidth="1"/>
    <col min="16140" max="16140" width="8.625" style="2" customWidth="1"/>
    <col min="16141" max="16141" width="5.375" style="2" customWidth="1"/>
    <col min="16142" max="16142" width="8.625" style="2" customWidth="1"/>
    <col min="16143" max="16143" width="5.25" style="2" customWidth="1"/>
    <col min="16144" max="16144" width="7.375" style="2" customWidth="1"/>
    <col min="16145" max="16145" width="8.625" style="2" customWidth="1"/>
    <col min="16146" max="16146" width="4.625" style="2" customWidth="1"/>
    <col min="16147" max="16147" width="8.625" style="2" customWidth="1"/>
    <col min="16148" max="16148" width="22.75" style="2" customWidth="1"/>
    <col min="16149" max="16384" width="9" style="2"/>
  </cols>
  <sheetData>
    <row r="1" spans="2:31" x14ac:dyDescent="0.15">
      <c r="B1" s="1" t="s">
        <v>2</v>
      </c>
      <c r="D1" s="3" t="s">
        <v>3</v>
      </c>
      <c r="F1" s="4"/>
    </row>
    <row r="2" spans="2:31" s="5" customFormat="1" ht="21" customHeight="1" x14ac:dyDescent="0.15">
      <c r="B2" s="54" t="s">
        <v>151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2:31" s="5" customFormat="1" ht="10.5" customHeight="1" x14ac:dyDescent="0.15">
      <c r="B3" s="55" t="s"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V3" s="52"/>
      <c r="W3" s="53"/>
      <c r="X3" s="53"/>
      <c r="Y3" s="53"/>
      <c r="Z3" s="6"/>
    </row>
    <row r="4" spans="2:31" s="6" customFormat="1" ht="18" customHeight="1" x14ac:dyDescent="0.15">
      <c r="B4" s="56" t="s">
        <v>5</v>
      </c>
      <c r="C4" s="87">
        <v>1</v>
      </c>
      <c r="D4" s="87" t="s">
        <v>145</v>
      </c>
      <c r="E4" s="88">
        <f>様式第四!E4</f>
        <v>99</v>
      </c>
      <c r="F4" s="90" t="s">
        <v>6</v>
      </c>
      <c r="G4" s="91"/>
      <c r="H4" s="87" t="str">
        <f>様式第四!H4</f>
        <v>一級河川　○○川</v>
      </c>
      <c r="I4" s="94"/>
      <c r="J4" s="94"/>
      <c r="K4" s="94"/>
      <c r="L4" s="67" t="s">
        <v>7</v>
      </c>
      <c r="M4" s="68"/>
      <c r="N4" s="69">
        <f>I71</f>
        <v>0</v>
      </c>
      <c r="O4" s="70"/>
      <c r="P4" s="59" t="s">
        <v>144</v>
      </c>
      <c r="Q4" s="71"/>
      <c r="R4" s="72">
        <f>L71</f>
        <v>0</v>
      </c>
      <c r="S4" s="73"/>
      <c r="T4" s="73"/>
      <c r="V4" s="53"/>
      <c r="W4" s="53"/>
      <c r="X4" s="53"/>
      <c r="Y4" s="53"/>
      <c r="Z4" s="5"/>
      <c r="AA4" s="8"/>
      <c r="AB4" s="8"/>
      <c r="AC4" s="8"/>
      <c r="AD4" s="8"/>
      <c r="AE4" s="8"/>
    </row>
    <row r="5" spans="2:31" s="6" customFormat="1" ht="18" customHeight="1" x14ac:dyDescent="0.15">
      <c r="B5" s="57"/>
      <c r="C5" s="87"/>
      <c r="D5" s="87"/>
      <c r="E5" s="89"/>
      <c r="F5" s="92"/>
      <c r="G5" s="93"/>
      <c r="H5" s="94"/>
      <c r="I5" s="94"/>
      <c r="J5" s="94"/>
      <c r="K5" s="94"/>
      <c r="L5" s="67" t="s">
        <v>146</v>
      </c>
      <c r="M5" s="68"/>
      <c r="N5" s="69">
        <f>+Q71</f>
        <v>0</v>
      </c>
      <c r="O5" s="70"/>
      <c r="P5" s="59" t="s">
        <v>147</v>
      </c>
      <c r="Q5" s="74"/>
      <c r="R5" s="72">
        <f>N5-R4</f>
        <v>0</v>
      </c>
      <c r="S5" s="73"/>
      <c r="T5" s="73"/>
      <c r="V5" s="5"/>
      <c r="W5" s="5"/>
      <c r="X5" s="5"/>
      <c r="Y5" s="5"/>
      <c r="Z5" s="8"/>
      <c r="AA5" s="8"/>
      <c r="AB5" s="8"/>
      <c r="AC5" s="8"/>
      <c r="AD5" s="8"/>
      <c r="AE5" s="8"/>
    </row>
    <row r="6" spans="2:31" s="5" customFormat="1" ht="25.5" customHeight="1" x14ac:dyDescent="0.15">
      <c r="B6" s="7" t="s">
        <v>8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V6" s="8"/>
      <c r="W6" s="8"/>
      <c r="X6" s="8"/>
      <c r="Y6" s="8"/>
      <c r="Z6" s="8"/>
    </row>
    <row r="7" spans="2:31" s="6" customFormat="1" ht="15" customHeight="1" x14ac:dyDescent="0.15">
      <c r="B7" s="78" t="s">
        <v>9</v>
      </c>
      <c r="C7" s="67" t="s">
        <v>10</v>
      </c>
      <c r="D7" s="67" t="s">
        <v>11</v>
      </c>
      <c r="E7" s="67" t="s">
        <v>12</v>
      </c>
      <c r="F7" s="67" t="s">
        <v>13</v>
      </c>
      <c r="G7" s="79" t="s">
        <v>14</v>
      </c>
      <c r="H7" s="79"/>
      <c r="I7" s="79"/>
      <c r="J7" s="79" t="s">
        <v>148</v>
      </c>
      <c r="K7" s="79"/>
      <c r="L7" s="79"/>
      <c r="M7" s="79" t="s">
        <v>15</v>
      </c>
      <c r="N7" s="79"/>
      <c r="O7" s="79" t="s">
        <v>149</v>
      </c>
      <c r="P7" s="79"/>
      <c r="Q7" s="79"/>
      <c r="R7" s="79" t="s">
        <v>147</v>
      </c>
      <c r="S7" s="79"/>
      <c r="T7" s="67" t="s">
        <v>16</v>
      </c>
    </row>
    <row r="8" spans="2:31" s="6" customFormat="1" ht="15" customHeight="1" x14ac:dyDescent="0.15">
      <c r="B8" s="57"/>
      <c r="C8" s="67"/>
      <c r="D8" s="67"/>
      <c r="E8" s="67"/>
      <c r="F8" s="67"/>
      <c r="G8" s="51" t="s">
        <v>18</v>
      </c>
      <c r="H8" s="51" t="s">
        <v>19</v>
      </c>
      <c r="I8" s="51" t="s">
        <v>20</v>
      </c>
      <c r="J8" s="51" t="s">
        <v>18</v>
      </c>
      <c r="K8" s="51" t="s">
        <v>19</v>
      </c>
      <c r="L8" s="51" t="s">
        <v>20</v>
      </c>
      <c r="M8" s="51" t="s">
        <v>18</v>
      </c>
      <c r="N8" s="51" t="s">
        <v>20</v>
      </c>
      <c r="O8" s="51" t="s">
        <v>18</v>
      </c>
      <c r="P8" s="51" t="s">
        <v>19</v>
      </c>
      <c r="Q8" s="51" t="s">
        <v>20</v>
      </c>
      <c r="R8" s="51" t="s">
        <v>18</v>
      </c>
      <c r="S8" s="51" t="s">
        <v>20</v>
      </c>
      <c r="T8" s="67"/>
      <c r="AA8" s="5"/>
      <c r="AB8" s="5"/>
      <c r="AC8" s="5"/>
      <c r="AD8" s="5"/>
    </row>
    <row r="9" spans="2:31" s="8" customFormat="1" ht="21" customHeight="1" x14ac:dyDescent="0.15">
      <c r="B9" s="22" t="s">
        <v>21</v>
      </c>
      <c r="C9" s="22"/>
      <c r="D9" s="22"/>
      <c r="E9" s="23"/>
      <c r="F9" s="24"/>
      <c r="G9" s="25"/>
      <c r="H9" s="25"/>
      <c r="I9" s="26">
        <f>I10</f>
        <v>0</v>
      </c>
      <c r="J9" s="25"/>
      <c r="K9" s="25"/>
      <c r="L9" s="26">
        <f>L10</f>
        <v>0</v>
      </c>
      <c r="M9" s="25"/>
      <c r="N9" s="26">
        <f>L9-I9</f>
        <v>0</v>
      </c>
      <c r="O9" s="25"/>
      <c r="P9" s="26"/>
      <c r="Q9" s="26">
        <f>Q10</f>
        <v>0</v>
      </c>
      <c r="R9" s="25"/>
      <c r="S9" s="47">
        <f>Q9-L9</f>
        <v>0</v>
      </c>
      <c r="T9" s="23"/>
      <c r="AA9" s="20"/>
      <c r="AB9" s="20"/>
      <c r="AC9" s="20"/>
    </row>
    <row r="10" spans="2:31" s="8" customFormat="1" ht="21" customHeight="1" x14ac:dyDescent="0.15">
      <c r="B10" s="22" t="s">
        <v>22</v>
      </c>
      <c r="C10" s="22"/>
      <c r="D10" s="22"/>
      <c r="E10" s="23"/>
      <c r="F10" s="24" t="s">
        <v>23</v>
      </c>
      <c r="G10" s="25">
        <v>1</v>
      </c>
      <c r="H10" s="25"/>
      <c r="I10" s="26">
        <f>I11+I19+I26+I34+I40</f>
        <v>0</v>
      </c>
      <c r="J10" s="25">
        <v>1</v>
      </c>
      <c r="K10" s="25"/>
      <c r="L10" s="26">
        <f>L11+L19+L26+L34+L40</f>
        <v>0</v>
      </c>
      <c r="M10" s="25">
        <v>1</v>
      </c>
      <c r="N10" s="26">
        <f>L10-I10</f>
        <v>0</v>
      </c>
      <c r="O10" s="25">
        <f>J10</f>
        <v>1</v>
      </c>
      <c r="P10" s="26"/>
      <c r="Q10" s="26">
        <f>Q11+Q19+Q26+Q34+Q40</f>
        <v>0</v>
      </c>
      <c r="R10" s="25">
        <v>1</v>
      </c>
      <c r="S10" s="47">
        <f>Q10-L10</f>
        <v>0</v>
      </c>
      <c r="T10" s="23"/>
      <c r="AA10" s="20"/>
      <c r="AB10" s="20"/>
      <c r="AC10" s="20"/>
    </row>
    <row r="11" spans="2:31" s="8" customFormat="1" ht="21" customHeight="1" x14ac:dyDescent="0.15">
      <c r="B11" s="27"/>
      <c r="C11" s="27" t="s">
        <v>24</v>
      </c>
      <c r="D11" s="27"/>
      <c r="E11" s="28"/>
      <c r="F11" s="24" t="s">
        <v>23</v>
      </c>
      <c r="G11" s="25">
        <v>1</v>
      </c>
      <c r="H11" s="25"/>
      <c r="I11" s="26">
        <f>I12+I17+I14</f>
        <v>0</v>
      </c>
      <c r="J11" s="25">
        <v>1</v>
      </c>
      <c r="K11" s="25"/>
      <c r="L11" s="26">
        <f>L12+L17+L14</f>
        <v>0</v>
      </c>
      <c r="M11" s="25">
        <v>1</v>
      </c>
      <c r="N11" s="26">
        <f t="shared" ref="N11:N46" si="0">L11-I11</f>
        <v>0</v>
      </c>
      <c r="O11" s="25">
        <f>J11</f>
        <v>1</v>
      </c>
      <c r="P11" s="26"/>
      <c r="Q11" s="26">
        <f>Q12+Q17+Q14</f>
        <v>0</v>
      </c>
      <c r="R11" s="25">
        <v>1</v>
      </c>
      <c r="S11" s="47">
        <f>Q11-L11</f>
        <v>0</v>
      </c>
      <c r="T11" s="28"/>
      <c r="AA11" s="20"/>
      <c r="AB11" s="20"/>
      <c r="AC11" s="20"/>
    </row>
    <row r="12" spans="2:31" s="8" customFormat="1" ht="21" customHeight="1" x14ac:dyDescent="0.15">
      <c r="B12" s="22"/>
      <c r="C12" s="22"/>
      <c r="D12" s="22" t="s">
        <v>25</v>
      </c>
      <c r="E12" s="23"/>
      <c r="F12" s="24" t="s">
        <v>23</v>
      </c>
      <c r="G12" s="25">
        <v>1</v>
      </c>
      <c r="H12" s="25"/>
      <c r="I12" s="26">
        <f>SUM(I13:I13)</f>
        <v>0</v>
      </c>
      <c r="J12" s="25">
        <v>1</v>
      </c>
      <c r="K12" s="25"/>
      <c r="L12" s="26">
        <f>SUM(L13:L13)</f>
        <v>0</v>
      </c>
      <c r="M12" s="25">
        <v>1</v>
      </c>
      <c r="N12" s="26">
        <f t="shared" si="0"/>
        <v>0</v>
      </c>
      <c r="O12" s="25">
        <f>J12</f>
        <v>1</v>
      </c>
      <c r="P12" s="26"/>
      <c r="Q12" s="26">
        <f>SUM(Q13:Q13)</f>
        <v>0</v>
      </c>
      <c r="R12" s="25">
        <v>1</v>
      </c>
      <c r="S12" s="47">
        <f>Q12-L12</f>
        <v>0</v>
      </c>
      <c r="T12" s="23"/>
      <c r="AA12" s="20"/>
      <c r="AB12" s="20"/>
      <c r="AC12" s="20"/>
    </row>
    <row r="13" spans="2:31" s="8" customFormat="1" ht="21" customHeight="1" x14ac:dyDescent="0.15">
      <c r="B13" s="22"/>
      <c r="C13" s="22"/>
      <c r="D13" s="22"/>
      <c r="E13" s="23" t="s">
        <v>26</v>
      </c>
      <c r="F13" s="24" t="s">
        <v>27</v>
      </c>
      <c r="G13" s="25"/>
      <c r="H13" s="25"/>
      <c r="I13" s="25">
        <f>INT(G13*H13)</f>
        <v>0</v>
      </c>
      <c r="J13" s="25"/>
      <c r="K13" s="25"/>
      <c r="L13" s="25">
        <f>INT(J13*K13)</f>
        <v>0</v>
      </c>
      <c r="M13" s="25">
        <f>J13-G13</f>
        <v>0</v>
      </c>
      <c r="N13" s="26">
        <f>L13-I13</f>
        <v>0</v>
      </c>
      <c r="O13" s="25"/>
      <c r="P13" s="26"/>
      <c r="Q13" s="25">
        <f>INT(O13*P13)</f>
        <v>0</v>
      </c>
      <c r="R13" s="25">
        <f>O13-J13</f>
        <v>0</v>
      </c>
      <c r="S13" s="47">
        <f t="shared" ref="S13:S45" si="1">Q13-L13</f>
        <v>0</v>
      </c>
      <c r="T13" s="23"/>
      <c r="AA13" s="20"/>
      <c r="AB13" s="20"/>
      <c r="AC13" s="20"/>
    </row>
    <row r="14" spans="2:31" s="8" customFormat="1" ht="21" customHeight="1" x14ac:dyDescent="0.15">
      <c r="B14" s="22"/>
      <c r="C14" s="22"/>
      <c r="D14" s="22" t="s">
        <v>28</v>
      </c>
      <c r="E14" s="23"/>
      <c r="F14" s="24" t="s">
        <v>23</v>
      </c>
      <c r="G14" s="25">
        <v>1</v>
      </c>
      <c r="H14" s="25"/>
      <c r="I14" s="25">
        <f>SUM(I15:I16)</f>
        <v>0</v>
      </c>
      <c r="J14" s="25">
        <v>1</v>
      </c>
      <c r="K14" s="25"/>
      <c r="L14" s="25">
        <f>SUM(L15:L16)</f>
        <v>0</v>
      </c>
      <c r="M14" s="25">
        <v>1</v>
      </c>
      <c r="N14" s="26">
        <f>L14-I14</f>
        <v>0</v>
      </c>
      <c r="O14" s="25">
        <f>J14</f>
        <v>1</v>
      </c>
      <c r="P14" s="26"/>
      <c r="Q14" s="25">
        <f>SUM(Q15:Q16)</f>
        <v>0</v>
      </c>
      <c r="R14" s="25">
        <v>1</v>
      </c>
      <c r="S14" s="47">
        <f>Q14-L14</f>
        <v>0</v>
      </c>
      <c r="T14" s="23"/>
      <c r="AA14" s="20"/>
      <c r="AB14" s="20"/>
      <c r="AC14" s="20"/>
    </row>
    <row r="15" spans="2:31" s="8" customFormat="1" ht="21" customHeight="1" x14ac:dyDescent="0.15">
      <c r="B15" s="22"/>
      <c r="C15" s="22"/>
      <c r="D15" s="22"/>
      <c r="E15" s="23" t="s">
        <v>29</v>
      </c>
      <c r="F15" s="24" t="s">
        <v>27</v>
      </c>
      <c r="G15" s="25"/>
      <c r="H15" s="25"/>
      <c r="I15" s="25">
        <f>INT(G15*H15)</f>
        <v>0</v>
      </c>
      <c r="J15" s="25"/>
      <c r="K15" s="25"/>
      <c r="L15" s="25">
        <f>INT(J15*K15)</f>
        <v>0</v>
      </c>
      <c r="M15" s="25">
        <f t="shared" ref="M15:M16" si="2">J15-G15</f>
        <v>0</v>
      </c>
      <c r="N15" s="26">
        <f t="shared" si="0"/>
        <v>0</v>
      </c>
      <c r="O15" s="25"/>
      <c r="P15" s="26"/>
      <c r="Q15" s="25">
        <f>INT(O15*P15)</f>
        <v>0</v>
      </c>
      <c r="R15" s="25">
        <f>O15-J15</f>
        <v>0</v>
      </c>
      <c r="S15" s="47">
        <f>Q15-L15</f>
        <v>0</v>
      </c>
      <c r="T15" s="23"/>
      <c r="AA15" s="20"/>
      <c r="AB15" s="20"/>
      <c r="AC15" s="20"/>
    </row>
    <row r="16" spans="2:31" s="8" customFormat="1" ht="21" customHeight="1" x14ac:dyDescent="0.15">
      <c r="B16" s="22"/>
      <c r="C16" s="22"/>
      <c r="D16" s="22"/>
      <c r="E16" s="23" t="s">
        <v>30</v>
      </c>
      <c r="F16" s="24" t="s">
        <v>27</v>
      </c>
      <c r="G16" s="25"/>
      <c r="H16" s="25"/>
      <c r="I16" s="25">
        <f>INT(G16*H16)</f>
        <v>0</v>
      </c>
      <c r="J16" s="25"/>
      <c r="K16" s="25"/>
      <c r="L16" s="25">
        <f>INT(J16*K16)</f>
        <v>0</v>
      </c>
      <c r="M16" s="25">
        <f t="shared" si="2"/>
        <v>0</v>
      </c>
      <c r="N16" s="26">
        <f t="shared" si="0"/>
        <v>0</v>
      </c>
      <c r="O16" s="25"/>
      <c r="P16" s="26"/>
      <c r="Q16" s="25">
        <f>INT(O16*P16)</f>
        <v>0</v>
      </c>
      <c r="R16" s="25">
        <f>O16-J16</f>
        <v>0</v>
      </c>
      <c r="S16" s="47">
        <f>Q16-L16</f>
        <v>0</v>
      </c>
      <c r="T16" s="23"/>
      <c r="AA16" s="20"/>
      <c r="AB16" s="20"/>
      <c r="AC16" s="20"/>
    </row>
    <row r="17" spans="2:29" s="8" customFormat="1" ht="21" customHeight="1" x14ac:dyDescent="0.15">
      <c r="B17" s="22"/>
      <c r="C17" s="22"/>
      <c r="D17" s="22" t="s">
        <v>31</v>
      </c>
      <c r="E17" s="23"/>
      <c r="F17" s="24" t="s">
        <v>23</v>
      </c>
      <c r="G17" s="25">
        <v>1</v>
      </c>
      <c r="H17" s="25"/>
      <c r="I17" s="25">
        <f>SUM(I18)</f>
        <v>0</v>
      </c>
      <c r="J17" s="25">
        <v>1</v>
      </c>
      <c r="K17" s="25"/>
      <c r="L17" s="25">
        <f>SUM(L18)</f>
        <v>0</v>
      </c>
      <c r="M17" s="25">
        <v>1</v>
      </c>
      <c r="N17" s="26">
        <f>L17-I17</f>
        <v>0</v>
      </c>
      <c r="O17" s="25">
        <f t="shared" ref="O17:O49" si="3">J17</f>
        <v>1</v>
      </c>
      <c r="P17" s="26"/>
      <c r="Q17" s="25">
        <f>SUM(Q18)</f>
        <v>0</v>
      </c>
      <c r="R17" s="25">
        <v>1</v>
      </c>
      <c r="S17" s="47">
        <f>Q17-L17</f>
        <v>0</v>
      </c>
      <c r="T17" s="23"/>
      <c r="AA17" s="20"/>
      <c r="AB17" s="20"/>
      <c r="AC17" s="20"/>
    </row>
    <row r="18" spans="2:29" s="8" customFormat="1" ht="21" customHeight="1" x14ac:dyDescent="0.15">
      <c r="B18" s="22"/>
      <c r="C18" s="22"/>
      <c r="D18" s="22"/>
      <c r="E18" s="23" t="s">
        <v>32</v>
      </c>
      <c r="F18" s="24" t="s">
        <v>33</v>
      </c>
      <c r="G18" s="25"/>
      <c r="H18" s="25"/>
      <c r="I18" s="25">
        <f>INT(G18*H18)</f>
        <v>0</v>
      </c>
      <c r="J18" s="25"/>
      <c r="K18" s="25"/>
      <c r="L18" s="25">
        <f>INT(J18*K18)</f>
        <v>0</v>
      </c>
      <c r="M18" s="25">
        <f>J18-G18</f>
        <v>0</v>
      </c>
      <c r="N18" s="26">
        <f t="shared" si="0"/>
        <v>0</v>
      </c>
      <c r="O18" s="25"/>
      <c r="P18" s="26"/>
      <c r="Q18" s="25">
        <f>INT(O18*P18)</f>
        <v>0</v>
      </c>
      <c r="R18" s="25">
        <f>O18-J18</f>
        <v>0</v>
      </c>
      <c r="S18" s="47">
        <f t="shared" si="1"/>
        <v>0</v>
      </c>
      <c r="T18" s="23"/>
      <c r="AA18" s="20"/>
      <c r="AB18" s="20"/>
      <c r="AC18" s="20"/>
    </row>
    <row r="19" spans="2:29" s="8" customFormat="1" ht="21" customHeight="1" x14ac:dyDescent="0.15">
      <c r="B19" s="22"/>
      <c r="C19" s="22" t="s">
        <v>34</v>
      </c>
      <c r="D19" s="22"/>
      <c r="E19" s="29"/>
      <c r="F19" s="24" t="s">
        <v>23</v>
      </c>
      <c r="G19" s="25">
        <v>1</v>
      </c>
      <c r="H19" s="25"/>
      <c r="I19" s="25">
        <f>I20</f>
        <v>0</v>
      </c>
      <c r="J19" s="25">
        <v>1</v>
      </c>
      <c r="K19" s="25"/>
      <c r="L19" s="25">
        <f>L20</f>
        <v>0</v>
      </c>
      <c r="M19" s="25">
        <v>1</v>
      </c>
      <c r="N19" s="26">
        <f t="shared" si="0"/>
        <v>0</v>
      </c>
      <c r="O19" s="25">
        <f t="shared" si="3"/>
        <v>1</v>
      </c>
      <c r="P19" s="26"/>
      <c r="Q19" s="25">
        <f>Q20</f>
        <v>0</v>
      </c>
      <c r="R19" s="25">
        <v>1</v>
      </c>
      <c r="S19" s="47">
        <f t="shared" si="1"/>
        <v>0</v>
      </c>
      <c r="T19" s="23"/>
      <c r="AA19" s="20"/>
      <c r="AB19" s="20"/>
      <c r="AC19" s="20"/>
    </row>
    <row r="20" spans="2:29" s="8" customFormat="1" ht="21" customHeight="1" x14ac:dyDescent="0.15">
      <c r="B20" s="22"/>
      <c r="C20" s="22"/>
      <c r="D20" s="22" t="s">
        <v>139</v>
      </c>
      <c r="E20" s="29"/>
      <c r="F20" s="24" t="s">
        <v>23</v>
      </c>
      <c r="G20" s="25">
        <v>1</v>
      </c>
      <c r="H20" s="25"/>
      <c r="I20" s="25">
        <f>SUM(I21:I25)</f>
        <v>0</v>
      </c>
      <c r="J20" s="25">
        <v>1</v>
      </c>
      <c r="K20" s="25"/>
      <c r="L20" s="25">
        <f>SUM(L21:L25)</f>
        <v>0</v>
      </c>
      <c r="M20" s="25">
        <v>1</v>
      </c>
      <c r="N20" s="26">
        <f t="shared" si="0"/>
        <v>0</v>
      </c>
      <c r="O20" s="25">
        <f t="shared" si="3"/>
        <v>1</v>
      </c>
      <c r="P20" s="26"/>
      <c r="Q20" s="25">
        <f>SUM(Q21:Q25)</f>
        <v>0</v>
      </c>
      <c r="R20" s="25">
        <v>1</v>
      </c>
      <c r="S20" s="47">
        <f t="shared" si="1"/>
        <v>0</v>
      </c>
      <c r="T20" s="23"/>
      <c r="AA20" s="20"/>
      <c r="AB20" s="20"/>
      <c r="AC20" s="20"/>
    </row>
    <row r="21" spans="2:29" s="8" customFormat="1" ht="21" customHeight="1" x14ac:dyDescent="0.15">
      <c r="B21" s="22"/>
      <c r="C21" s="22"/>
      <c r="D21" s="22"/>
      <c r="E21" s="29" t="s">
        <v>35</v>
      </c>
      <c r="F21" s="24" t="s">
        <v>36</v>
      </c>
      <c r="G21" s="25"/>
      <c r="H21" s="25"/>
      <c r="I21" s="25">
        <f>INT(G21*H21)</f>
        <v>0</v>
      </c>
      <c r="J21" s="25"/>
      <c r="K21" s="25"/>
      <c r="L21" s="25">
        <f>INT(J21*K21)</f>
        <v>0</v>
      </c>
      <c r="M21" s="25">
        <f t="shared" ref="M21:M47" si="4">J21-G21</f>
        <v>0</v>
      </c>
      <c r="N21" s="26">
        <f t="shared" si="0"/>
        <v>0</v>
      </c>
      <c r="O21" s="25"/>
      <c r="P21" s="26"/>
      <c r="Q21" s="25">
        <f>INT(O21*P21)</f>
        <v>0</v>
      </c>
      <c r="R21" s="25">
        <f t="shared" ref="R21:R47" si="5">O21-J21</f>
        <v>0</v>
      </c>
      <c r="S21" s="47">
        <f t="shared" si="1"/>
        <v>0</v>
      </c>
      <c r="T21" s="23"/>
      <c r="AA21" s="20"/>
      <c r="AB21" s="20"/>
      <c r="AC21" s="20"/>
    </row>
    <row r="22" spans="2:29" s="8" customFormat="1" ht="21" customHeight="1" x14ac:dyDescent="0.15">
      <c r="B22" s="22"/>
      <c r="C22" s="22"/>
      <c r="D22" s="22"/>
      <c r="E22" s="29" t="s">
        <v>37</v>
      </c>
      <c r="F22" s="24" t="s">
        <v>38</v>
      </c>
      <c r="G22" s="25"/>
      <c r="H22" s="25"/>
      <c r="I22" s="25">
        <f>INT(G22*H22)</f>
        <v>0</v>
      </c>
      <c r="J22" s="25"/>
      <c r="K22" s="25"/>
      <c r="L22" s="25">
        <f>INT(J22*K22)</f>
        <v>0</v>
      </c>
      <c r="M22" s="25">
        <f t="shared" si="4"/>
        <v>0</v>
      </c>
      <c r="N22" s="26">
        <f t="shared" si="0"/>
        <v>0</v>
      </c>
      <c r="O22" s="25"/>
      <c r="P22" s="26"/>
      <c r="Q22" s="25">
        <f>INT(O22*P22)</f>
        <v>0</v>
      </c>
      <c r="R22" s="25">
        <f t="shared" si="5"/>
        <v>0</v>
      </c>
      <c r="S22" s="47">
        <f t="shared" si="1"/>
        <v>0</v>
      </c>
      <c r="T22" s="23"/>
      <c r="AA22" s="21"/>
      <c r="AB22" s="20"/>
      <c r="AC22" s="20"/>
    </row>
    <row r="23" spans="2:29" s="8" customFormat="1" ht="21" customHeight="1" x14ac:dyDescent="0.15">
      <c r="B23" s="22"/>
      <c r="C23" s="22"/>
      <c r="D23" s="22"/>
      <c r="E23" s="29" t="s">
        <v>39</v>
      </c>
      <c r="F23" s="24" t="s">
        <v>38</v>
      </c>
      <c r="G23" s="25"/>
      <c r="H23" s="25"/>
      <c r="I23" s="25">
        <f>INT(G23*H23)</f>
        <v>0</v>
      </c>
      <c r="J23" s="25"/>
      <c r="K23" s="25"/>
      <c r="L23" s="25">
        <f>INT(J23*K23)</f>
        <v>0</v>
      </c>
      <c r="M23" s="25">
        <f t="shared" si="4"/>
        <v>0</v>
      </c>
      <c r="N23" s="26">
        <f t="shared" si="0"/>
        <v>0</v>
      </c>
      <c r="O23" s="25"/>
      <c r="P23" s="26"/>
      <c r="Q23" s="25">
        <f>INT(O23*P23)</f>
        <v>0</v>
      </c>
      <c r="R23" s="25">
        <f t="shared" si="5"/>
        <v>0</v>
      </c>
      <c r="S23" s="47">
        <f t="shared" si="1"/>
        <v>0</v>
      </c>
      <c r="T23" s="23"/>
      <c r="AA23" s="20"/>
      <c r="AB23" s="20"/>
      <c r="AC23" s="20"/>
    </row>
    <row r="24" spans="2:29" s="8" customFormat="1" ht="21" customHeight="1" x14ac:dyDescent="0.15">
      <c r="B24" s="22"/>
      <c r="C24" s="22"/>
      <c r="D24" s="22"/>
      <c r="E24" s="29" t="s">
        <v>40</v>
      </c>
      <c r="F24" s="24" t="s">
        <v>27</v>
      </c>
      <c r="G24" s="25"/>
      <c r="H24" s="25"/>
      <c r="I24" s="25">
        <f>INT(G24*H24)</f>
        <v>0</v>
      </c>
      <c r="J24" s="25"/>
      <c r="K24" s="25"/>
      <c r="L24" s="25">
        <f>INT(J24*K24)</f>
        <v>0</v>
      </c>
      <c r="M24" s="25">
        <f t="shared" si="4"/>
        <v>0</v>
      </c>
      <c r="N24" s="26">
        <f t="shared" si="0"/>
        <v>0</v>
      </c>
      <c r="O24" s="25"/>
      <c r="P24" s="26"/>
      <c r="Q24" s="25">
        <f>INT(O24*P24)</f>
        <v>0</v>
      </c>
      <c r="R24" s="25">
        <f t="shared" si="5"/>
        <v>0</v>
      </c>
      <c r="S24" s="47">
        <f t="shared" si="1"/>
        <v>0</v>
      </c>
      <c r="T24" s="23"/>
      <c r="AA24" s="20"/>
      <c r="AB24" s="20"/>
      <c r="AC24" s="20"/>
    </row>
    <row r="25" spans="2:29" s="8" customFormat="1" ht="21" customHeight="1" x14ac:dyDescent="0.15">
      <c r="B25" s="22"/>
      <c r="C25" s="22"/>
      <c r="D25" s="22"/>
      <c r="E25" s="29" t="s">
        <v>41</v>
      </c>
      <c r="F25" s="24" t="s">
        <v>42</v>
      </c>
      <c r="G25" s="25"/>
      <c r="H25" s="25"/>
      <c r="I25" s="25">
        <f>INT(G25*H25)</f>
        <v>0</v>
      </c>
      <c r="J25" s="25"/>
      <c r="K25" s="25"/>
      <c r="L25" s="25">
        <f>INT(J25*K25)</f>
        <v>0</v>
      </c>
      <c r="M25" s="25">
        <f>J25-G25</f>
        <v>0</v>
      </c>
      <c r="N25" s="26">
        <f>L25-I25</f>
        <v>0</v>
      </c>
      <c r="O25" s="25"/>
      <c r="P25" s="26"/>
      <c r="Q25" s="25">
        <f>INT(O25*P25)</f>
        <v>0</v>
      </c>
      <c r="R25" s="25">
        <f t="shared" si="5"/>
        <v>0</v>
      </c>
      <c r="S25" s="47">
        <f>Q25-L25</f>
        <v>0</v>
      </c>
      <c r="T25" s="23"/>
    </row>
    <row r="26" spans="2:29" s="8" customFormat="1" ht="21" customHeight="1" x14ac:dyDescent="0.15">
      <c r="B26" s="22"/>
      <c r="C26" s="22" t="s">
        <v>43</v>
      </c>
      <c r="D26" s="22"/>
      <c r="E26" s="23"/>
      <c r="F26" s="24" t="s">
        <v>23</v>
      </c>
      <c r="G26" s="25">
        <v>1</v>
      </c>
      <c r="H26" s="25"/>
      <c r="I26" s="26">
        <f>I27+I32</f>
        <v>0</v>
      </c>
      <c r="J26" s="25">
        <v>1</v>
      </c>
      <c r="K26" s="25"/>
      <c r="L26" s="26">
        <f>L27+L32</f>
        <v>0</v>
      </c>
      <c r="M26" s="25">
        <v>1</v>
      </c>
      <c r="N26" s="26">
        <f t="shared" si="0"/>
        <v>0</v>
      </c>
      <c r="O26" s="25">
        <f t="shared" si="3"/>
        <v>1</v>
      </c>
      <c r="P26" s="26"/>
      <c r="Q26" s="26">
        <f>Q27+Q32</f>
        <v>0</v>
      </c>
      <c r="R26" s="25">
        <v>1</v>
      </c>
      <c r="S26" s="47">
        <f t="shared" si="1"/>
        <v>0</v>
      </c>
      <c r="T26" s="23"/>
    </row>
    <row r="27" spans="2:29" s="8" customFormat="1" ht="21" customHeight="1" x14ac:dyDescent="0.15">
      <c r="B27" s="22"/>
      <c r="C27" s="22"/>
      <c r="D27" s="22" t="s">
        <v>44</v>
      </c>
      <c r="E27" s="23"/>
      <c r="F27" s="24" t="s">
        <v>23</v>
      </c>
      <c r="G27" s="25">
        <v>1</v>
      </c>
      <c r="H27" s="25"/>
      <c r="I27" s="25">
        <f>SUM(I28:I31)</f>
        <v>0</v>
      </c>
      <c r="J27" s="25">
        <v>1</v>
      </c>
      <c r="K27" s="25"/>
      <c r="L27" s="25">
        <f>SUM(L28:L31)</f>
        <v>0</v>
      </c>
      <c r="M27" s="25">
        <v>1</v>
      </c>
      <c r="N27" s="26">
        <f t="shared" si="0"/>
        <v>0</v>
      </c>
      <c r="O27" s="25">
        <f t="shared" si="3"/>
        <v>1</v>
      </c>
      <c r="P27" s="26"/>
      <c r="Q27" s="25">
        <f>SUM(Q28:Q31)</f>
        <v>0</v>
      </c>
      <c r="R27" s="25">
        <v>1</v>
      </c>
      <c r="S27" s="47">
        <f t="shared" si="1"/>
        <v>0</v>
      </c>
      <c r="T27" s="23"/>
    </row>
    <row r="28" spans="2:29" s="8" customFormat="1" ht="21" customHeight="1" x14ac:dyDescent="0.15">
      <c r="B28" s="22"/>
      <c r="C28" s="22"/>
      <c r="D28" s="22"/>
      <c r="E28" s="29" t="s">
        <v>45</v>
      </c>
      <c r="F28" s="24" t="s">
        <v>46</v>
      </c>
      <c r="G28" s="25"/>
      <c r="H28" s="25"/>
      <c r="I28" s="25">
        <f>INT(G28*H28)</f>
        <v>0</v>
      </c>
      <c r="J28" s="25"/>
      <c r="K28" s="25"/>
      <c r="L28" s="25">
        <f>INT(J28*K28)</f>
        <v>0</v>
      </c>
      <c r="M28" s="25">
        <f t="shared" si="4"/>
        <v>0</v>
      </c>
      <c r="N28" s="26">
        <f t="shared" si="0"/>
        <v>0</v>
      </c>
      <c r="O28" s="25"/>
      <c r="P28" s="26"/>
      <c r="Q28" s="25">
        <f>INT(O28*P28)</f>
        <v>0</v>
      </c>
      <c r="R28" s="25">
        <f t="shared" si="5"/>
        <v>0</v>
      </c>
      <c r="S28" s="47">
        <f t="shared" si="1"/>
        <v>0</v>
      </c>
      <c r="T28" s="23"/>
    </row>
    <row r="29" spans="2:29" s="8" customFormat="1" ht="21" customHeight="1" x14ac:dyDescent="0.15">
      <c r="B29" s="22"/>
      <c r="C29" s="22"/>
      <c r="D29" s="22"/>
      <c r="E29" s="29" t="s">
        <v>47</v>
      </c>
      <c r="F29" s="24" t="s">
        <v>46</v>
      </c>
      <c r="G29" s="25"/>
      <c r="H29" s="25"/>
      <c r="I29" s="25">
        <f>INT(G29*H29)</f>
        <v>0</v>
      </c>
      <c r="J29" s="25"/>
      <c r="K29" s="25"/>
      <c r="L29" s="25">
        <f>INT(J29*K29)</f>
        <v>0</v>
      </c>
      <c r="M29" s="25">
        <f t="shared" si="4"/>
        <v>0</v>
      </c>
      <c r="N29" s="26">
        <f t="shared" si="0"/>
        <v>0</v>
      </c>
      <c r="O29" s="25"/>
      <c r="P29" s="26"/>
      <c r="Q29" s="25">
        <f>INT(O29*P29)</f>
        <v>0</v>
      </c>
      <c r="R29" s="25">
        <f t="shared" si="5"/>
        <v>0</v>
      </c>
      <c r="S29" s="47">
        <f t="shared" si="1"/>
        <v>0</v>
      </c>
      <c r="T29" s="23"/>
    </row>
    <row r="30" spans="2:29" s="8" customFormat="1" ht="21" customHeight="1" x14ac:dyDescent="0.15">
      <c r="B30" s="22"/>
      <c r="C30" s="22"/>
      <c r="D30" s="22"/>
      <c r="E30" s="29" t="s">
        <v>48</v>
      </c>
      <c r="F30" s="24" t="s">
        <v>46</v>
      </c>
      <c r="G30" s="25"/>
      <c r="H30" s="25"/>
      <c r="I30" s="25">
        <f>INT(G30*H30)</f>
        <v>0</v>
      </c>
      <c r="J30" s="25"/>
      <c r="K30" s="25"/>
      <c r="L30" s="25">
        <f>INT(J30*K30)</f>
        <v>0</v>
      </c>
      <c r="M30" s="25">
        <f t="shared" si="4"/>
        <v>0</v>
      </c>
      <c r="N30" s="26">
        <f t="shared" si="0"/>
        <v>0</v>
      </c>
      <c r="O30" s="25"/>
      <c r="P30" s="26"/>
      <c r="Q30" s="25">
        <f>INT(O30*P30)</f>
        <v>0</v>
      </c>
      <c r="R30" s="25">
        <f t="shared" si="5"/>
        <v>0</v>
      </c>
      <c r="S30" s="47">
        <f t="shared" si="1"/>
        <v>0</v>
      </c>
      <c r="T30" s="23"/>
    </row>
    <row r="31" spans="2:29" s="8" customFormat="1" ht="21" customHeight="1" x14ac:dyDescent="0.15">
      <c r="B31" s="22"/>
      <c r="C31" s="22"/>
      <c r="D31" s="22"/>
      <c r="E31" s="23" t="s">
        <v>49</v>
      </c>
      <c r="F31" s="24" t="s">
        <v>36</v>
      </c>
      <c r="G31" s="25"/>
      <c r="H31" s="25"/>
      <c r="I31" s="25">
        <f>INT(G31*H31)</f>
        <v>0</v>
      </c>
      <c r="J31" s="25"/>
      <c r="K31" s="25"/>
      <c r="L31" s="25">
        <f>INT(J31*K31)</f>
        <v>0</v>
      </c>
      <c r="M31" s="25">
        <f t="shared" si="4"/>
        <v>0</v>
      </c>
      <c r="N31" s="26">
        <f t="shared" si="0"/>
        <v>0</v>
      </c>
      <c r="O31" s="25"/>
      <c r="P31" s="26"/>
      <c r="Q31" s="25">
        <f>INT(O31*P31)</f>
        <v>0</v>
      </c>
      <c r="R31" s="25">
        <f>O31-J31</f>
        <v>0</v>
      </c>
      <c r="S31" s="47">
        <f t="shared" si="1"/>
        <v>0</v>
      </c>
      <c r="T31" s="23"/>
    </row>
    <row r="32" spans="2:29" s="8" customFormat="1" ht="21" customHeight="1" x14ac:dyDescent="0.15">
      <c r="B32" s="22"/>
      <c r="C32" s="22"/>
      <c r="D32" s="22" t="s">
        <v>51</v>
      </c>
      <c r="E32" s="23"/>
      <c r="F32" s="24" t="s">
        <v>23</v>
      </c>
      <c r="G32" s="25">
        <v>1</v>
      </c>
      <c r="H32" s="25"/>
      <c r="I32" s="25">
        <f>I33</f>
        <v>0</v>
      </c>
      <c r="J32" s="25">
        <v>1</v>
      </c>
      <c r="K32" s="25"/>
      <c r="L32" s="25">
        <f>L33</f>
        <v>0</v>
      </c>
      <c r="M32" s="25">
        <v>1</v>
      </c>
      <c r="N32" s="26">
        <f t="shared" si="0"/>
        <v>0</v>
      </c>
      <c r="O32" s="25">
        <f t="shared" si="3"/>
        <v>1</v>
      </c>
      <c r="P32" s="26"/>
      <c r="Q32" s="25">
        <f>Q33</f>
        <v>0</v>
      </c>
      <c r="R32" s="25">
        <v>1</v>
      </c>
      <c r="S32" s="47">
        <f t="shared" si="1"/>
        <v>0</v>
      </c>
      <c r="T32" s="23"/>
    </row>
    <row r="33" spans="2:20" s="8" customFormat="1" ht="21" customHeight="1" x14ac:dyDescent="0.15">
      <c r="B33" s="22"/>
      <c r="C33" s="22"/>
      <c r="D33" s="22"/>
      <c r="E33" s="29" t="s">
        <v>52</v>
      </c>
      <c r="F33" s="24" t="s">
        <v>33</v>
      </c>
      <c r="G33" s="25"/>
      <c r="H33" s="25"/>
      <c r="I33" s="25">
        <f>INT(G33*H33)</f>
        <v>0</v>
      </c>
      <c r="J33" s="25"/>
      <c r="K33" s="25"/>
      <c r="L33" s="25">
        <f>INT(J33*K33)</f>
        <v>0</v>
      </c>
      <c r="M33" s="25">
        <f t="shared" si="4"/>
        <v>0</v>
      </c>
      <c r="N33" s="26">
        <f t="shared" si="0"/>
        <v>0</v>
      </c>
      <c r="O33" s="25"/>
      <c r="P33" s="26"/>
      <c r="Q33" s="25">
        <f>INT(O33*P33)</f>
        <v>0</v>
      </c>
      <c r="R33" s="25">
        <f t="shared" si="5"/>
        <v>0</v>
      </c>
      <c r="S33" s="47">
        <f t="shared" si="1"/>
        <v>0</v>
      </c>
      <c r="T33" s="23"/>
    </row>
    <row r="34" spans="2:20" s="8" customFormat="1" ht="21" customHeight="1" x14ac:dyDescent="0.15">
      <c r="B34" s="22"/>
      <c r="C34" s="22" t="s">
        <v>53</v>
      </c>
      <c r="D34" s="22"/>
      <c r="E34" s="23"/>
      <c r="F34" s="24" t="s">
        <v>23</v>
      </c>
      <c r="G34" s="25">
        <v>1</v>
      </c>
      <c r="H34" s="25"/>
      <c r="I34" s="25">
        <f>I35+I37</f>
        <v>0</v>
      </c>
      <c r="J34" s="25">
        <v>1</v>
      </c>
      <c r="K34" s="25"/>
      <c r="L34" s="25">
        <f>L35+L37</f>
        <v>0</v>
      </c>
      <c r="M34" s="25">
        <v>1</v>
      </c>
      <c r="N34" s="26">
        <f t="shared" si="0"/>
        <v>0</v>
      </c>
      <c r="O34" s="25">
        <f t="shared" si="3"/>
        <v>1</v>
      </c>
      <c r="P34" s="26"/>
      <c r="Q34" s="25">
        <f>Q35+Q37</f>
        <v>0</v>
      </c>
      <c r="R34" s="25">
        <v>1</v>
      </c>
      <c r="S34" s="47">
        <f t="shared" si="1"/>
        <v>0</v>
      </c>
      <c r="T34" s="23"/>
    </row>
    <row r="35" spans="2:20" s="8" customFormat="1" ht="21" customHeight="1" x14ac:dyDescent="0.15">
      <c r="B35" s="22"/>
      <c r="C35" s="22"/>
      <c r="D35" s="22" t="s">
        <v>54</v>
      </c>
      <c r="E35" s="23"/>
      <c r="F35" s="24" t="s">
        <v>23</v>
      </c>
      <c r="G35" s="25">
        <v>1</v>
      </c>
      <c r="H35" s="25"/>
      <c r="I35" s="26">
        <f>I36</f>
        <v>0</v>
      </c>
      <c r="J35" s="25">
        <v>1</v>
      </c>
      <c r="K35" s="25"/>
      <c r="L35" s="26">
        <f>L36</f>
        <v>0</v>
      </c>
      <c r="M35" s="25">
        <v>1</v>
      </c>
      <c r="N35" s="26">
        <f t="shared" si="0"/>
        <v>0</v>
      </c>
      <c r="O35" s="25">
        <f t="shared" si="3"/>
        <v>1</v>
      </c>
      <c r="P35" s="26"/>
      <c r="Q35" s="26">
        <f>Q36</f>
        <v>0</v>
      </c>
      <c r="R35" s="25">
        <v>1</v>
      </c>
      <c r="S35" s="47">
        <f t="shared" si="1"/>
        <v>0</v>
      </c>
      <c r="T35" s="23"/>
    </row>
    <row r="36" spans="2:20" s="8" customFormat="1" ht="21" customHeight="1" x14ac:dyDescent="0.15">
      <c r="B36" s="22"/>
      <c r="C36" s="22"/>
      <c r="D36" s="22"/>
      <c r="E36" s="29" t="s">
        <v>55</v>
      </c>
      <c r="F36" s="24" t="s">
        <v>33</v>
      </c>
      <c r="G36" s="25"/>
      <c r="H36" s="25"/>
      <c r="I36" s="25">
        <f>INT(G36*H36)</f>
        <v>0</v>
      </c>
      <c r="J36" s="25"/>
      <c r="K36" s="25"/>
      <c r="L36" s="25">
        <f>INT(J36*K36)</f>
        <v>0</v>
      </c>
      <c r="M36" s="25">
        <f t="shared" si="4"/>
        <v>0</v>
      </c>
      <c r="N36" s="26">
        <f>L36-I36</f>
        <v>0</v>
      </c>
      <c r="O36" s="25"/>
      <c r="P36" s="26"/>
      <c r="Q36" s="25">
        <f>INT(O36*P36)</f>
        <v>0</v>
      </c>
      <c r="R36" s="25">
        <f t="shared" si="5"/>
        <v>0</v>
      </c>
      <c r="S36" s="47">
        <f t="shared" si="1"/>
        <v>0</v>
      </c>
      <c r="T36" s="23"/>
    </row>
    <row r="37" spans="2:20" s="8" customFormat="1" ht="21" customHeight="1" x14ac:dyDescent="0.15">
      <c r="B37" s="22"/>
      <c r="C37" s="22"/>
      <c r="D37" s="22" t="s">
        <v>56</v>
      </c>
      <c r="E37" s="29"/>
      <c r="F37" s="24" t="s">
        <v>23</v>
      </c>
      <c r="G37" s="25">
        <v>1</v>
      </c>
      <c r="H37" s="25"/>
      <c r="I37" s="25">
        <f>SUM(I38:I39)</f>
        <v>0</v>
      </c>
      <c r="J37" s="25">
        <v>1</v>
      </c>
      <c r="K37" s="25"/>
      <c r="L37" s="25">
        <f>SUM(L38:L39)</f>
        <v>0</v>
      </c>
      <c r="M37" s="25">
        <v>1</v>
      </c>
      <c r="N37" s="26">
        <f t="shared" si="0"/>
        <v>0</v>
      </c>
      <c r="O37" s="25">
        <f t="shared" si="3"/>
        <v>1</v>
      </c>
      <c r="P37" s="26"/>
      <c r="Q37" s="25">
        <f>SUM(Q38:Q39)</f>
        <v>0</v>
      </c>
      <c r="R37" s="25">
        <v>1</v>
      </c>
      <c r="S37" s="47">
        <f t="shared" si="1"/>
        <v>0</v>
      </c>
      <c r="T37" s="23"/>
    </row>
    <row r="38" spans="2:20" s="8" customFormat="1" ht="21" customHeight="1" x14ac:dyDescent="0.15">
      <c r="B38" s="22"/>
      <c r="C38" s="22"/>
      <c r="D38" s="22"/>
      <c r="E38" s="29" t="s">
        <v>57</v>
      </c>
      <c r="F38" s="24" t="s">
        <v>27</v>
      </c>
      <c r="G38" s="25"/>
      <c r="H38" s="25"/>
      <c r="I38" s="25">
        <f>INT(G38*H38)</f>
        <v>0</v>
      </c>
      <c r="J38" s="25"/>
      <c r="K38" s="25"/>
      <c r="L38" s="25">
        <f>INT(J38*K38)</f>
        <v>0</v>
      </c>
      <c r="M38" s="25">
        <f t="shared" si="4"/>
        <v>0</v>
      </c>
      <c r="N38" s="26">
        <f t="shared" si="0"/>
        <v>0</v>
      </c>
      <c r="O38" s="25"/>
      <c r="P38" s="26"/>
      <c r="Q38" s="25">
        <f>INT(O38*P38)</f>
        <v>0</v>
      </c>
      <c r="R38" s="25">
        <f t="shared" si="5"/>
        <v>0</v>
      </c>
      <c r="S38" s="47">
        <f t="shared" si="1"/>
        <v>0</v>
      </c>
      <c r="T38" s="23"/>
    </row>
    <row r="39" spans="2:20" s="8" customFormat="1" ht="21" customHeight="1" x14ac:dyDescent="0.15">
      <c r="B39" s="22"/>
      <c r="C39" s="22"/>
      <c r="D39" s="22"/>
      <c r="E39" s="29" t="s">
        <v>57</v>
      </c>
      <c r="F39" s="24" t="s">
        <v>27</v>
      </c>
      <c r="G39" s="25"/>
      <c r="H39" s="25"/>
      <c r="I39" s="25">
        <f>INT(G39*H39)</f>
        <v>0</v>
      </c>
      <c r="J39" s="25"/>
      <c r="K39" s="25"/>
      <c r="L39" s="25">
        <f>INT(J39*K39)</f>
        <v>0</v>
      </c>
      <c r="M39" s="25">
        <f t="shared" si="4"/>
        <v>0</v>
      </c>
      <c r="N39" s="26">
        <f>L39-I39</f>
        <v>0</v>
      </c>
      <c r="O39" s="25"/>
      <c r="P39" s="26"/>
      <c r="Q39" s="25">
        <f>INT(O39*P39)</f>
        <v>0</v>
      </c>
      <c r="R39" s="25">
        <f t="shared" si="5"/>
        <v>0</v>
      </c>
      <c r="S39" s="47">
        <f t="shared" si="1"/>
        <v>0</v>
      </c>
      <c r="T39" s="23"/>
    </row>
    <row r="40" spans="2:20" s="8" customFormat="1" ht="21" customHeight="1" x14ac:dyDescent="0.15">
      <c r="B40" s="22"/>
      <c r="C40" s="22" t="s">
        <v>58</v>
      </c>
      <c r="D40" s="22"/>
      <c r="E40" s="23"/>
      <c r="F40" s="24" t="s">
        <v>23</v>
      </c>
      <c r="G40" s="25">
        <v>1</v>
      </c>
      <c r="H40" s="25"/>
      <c r="I40" s="25">
        <f>I41+I44+I48</f>
        <v>0</v>
      </c>
      <c r="J40" s="25">
        <v>1</v>
      </c>
      <c r="K40" s="25"/>
      <c r="L40" s="25">
        <f>L41+L44+L48</f>
        <v>0</v>
      </c>
      <c r="M40" s="25">
        <v>1</v>
      </c>
      <c r="N40" s="26">
        <f>L40-I40</f>
        <v>0</v>
      </c>
      <c r="O40" s="25">
        <f t="shared" si="3"/>
        <v>1</v>
      </c>
      <c r="P40" s="26"/>
      <c r="Q40" s="25">
        <f>Q41+Q44+Q48</f>
        <v>0</v>
      </c>
      <c r="R40" s="25">
        <v>1</v>
      </c>
      <c r="S40" s="47">
        <f>Q40-L40</f>
        <v>0</v>
      </c>
      <c r="T40" s="23"/>
    </row>
    <row r="41" spans="2:20" s="8" customFormat="1" ht="21" customHeight="1" x14ac:dyDescent="0.15">
      <c r="B41" s="22"/>
      <c r="C41" s="22"/>
      <c r="D41" s="22" t="s">
        <v>59</v>
      </c>
      <c r="E41" s="23"/>
      <c r="F41" s="24" t="s">
        <v>23</v>
      </c>
      <c r="G41" s="25">
        <v>1</v>
      </c>
      <c r="H41" s="25"/>
      <c r="I41" s="25">
        <f>SUM(I42:I43)</f>
        <v>0</v>
      </c>
      <c r="J41" s="25">
        <v>1</v>
      </c>
      <c r="K41" s="25"/>
      <c r="L41" s="25">
        <f>SUM(L42:L43)</f>
        <v>0</v>
      </c>
      <c r="M41" s="25">
        <v>1</v>
      </c>
      <c r="N41" s="26">
        <f t="shared" si="0"/>
        <v>0</v>
      </c>
      <c r="O41" s="25">
        <f t="shared" si="3"/>
        <v>1</v>
      </c>
      <c r="P41" s="26"/>
      <c r="Q41" s="25">
        <f>SUM(Q42:Q43)</f>
        <v>0</v>
      </c>
      <c r="R41" s="25">
        <v>1</v>
      </c>
      <c r="S41" s="47">
        <f t="shared" si="1"/>
        <v>0</v>
      </c>
      <c r="T41" s="23"/>
    </row>
    <row r="42" spans="2:20" s="8" customFormat="1" ht="21" customHeight="1" x14ac:dyDescent="0.15">
      <c r="B42" s="22"/>
      <c r="C42" s="22"/>
      <c r="D42" s="22"/>
      <c r="E42" s="29" t="s">
        <v>60</v>
      </c>
      <c r="F42" s="24" t="s">
        <v>38</v>
      </c>
      <c r="G42" s="25"/>
      <c r="H42" s="25"/>
      <c r="I42" s="25">
        <f t="shared" ref="I42:I49" si="6">INT(G42*H42)</f>
        <v>0</v>
      </c>
      <c r="J42" s="25"/>
      <c r="K42" s="25"/>
      <c r="L42" s="25">
        <f t="shared" ref="L42:L47" si="7">INT(J42*K42)</f>
        <v>0</v>
      </c>
      <c r="M42" s="25">
        <f t="shared" si="4"/>
        <v>0</v>
      </c>
      <c r="N42" s="26">
        <f>L42-I42</f>
        <v>0</v>
      </c>
      <c r="O42" s="25"/>
      <c r="P42" s="26"/>
      <c r="Q42" s="25">
        <f>INT(O42*P42)</f>
        <v>0</v>
      </c>
      <c r="R42" s="25">
        <f t="shared" si="5"/>
        <v>0</v>
      </c>
      <c r="S42" s="47">
        <f t="shared" si="1"/>
        <v>0</v>
      </c>
      <c r="T42" s="23"/>
    </row>
    <row r="43" spans="2:20" s="8" customFormat="1" ht="21" customHeight="1" x14ac:dyDescent="0.15">
      <c r="B43" s="22"/>
      <c r="C43" s="22"/>
      <c r="D43" s="22"/>
      <c r="E43" s="29" t="s">
        <v>61</v>
      </c>
      <c r="F43" s="24" t="s">
        <v>62</v>
      </c>
      <c r="G43" s="25"/>
      <c r="H43" s="25"/>
      <c r="I43" s="25">
        <f t="shared" si="6"/>
        <v>0</v>
      </c>
      <c r="J43" s="25"/>
      <c r="K43" s="25"/>
      <c r="L43" s="25">
        <f t="shared" si="7"/>
        <v>0</v>
      </c>
      <c r="M43" s="25">
        <f t="shared" si="4"/>
        <v>0</v>
      </c>
      <c r="N43" s="26">
        <f>L43-I43</f>
        <v>0</v>
      </c>
      <c r="O43" s="25"/>
      <c r="P43" s="26"/>
      <c r="Q43" s="25">
        <f>INT(O43*P43)</f>
        <v>0</v>
      </c>
      <c r="R43" s="25">
        <f t="shared" si="5"/>
        <v>0</v>
      </c>
      <c r="S43" s="47">
        <f t="shared" si="1"/>
        <v>0</v>
      </c>
      <c r="T43" s="23"/>
    </row>
    <row r="44" spans="2:20" s="8" customFormat="1" ht="21" customHeight="1" x14ac:dyDescent="0.15">
      <c r="B44" s="22"/>
      <c r="C44" s="22"/>
      <c r="D44" s="82" t="s">
        <v>64</v>
      </c>
      <c r="E44" s="83"/>
      <c r="F44" s="24" t="s">
        <v>23</v>
      </c>
      <c r="G44" s="25">
        <v>1</v>
      </c>
      <c r="H44" s="25"/>
      <c r="I44" s="26">
        <f>SUM(I45:I47)</f>
        <v>0</v>
      </c>
      <c r="J44" s="25">
        <v>1</v>
      </c>
      <c r="K44" s="25"/>
      <c r="L44" s="25">
        <f t="shared" si="7"/>
        <v>0</v>
      </c>
      <c r="M44" s="25">
        <v>1</v>
      </c>
      <c r="N44" s="26">
        <f t="shared" si="0"/>
        <v>0</v>
      </c>
      <c r="O44" s="25">
        <f t="shared" si="3"/>
        <v>1</v>
      </c>
      <c r="P44" s="26"/>
      <c r="Q44" s="26">
        <f>SUM(Q45:Q47)</f>
        <v>0</v>
      </c>
      <c r="R44" s="25">
        <v>1</v>
      </c>
      <c r="S44" s="47">
        <f t="shared" si="1"/>
        <v>0</v>
      </c>
      <c r="T44" s="23"/>
    </row>
    <row r="45" spans="2:20" s="8" customFormat="1" ht="21" x14ac:dyDescent="0.15">
      <c r="B45" s="22"/>
      <c r="C45" s="22"/>
      <c r="D45" s="22"/>
      <c r="E45" s="29" t="s">
        <v>63</v>
      </c>
      <c r="F45" s="24" t="s">
        <v>36</v>
      </c>
      <c r="G45" s="25"/>
      <c r="H45" s="25"/>
      <c r="I45" s="25">
        <f t="shared" si="6"/>
        <v>0</v>
      </c>
      <c r="J45" s="25"/>
      <c r="K45" s="25"/>
      <c r="L45" s="25">
        <f t="shared" si="7"/>
        <v>0</v>
      </c>
      <c r="M45" s="25">
        <f t="shared" si="4"/>
        <v>0</v>
      </c>
      <c r="N45" s="26">
        <f t="shared" si="0"/>
        <v>0</v>
      </c>
      <c r="O45" s="25"/>
      <c r="P45" s="26"/>
      <c r="Q45" s="25">
        <f>INT(O45*P45)</f>
        <v>0</v>
      </c>
      <c r="R45" s="25">
        <f t="shared" si="5"/>
        <v>0</v>
      </c>
      <c r="S45" s="47">
        <f t="shared" si="1"/>
        <v>0</v>
      </c>
      <c r="T45" s="23"/>
    </row>
    <row r="46" spans="2:20" s="8" customFormat="1" ht="21" x14ac:dyDescent="0.15">
      <c r="B46" s="22"/>
      <c r="C46" s="22"/>
      <c r="D46" s="22"/>
      <c r="E46" s="29" t="s">
        <v>141</v>
      </c>
      <c r="F46" s="24" t="s">
        <v>23</v>
      </c>
      <c r="G46" s="25">
        <v>1</v>
      </c>
      <c r="H46" s="25"/>
      <c r="I46" s="25">
        <f t="shared" si="6"/>
        <v>0</v>
      </c>
      <c r="J46" s="25">
        <v>1</v>
      </c>
      <c r="K46" s="25"/>
      <c r="L46" s="25">
        <f t="shared" si="7"/>
        <v>0</v>
      </c>
      <c r="M46" s="25">
        <v>1</v>
      </c>
      <c r="N46" s="26">
        <f t="shared" si="0"/>
        <v>0</v>
      </c>
      <c r="O46" s="25">
        <f t="shared" si="3"/>
        <v>1</v>
      </c>
      <c r="P46" s="26"/>
      <c r="Q46" s="25">
        <f>INT(O46*P46)</f>
        <v>0</v>
      </c>
      <c r="R46" s="25">
        <v>1</v>
      </c>
      <c r="S46" s="47">
        <f>Q46-L46</f>
        <v>0</v>
      </c>
      <c r="T46" s="23"/>
    </row>
    <row r="47" spans="2:20" s="8" customFormat="1" ht="21" customHeight="1" x14ac:dyDescent="0.15">
      <c r="B47" s="22"/>
      <c r="C47" s="22"/>
      <c r="D47" s="22"/>
      <c r="E47" s="29" t="s">
        <v>142</v>
      </c>
      <c r="F47" s="24" t="s">
        <v>38</v>
      </c>
      <c r="G47" s="25"/>
      <c r="H47" s="25"/>
      <c r="I47" s="25">
        <f t="shared" si="6"/>
        <v>0</v>
      </c>
      <c r="J47" s="25"/>
      <c r="K47" s="25"/>
      <c r="L47" s="25">
        <f t="shared" si="7"/>
        <v>0</v>
      </c>
      <c r="M47" s="25">
        <f t="shared" si="4"/>
        <v>0</v>
      </c>
      <c r="N47" s="26">
        <f>L47-I47</f>
        <v>0</v>
      </c>
      <c r="O47" s="25"/>
      <c r="P47" s="26"/>
      <c r="Q47" s="25">
        <f>INT(O47*P47)</f>
        <v>0</v>
      </c>
      <c r="R47" s="25">
        <f t="shared" si="5"/>
        <v>0</v>
      </c>
      <c r="S47" s="47">
        <f>Q47-L47</f>
        <v>0</v>
      </c>
      <c r="T47" s="23"/>
    </row>
    <row r="48" spans="2:20" s="8" customFormat="1" ht="21" customHeight="1" x14ac:dyDescent="0.15">
      <c r="B48" s="22"/>
      <c r="C48" s="22"/>
      <c r="D48" s="22" t="s">
        <v>65</v>
      </c>
      <c r="E48" s="29"/>
      <c r="F48" s="24" t="s">
        <v>23</v>
      </c>
      <c r="G48" s="25">
        <v>1</v>
      </c>
      <c r="H48" s="25"/>
      <c r="I48" s="26">
        <f>SUM(I49:I49)</f>
        <v>0</v>
      </c>
      <c r="J48" s="25">
        <v>1</v>
      </c>
      <c r="K48" s="25"/>
      <c r="L48" s="26">
        <f>SUM(L49:L49)</f>
        <v>0</v>
      </c>
      <c r="M48" s="25">
        <v>1</v>
      </c>
      <c r="N48" s="26">
        <f>L48-I48</f>
        <v>0</v>
      </c>
      <c r="O48" s="25">
        <f t="shared" si="3"/>
        <v>1</v>
      </c>
      <c r="P48" s="26"/>
      <c r="Q48" s="26">
        <f>SUM(Q49:Q49)</f>
        <v>0</v>
      </c>
      <c r="R48" s="25">
        <v>1</v>
      </c>
      <c r="S48" s="47">
        <f>Q48-L48</f>
        <v>0</v>
      </c>
      <c r="T48" s="23"/>
    </row>
    <row r="49" spans="2:23" s="8" customFormat="1" ht="21" customHeight="1" x14ac:dyDescent="0.15">
      <c r="B49" s="22"/>
      <c r="C49" s="22"/>
      <c r="D49" s="22"/>
      <c r="E49" s="29" t="s">
        <v>66</v>
      </c>
      <c r="F49" s="24" t="s">
        <v>23</v>
      </c>
      <c r="G49" s="25">
        <v>1</v>
      </c>
      <c r="H49" s="25"/>
      <c r="I49" s="25">
        <f t="shared" si="6"/>
        <v>0</v>
      </c>
      <c r="J49" s="25">
        <v>1</v>
      </c>
      <c r="K49" s="25"/>
      <c r="L49" s="25">
        <f>INT(J49*K49)</f>
        <v>0</v>
      </c>
      <c r="M49" s="25">
        <v>1</v>
      </c>
      <c r="N49" s="26">
        <f>L49-I49</f>
        <v>0</v>
      </c>
      <c r="O49" s="25">
        <f t="shared" si="3"/>
        <v>1</v>
      </c>
      <c r="P49" s="26"/>
      <c r="Q49" s="25">
        <f>INT(O49*P49)</f>
        <v>0</v>
      </c>
      <c r="R49" s="25">
        <v>1</v>
      </c>
      <c r="S49" s="47">
        <f>Q49-L49</f>
        <v>0</v>
      </c>
      <c r="T49" s="23"/>
    </row>
    <row r="50" spans="2:23" s="8" customFormat="1" ht="18" customHeight="1" x14ac:dyDescent="0.15">
      <c r="B50" s="30"/>
      <c r="C50" s="30" t="s">
        <v>67</v>
      </c>
      <c r="D50" s="31"/>
      <c r="E50" s="32"/>
      <c r="F50" s="33"/>
      <c r="G50" s="25"/>
      <c r="H50" s="25"/>
      <c r="I50" s="25">
        <f>I9</f>
        <v>0</v>
      </c>
      <c r="J50" s="25"/>
      <c r="K50" s="25"/>
      <c r="L50" s="25">
        <f>L9</f>
        <v>0</v>
      </c>
      <c r="M50" s="25"/>
      <c r="N50" s="26">
        <f>L50-I50</f>
        <v>0</v>
      </c>
      <c r="O50" s="25"/>
      <c r="P50" s="26"/>
      <c r="Q50" s="25">
        <f>Q9</f>
        <v>0</v>
      </c>
      <c r="R50" s="25"/>
      <c r="S50" s="47">
        <f t="shared" ref="S50:S64" si="8">Q50-L50</f>
        <v>0</v>
      </c>
      <c r="T50" s="34"/>
      <c r="V50" s="14"/>
      <c r="W50" s="14"/>
    </row>
    <row r="51" spans="2:23" s="8" customFormat="1" ht="18" customHeight="1" x14ac:dyDescent="0.15">
      <c r="B51" s="30"/>
      <c r="C51" s="30" t="s">
        <v>68</v>
      </c>
      <c r="D51" s="31"/>
      <c r="E51" s="32"/>
      <c r="F51" s="33"/>
      <c r="G51" s="25"/>
      <c r="H51" s="25"/>
      <c r="I51" s="25">
        <f>I50</f>
        <v>0</v>
      </c>
      <c r="J51" s="25"/>
      <c r="K51" s="25"/>
      <c r="L51" s="25">
        <f>L50</f>
        <v>0</v>
      </c>
      <c r="M51" s="25"/>
      <c r="N51" s="26">
        <f t="shared" ref="N51:N64" si="9">L51-I51</f>
        <v>0</v>
      </c>
      <c r="O51" s="25"/>
      <c r="P51" s="26"/>
      <c r="Q51" s="25">
        <f>Q50</f>
        <v>0</v>
      </c>
      <c r="R51" s="25"/>
      <c r="S51" s="47">
        <f t="shared" si="8"/>
        <v>0</v>
      </c>
      <c r="T51" s="34"/>
    </row>
    <row r="52" spans="2:23" s="8" customFormat="1" ht="18" customHeight="1" x14ac:dyDescent="0.15">
      <c r="B52" s="30"/>
      <c r="C52" s="30"/>
      <c r="D52" s="31" t="s">
        <v>69</v>
      </c>
      <c r="E52" s="32" t="s">
        <v>70</v>
      </c>
      <c r="F52" s="33" t="s">
        <v>23</v>
      </c>
      <c r="G52" s="25">
        <v>1</v>
      </c>
      <c r="H52" s="25"/>
      <c r="I52" s="25">
        <f>I51*0.1105</f>
        <v>0</v>
      </c>
      <c r="J52" s="25">
        <v>1</v>
      </c>
      <c r="K52" s="25"/>
      <c r="L52" s="25">
        <f>L51*0.1105</f>
        <v>0</v>
      </c>
      <c r="M52" s="25">
        <v>1</v>
      </c>
      <c r="N52" s="26">
        <f t="shared" si="9"/>
        <v>0</v>
      </c>
      <c r="O52" s="25">
        <v>1</v>
      </c>
      <c r="P52" s="26"/>
      <c r="Q52" s="25">
        <f>Q51*0.1105</f>
        <v>0</v>
      </c>
      <c r="R52" s="25">
        <v>1</v>
      </c>
      <c r="S52" s="47">
        <f>Q52-L52</f>
        <v>0</v>
      </c>
      <c r="T52" s="34"/>
      <c r="V52" s="46" t="s">
        <v>140</v>
      </c>
    </row>
    <row r="53" spans="2:23" s="8" customFormat="1" ht="18" customHeight="1" x14ac:dyDescent="0.15">
      <c r="B53" s="30"/>
      <c r="C53" s="30"/>
      <c r="D53" s="31" t="s">
        <v>71</v>
      </c>
      <c r="E53" s="32"/>
      <c r="F53" s="33" t="s">
        <v>23</v>
      </c>
      <c r="G53" s="25">
        <v>1</v>
      </c>
      <c r="H53" s="25"/>
      <c r="I53" s="25">
        <f t="shared" ref="I53:I55" si="10">INT(G53*H53)</f>
        <v>0</v>
      </c>
      <c r="J53" s="25">
        <v>1</v>
      </c>
      <c r="K53" s="25"/>
      <c r="L53" s="25">
        <f t="shared" ref="L53:L55" si="11">INT(J53*K53)</f>
        <v>0</v>
      </c>
      <c r="M53" s="25">
        <v>1</v>
      </c>
      <c r="N53" s="26">
        <f t="shared" si="9"/>
        <v>0</v>
      </c>
      <c r="O53" s="25">
        <v>1</v>
      </c>
      <c r="P53" s="26"/>
      <c r="Q53" s="25">
        <f t="shared" ref="Q53:Q55" si="12">INT(O53*P53)</f>
        <v>0</v>
      </c>
      <c r="R53" s="25">
        <v>1</v>
      </c>
      <c r="S53" s="47">
        <f>Q53-L53</f>
        <v>0</v>
      </c>
      <c r="T53" s="34"/>
    </row>
    <row r="54" spans="2:23" s="8" customFormat="1" ht="18" customHeight="1" x14ac:dyDescent="0.15">
      <c r="B54" s="30"/>
      <c r="C54" s="30"/>
      <c r="D54" s="31" t="s">
        <v>72</v>
      </c>
      <c r="E54" s="32"/>
      <c r="F54" s="33" t="s">
        <v>23</v>
      </c>
      <c r="G54" s="25">
        <v>1</v>
      </c>
      <c r="H54" s="25"/>
      <c r="I54" s="25">
        <f t="shared" si="10"/>
        <v>0</v>
      </c>
      <c r="J54" s="25">
        <v>1</v>
      </c>
      <c r="K54" s="25"/>
      <c r="L54" s="25">
        <f t="shared" si="11"/>
        <v>0</v>
      </c>
      <c r="M54" s="25">
        <v>1</v>
      </c>
      <c r="N54" s="26">
        <f t="shared" si="9"/>
        <v>0</v>
      </c>
      <c r="O54" s="25">
        <v>1</v>
      </c>
      <c r="P54" s="26"/>
      <c r="Q54" s="25">
        <f t="shared" si="12"/>
        <v>0</v>
      </c>
      <c r="R54" s="25">
        <v>1</v>
      </c>
      <c r="S54" s="47">
        <f t="shared" si="8"/>
        <v>0</v>
      </c>
      <c r="T54" s="34"/>
    </row>
    <row r="55" spans="2:23" s="8" customFormat="1" ht="18" customHeight="1" x14ac:dyDescent="0.15">
      <c r="B55" s="30"/>
      <c r="C55" s="30"/>
      <c r="D55" s="31" t="s">
        <v>73</v>
      </c>
      <c r="E55" s="32"/>
      <c r="F55" s="33" t="s">
        <v>23</v>
      </c>
      <c r="G55" s="25">
        <v>1</v>
      </c>
      <c r="H55" s="25"/>
      <c r="I55" s="25">
        <f t="shared" si="10"/>
        <v>0</v>
      </c>
      <c r="J55" s="25">
        <v>1</v>
      </c>
      <c r="K55" s="25"/>
      <c r="L55" s="25">
        <f t="shared" si="11"/>
        <v>0</v>
      </c>
      <c r="M55" s="25">
        <v>1</v>
      </c>
      <c r="N55" s="26">
        <f t="shared" si="9"/>
        <v>0</v>
      </c>
      <c r="O55" s="25">
        <v>1</v>
      </c>
      <c r="P55" s="26"/>
      <c r="Q55" s="25">
        <f t="shared" si="12"/>
        <v>0</v>
      </c>
      <c r="R55" s="25">
        <v>1</v>
      </c>
      <c r="S55" s="47">
        <f t="shared" si="8"/>
        <v>0</v>
      </c>
      <c r="T55" s="35"/>
    </row>
    <row r="56" spans="2:23" s="8" customFormat="1" ht="18" customHeight="1" x14ac:dyDescent="0.15">
      <c r="B56" s="30"/>
      <c r="C56" s="30" t="s">
        <v>74</v>
      </c>
      <c r="D56" s="31"/>
      <c r="E56" s="32"/>
      <c r="F56" s="33"/>
      <c r="G56" s="25"/>
      <c r="H56" s="25"/>
      <c r="I56" s="25">
        <f>I52+I54+I55+I53</f>
        <v>0</v>
      </c>
      <c r="J56" s="25"/>
      <c r="K56" s="25"/>
      <c r="L56" s="25">
        <f>L52+L54+L55+L53</f>
        <v>0</v>
      </c>
      <c r="M56" s="25"/>
      <c r="N56" s="26">
        <f t="shared" si="9"/>
        <v>0</v>
      </c>
      <c r="O56" s="25"/>
      <c r="P56" s="26"/>
      <c r="Q56" s="25">
        <f>Q52+Q54+Q55+Q53</f>
        <v>0</v>
      </c>
      <c r="R56" s="25"/>
      <c r="S56" s="47">
        <f t="shared" si="8"/>
        <v>0</v>
      </c>
      <c r="T56" s="34"/>
    </row>
    <row r="57" spans="2:23" s="8" customFormat="1" ht="18" customHeight="1" x14ac:dyDescent="0.15">
      <c r="B57" s="30"/>
      <c r="C57" s="30" t="s">
        <v>75</v>
      </c>
      <c r="D57" s="31"/>
      <c r="E57" s="32"/>
      <c r="F57" s="33"/>
      <c r="G57" s="25"/>
      <c r="H57" s="25"/>
      <c r="I57" s="25">
        <f>I50+I56</f>
        <v>0</v>
      </c>
      <c r="J57" s="25"/>
      <c r="K57" s="25"/>
      <c r="L57" s="25">
        <f>L50+L56</f>
        <v>0</v>
      </c>
      <c r="M57" s="25"/>
      <c r="N57" s="26">
        <f t="shared" si="9"/>
        <v>0</v>
      </c>
      <c r="O57" s="25"/>
      <c r="P57" s="26"/>
      <c r="Q57" s="25">
        <f>Q50+Q56</f>
        <v>0</v>
      </c>
      <c r="R57" s="25"/>
      <c r="S57" s="47">
        <f t="shared" si="8"/>
        <v>0</v>
      </c>
      <c r="T57" s="34"/>
    </row>
    <row r="58" spans="2:23" s="8" customFormat="1" ht="18" customHeight="1" x14ac:dyDescent="0.15">
      <c r="B58" s="30"/>
      <c r="C58" s="30" t="s">
        <v>76</v>
      </c>
      <c r="D58" s="31"/>
      <c r="E58" s="32"/>
      <c r="F58" s="33"/>
      <c r="G58" s="25"/>
      <c r="H58" s="25"/>
      <c r="I58" s="25">
        <f>I57</f>
        <v>0</v>
      </c>
      <c r="J58" s="25"/>
      <c r="K58" s="25"/>
      <c r="L58" s="25">
        <f>L57</f>
        <v>0</v>
      </c>
      <c r="M58" s="25"/>
      <c r="N58" s="26">
        <f t="shared" si="9"/>
        <v>0</v>
      </c>
      <c r="O58" s="25"/>
      <c r="P58" s="26"/>
      <c r="Q58" s="25">
        <f>Q57</f>
        <v>0</v>
      </c>
      <c r="R58" s="25"/>
      <c r="S58" s="47">
        <f t="shared" si="8"/>
        <v>0</v>
      </c>
      <c r="T58" s="34"/>
    </row>
    <row r="59" spans="2:23" s="8" customFormat="1" ht="18" customHeight="1" x14ac:dyDescent="0.15">
      <c r="B59" s="30"/>
      <c r="C59" s="30"/>
      <c r="D59" s="31" t="s">
        <v>77</v>
      </c>
      <c r="E59" s="32" t="s">
        <v>70</v>
      </c>
      <c r="F59" s="33" t="s">
        <v>23</v>
      </c>
      <c r="G59" s="25">
        <v>1</v>
      </c>
      <c r="H59" s="25"/>
      <c r="I59" s="25">
        <f>I58*0.3643</f>
        <v>0</v>
      </c>
      <c r="J59" s="25">
        <v>1</v>
      </c>
      <c r="K59" s="25"/>
      <c r="L59" s="25">
        <f>L58*0.3643</f>
        <v>0</v>
      </c>
      <c r="M59" s="25">
        <v>1</v>
      </c>
      <c r="N59" s="26">
        <f t="shared" si="9"/>
        <v>0</v>
      </c>
      <c r="O59" s="25">
        <v>1</v>
      </c>
      <c r="P59" s="26"/>
      <c r="Q59" s="25">
        <f>Q58*0.3643</f>
        <v>0</v>
      </c>
      <c r="R59" s="25">
        <v>1</v>
      </c>
      <c r="S59" s="47">
        <f t="shared" si="8"/>
        <v>0</v>
      </c>
      <c r="T59" s="34"/>
      <c r="V59" s="46" t="s">
        <v>140</v>
      </c>
    </row>
    <row r="60" spans="2:23" s="8" customFormat="1" ht="18" customHeight="1" x14ac:dyDescent="0.15">
      <c r="B60" s="30"/>
      <c r="C60" s="30" t="s">
        <v>78</v>
      </c>
      <c r="D60" s="31"/>
      <c r="E60" s="32"/>
      <c r="F60" s="33"/>
      <c r="G60" s="25"/>
      <c r="H60" s="25"/>
      <c r="I60" s="25">
        <f>I57+I59</f>
        <v>0</v>
      </c>
      <c r="J60" s="25"/>
      <c r="K60" s="25"/>
      <c r="L60" s="25">
        <f>L57+L59</f>
        <v>0</v>
      </c>
      <c r="M60" s="25"/>
      <c r="N60" s="26">
        <f t="shared" si="9"/>
        <v>0</v>
      </c>
      <c r="O60" s="25"/>
      <c r="P60" s="26"/>
      <c r="Q60" s="25">
        <f>Q57+Q59</f>
        <v>0</v>
      </c>
      <c r="R60" s="25"/>
      <c r="S60" s="47">
        <f t="shared" si="8"/>
        <v>0</v>
      </c>
      <c r="T60" s="34"/>
    </row>
    <row r="61" spans="2:23" s="8" customFormat="1" ht="18" customHeight="1" x14ac:dyDescent="0.15">
      <c r="B61" s="30"/>
      <c r="C61" s="30" t="s">
        <v>79</v>
      </c>
      <c r="D61" s="31"/>
      <c r="E61" s="32"/>
      <c r="F61" s="33"/>
      <c r="G61" s="25"/>
      <c r="H61" s="25"/>
      <c r="I61" s="25">
        <f>I60</f>
        <v>0</v>
      </c>
      <c r="J61" s="25"/>
      <c r="K61" s="25"/>
      <c r="L61" s="25">
        <f>L60</f>
        <v>0</v>
      </c>
      <c r="M61" s="25"/>
      <c r="N61" s="26">
        <f t="shared" si="9"/>
        <v>0</v>
      </c>
      <c r="O61" s="25"/>
      <c r="P61" s="26"/>
      <c r="Q61" s="25">
        <f>Q60</f>
        <v>0</v>
      </c>
      <c r="R61" s="25"/>
      <c r="S61" s="47">
        <f t="shared" si="8"/>
        <v>0</v>
      </c>
      <c r="T61" s="34"/>
    </row>
    <row r="62" spans="2:23" s="8" customFormat="1" ht="18" customHeight="1" x14ac:dyDescent="0.15">
      <c r="B62" s="30"/>
      <c r="C62" s="30"/>
      <c r="D62" s="31" t="s">
        <v>80</v>
      </c>
      <c r="E62" s="32" t="s">
        <v>70</v>
      </c>
      <c r="F62" s="33" t="s">
        <v>23</v>
      </c>
      <c r="G62" s="25">
        <v>1</v>
      </c>
      <c r="H62" s="25"/>
      <c r="I62" s="25"/>
      <c r="J62" s="25">
        <v>1</v>
      </c>
      <c r="K62" s="25"/>
      <c r="L62" s="25"/>
      <c r="M62" s="25">
        <v>1</v>
      </c>
      <c r="N62" s="26">
        <f t="shared" si="9"/>
        <v>0</v>
      </c>
      <c r="O62" s="25">
        <v>1</v>
      </c>
      <c r="P62" s="26"/>
      <c r="Q62" s="25"/>
      <c r="R62" s="25">
        <v>1</v>
      </c>
      <c r="S62" s="47">
        <f t="shared" si="8"/>
        <v>0</v>
      </c>
      <c r="T62" s="34"/>
      <c r="V62" s="46" t="s">
        <v>140</v>
      </c>
    </row>
    <row r="63" spans="2:23" s="8" customFormat="1" ht="18" customHeight="1" x14ac:dyDescent="0.15">
      <c r="B63" s="30"/>
      <c r="C63" s="30" t="s">
        <v>81</v>
      </c>
      <c r="D63" s="31"/>
      <c r="E63" s="32"/>
      <c r="F63" s="33"/>
      <c r="G63" s="25"/>
      <c r="H63" s="25"/>
      <c r="I63" s="25">
        <f>ROUNDDOWN(I60+I62,-3)</f>
        <v>0</v>
      </c>
      <c r="J63" s="25"/>
      <c r="K63" s="25"/>
      <c r="L63" s="25">
        <f>ROUNDDOWN(L60+L62,-3)</f>
        <v>0</v>
      </c>
      <c r="M63" s="25"/>
      <c r="N63" s="26">
        <f t="shared" si="9"/>
        <v>0</v>
      </c>
      <c r="O63" s="25"/>
      <c r="P63" s="26"/>
      <c r="Q63" s="25">
        <f>ROUNDDOWN(Q60+Q62,-3)</f>
        <v>0</v>
      </c>
      <c r="R63" s="25"/>
      <c r="S63" s="47">
        <f t="shared" si="8"/>
        <v>0</v>
      </c>
      <c r="T63" s="34"/>
    </row>
    <row r="64" spans="2:23" s="8" customFormat="1" ht="18" customHeight="1" x14ac:dyDescent="0.15">
      <c r="B64" s="30"/>
      <c r="C64" s="30" t="s">
        <v>82</v>
      </c>
      <c r="D64" s="31"/>
      <c r="E64" s="32"/>
      <c r="F64" s="33"/>
      <c r="G64" s="25"/>
      <c r="H64" s="25"/>
      <c r="I64" s="25">
        <f>I63*0.08</f>
        <v>0</v>
      </c>
      <c r="J64" s="25"/>
      <c r="K64" s="25"/>
      <c r="L64" s="25">
        <f>L63*0.08</f>
        <v>0</v>
      </c>
      <c r="M64" s="25"/>
      <c r="N64" s="26">
        <f t="shared" si="9"/>
        <v>0</v>
      </c>
      <c r="O64" s="25"/>
      <c r="P64" s="26"/>
      <c r="Q64" s="25">
        <f>Q63*0.08</f>
        <v>0</v>
      </c>
      <c r="R64" s="25"/>
      <c r="S64" s="47">
        <f t="shared" si="8"/>
        <v>0</v>
      </c>
      <c r="T64" s="34"/>
    </row>
    <row r="65" spans="2:20" s="8" customFormat="1" ht="18" customHeight="1" x14ac:dyDescent="0.15">
      <c r="B65" s="30" t="s">
        <v>83</v>
      </c>
      <c r="C65" s="30"/>
      <c r="D65" s="30"/>
      <c r="E65" s="32"/>
      <c r="F65" s="33"/>
      <c r="G65" s="25"/>
      <c r="H65" s="25" t="s">
        <v>84</v>
      </c>
      <c r="I65" s="25">
        <f>ROUNDDOWN(I63+I64,-3)</f>
        <v>0</v>
      </c>
      <c r="J65" s="25"/>
      <c r="K65" s="25" t="s">
        <v>84</v>
      </c>
      <c r="L65" s="25">
        <f>ROUNDDOWN(L63+L64,-3)</f>
        <v>0</v>
      </c>
      <c r="M65" s="25"/>
      <c r="N65" s="26">
        <f>L65-I65</f>
        <v>0</v>
      </c>
      <c r="O65" s="25"/>
      <c r="P65" s="26" t="s">
        <v>84</v>
      </c>
      <c r="Q65" s="25">
        <f>ROUNDDOWN(Q63+Q64,-3)</f>
        <v>0</v>
      </c>
      <c r="R65" s="25"/>
      <c r="S65" s="47">
        <f>Q65-L65</f>
        <v>0</v>
      </c>
      <c r="T65" s="34"/>
    </row>
    <row r="66" spans="2:20" s="8" customFormat="1" ht="18" customHeight="1" x14ac:dyDescent="0.15">
      <c r="B66" s="30" t="s">
        <v>85</v>
      </c>
      <c r="C66" s="30"/>
      <c r="D66" s="30"/>
      <c r="E66" s="32"/>
      <c r="F66" s="33"/>
      <c r="G66" s="25"/>
      <c r="H66" s="25"/>
      <c r="I66" s="25">
        <v>0</v>
      </c>
      <c r="J66" s="25"/>
      <c r="K66" s="25"/>
      <c r="L66" s="25">
        <v>0</v>
      </c>
      <c r="M66" s="25"/>
      <c r="N66" s="26"/>
      <c r="O66" s="25"/>
      <c r="P66" s="26"/>
      <c r="Q66" s="25">
        <v>0</v>
      </c>
      <c r="R66" s="25"/>
      <c r="S66" s="47">
        <f>Q66-L66</f>
        <v>0</v>
      </c>
      <c r="T66" s="34"/>
    </row>
    <row r="67" spans="2:20" s="8" customFormat="1" ht="18" customHeight="1" x14ac:dyDescent="0.15">
      <c r="B67" s="30" t="s">
        <v>86</v>
      </c>
      <c r="C67" s="30"/>
      <c r="D67" s="30"/>
      <c r="E67" s="32"/>
      <c r="F67" s="33"/>
      <c r="G67" s="25"/>
      <c r="H67" s="25"/>
      <c r="I67" s="25"/>
      <c r="J67" s="25"/>
      <c r="K67" s="25"/>
      <c r="L67" s="25"/>
      <c r="M67" s="25"/>
      <c r="N67" s="26"/>
      <c r="O67" s="25"/>
      <c r="P67" s="26"/>
      <c r="Q67" s="25"/>
      <c r="R67" s="25"/>
      <c r="S67" s="48"/>
      <c r="T67" s="34"/>
    </row>
    <row r="68" spans="2:20" s="8" customFormat="1" ht="18" customHeight="1" x14ac:dyDescent="0.15">
      <c r="B68" s="30"/>
      <c r="C68" s="30" t="s">
        <v>86</v>
      </c>
      <c r="D68" s="30"/>
      <c r="E68" s="32"/>
      <c r="F68" s="33" t="s">
        <v>23</v>
      </c>
      <c r="G68" s="25">
        <v>1</v>
      </c>
      <c r="H68" s="25"/>
      <c r="I68" s="25">
        <f>ROUNDDOWN(ROUNDDOWN(I65,-3)*0.015+I66*0.04,-3)</f>
        <v>0</v>
      </c>
      <c r="J68" s="25">
        <v>1</v>
      </c>
      <c r="K68" s="25"/>
      <c r="L68" s="25">
        <f>ROUNDDOWN(ROUNDDOWN(L65,-3)*0.015+L66*0.04,-3)</f>
        <v>0</v>
      </c>
      <c r="M68" s="25">
        <v>1</v>
      </c>
      <c r="N68" s="26">
        <f>L68-I68</f>
        <v>0</v>
      </c>
      <c r="O68" s="25">
        <v>1</v>
      </c>
      <c r="P68" s="26"/>
      <c r="Q68" s="25">
        <f>ROUNDDOWN(ROUNDDOWN(Q65,-3)*0.015+Q66*0.04,-3)</f>
        <v>0</v>
      </c>
      <c r="R68" s="25">
        <f>O68-J68</f>
        <v>0</v>
      </c>
      <c r="S68" s="48">
        <f>Q68-L68</f>
        <v>0</v>
      </c>
      <c r="T68" s="34"/>
    </row>
    <row r="69" spans="2:20" s="8" customFormat="1" ht="18" customHeight="1" x14ac:dyDescent="0.15">
      <c r="B69" s="30" t="s">
        <v>1</v>
      </c>
      <c r="C69" s="30"/>
      <c r="D69" s="30"/>
      <c r="E69" s="32"/>
      <c r="F69" s="33"/>
      <c r="G69" s="25"/>
      <c r="H69" s="25"/>
      <c r="I69" s="25">
        <f>ROUNDDOWN(I65+I66+I68,-3)</f>
        <v>0</v>
      </c>
      <c r="J69" s="25"/>
      <c r="K69" s="25"/>
      <c r="L69" s="25">
        <f>ROUNDDOWN(L65+L66+L68,-3)</f>
        <v>0</v>
      </c>
      <c r="M69" s="25"/>
      <c r="N69" s="26">
        <f>L69-I69</f>
        <v>0</v>
      </c>
      <c r="O69" s="25"/>
      <c r="P69" s="26"/>
      <c r="Q69" s="25">
        <f>ROUNDDOWN(Q65+Q66+Q68,-3)</f>
        <v>0</v>
      </c>
      <c r="R69" s="25"/>
      <c r="S69" s="48">
        <f>Q69-L69</f>
        <v>0</v>
      </c>
      <c r="T69" s="34"/>
    </row>
    <row r="70" spans="2:20" s="8" customFormat="1" ht="18" customHeight="1" x14ac:dyDescent="0.15">
      <c r="B70" s="30"/>
      <c r="C70" s="30"/>
      <c r="D70" s="30"/>
      <c r="E70" s="32"/>
      <c r="F70" s="33"/>
      <c r="G70" s="25"/>
      <c r="H70" s="25"/>
      <c r="I70" s="25"/>
      <c r="J70" s="25"/>
      <c r="K70" s="25"/>
      <c r="L70" s="25"/>
      <c r="M70" s="25"/>
      <c r="N70" s="26"/>
      <c r="O70" s="25"/>
      <c r="P70" s="26"/>
      <c r="Q70" s="25"/>
      <c r="R70" s="25"/>
      <c r="S70" s="48"/>
      <c r="T70" s="34"/>
    </row>
    <row r="71" spans="2:20" s="16" customFormat="1" ht="18" customHeight="1" x14ac:dyDescent="0.15">
      <c r="B71" s="84" t="s">
        <v>87</v>
      </c>
      <c r="C71" s="85"/>
      <c r="D71" s="85"/>
      <c r="E71" s="86"/>
      <c r="F71" s="50"/>
      <c r="G71" s="12"/>
      <c r="H71" s="10"/>
      <c r="I71" s="11">
        <f>SUM(I69)</f>
        <v>0</v>
      </c>
      <c r="J71" s="12"/>
      <c r="K71" s="10"/>
      <c r="L71" s="11">
        <f>SUM(L69)</f>
        <v>0</v>
      </c>
      <c r="M71" s="12"/>
      <c r="N71" s="11">
        <f>L71-I71</f>
        <v>0</v>
      </c>
      <c r="O71" s="12"/>
      <c r="P71" s="10"/>
      <c r="Q71" s="11">
        <f>SUM(Q69)</f>
        <v>0</v>
      </c>
      <c r="R71" s="12"/>
      <c r="S71" s="49">
        <f>Q71-L71</f>
        <v>0</v>
      </c>
      <c r="T71" s="13"/>
    </row>
    <row r="72" spans="2:20" s="16" customFormat="1" ht="18" customHeight="1" x14ac:dyDescent="0.15">
      <c r="B72" s="40"/>
      <c r="C72" s="40"/>
      <c r="D72" s="40"/>
      <c r="E72" s="40"/>
      <c r="F72" s="41"/>
      <c r="G72" s="42"/>
      <c r="H72" s="43"/>
      <c r="I72" s="43"/>
      <c r="J72" s="42"/>
      <c r="K72" s="43"/>
      <c r="L72" s="43"/>
      <c r="M72" s="42"/>
      <c r="N72" s="42"/>
      <c r="O72" s="42"/>
      <c r="P72" s="43"/>
      <c r="Q72" s="43"/>
      <c r="R72" s="42"/>
      <c r="S72" s="44"/>
      <c r="T72" s="45"/>
    </row>
    <row r="73" spans="2:20" s="5" customFormat="1" x14ac:dyDescent="0.15">
      <c r="B73" s="17" t="s">
        <v>88</v>
      </c>
      <c r="F73" s="18"/>
    </row>
    <row r="74" spans="2:20" s="5" customFormat="1" ht="27" customHeight="1" x14ac:dyDescent="0.15">
      <c r="B74" s="80" t="s">
        <v>89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</row>
    <row r="75" spans="2:20" s="5" customFormat="1" ht="13.5" customHeight="1" x14ac:dyDescent="0.15">
      <c r="B75" s="80" t="s">
        <v>90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</row>
    <row r="76" spans="2:20" s="5" customFormat="1" ht="13.5" customHeight="1" x14ac:dyDescent="0.15">
      <c r="B76" s="80" t="s">
        <v>91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</row>
    <row r="77" spans="2:20" s="5" customFormat="1" ht="13.5" customHeight="1" x14ac:dyDescent="0.15">
      <c r="B77" s="80" t="s">
        <v>92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</row>
    <row r="78" spans="2:20" s="5" customFormat="1" x14ac:dyDescent="0.15">
      <c r="B78" s="81" t="s">
        <v>93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</sheetData>
  <mergeCells count="36">
    <mergeCell ref="L5:M5"/>
    <mergeCell ref="N5:O5"/>
    <mergeCell ref="P5:Q5"/>
    <mergeCell ref="R5:T5"/>
    <mergeCell ref="B2:T2"/>
    <mergeCell ref="B3:T3"/>
    <mergeCell ref="B4:B5"/>
    <mergeCell ref="C4:C5"/>
    <mergeCell ref="D4:D5"/>
    <mergeCell ref="E4:E5"/>
    <mergeCell ref="F4:G5"/>
    <mergeCell ref="H4:K5"/>
    <mergeCell ref="L4:M4"/>
    <mergeCell ref="N4:O4"/>
    <mergeCell ref="V3:Y4"/>
    <mergeCell ref="D44:E44"/>
    <mergeCell ref="B71:E71"/>
    <mergeCell ref="B74:T74"/>
    <mergeCell ref="C6:T6"/>
    <mergeCell ref="B7:B8"/>
    <mergeCell ref="C7:C8"/>
    <mergeCell ref="D7:D8"/>
    <mergeCell ref="E7:E8"/>
    <mergeCell ref="F7:F8"/>
    <mergeCell ref="G7:I7"/>
    <mergeCell ref="J7:L7"/>
    <mergeCell ref="M7:N7"/>
    <mergeCell ref="O7:Q7"/>
    <mergeCell ref="P4:Q4"/>
    <mergeCell ref="R4:T4"/>
    <mergeCell ref="B75:T75"/>
    <mergeCell ref="B76:T76"/>
    <mergeCell ref="B77:T77"/>
    <mergeCell ref="B78:T78"/>
    <mergeCell ref="R7:S7"/>
    <mergeCell ref="T7:T8"/>
  </mergeCells>
  <phoneticPr fontId="1"/>
  <printOptions horizontalCentered="1"/>
  <pageMargins left="0.59055118110236227" right="0.59055118110236227" top="0.59055118110236227" bottom="0.39370078740157483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様式第四</vt:lpstr>
      <vt:lpstr>様式第四（合併申請）</vt:lpstr>
      <vt:lpstr>様式第四!Print_Area</vt:lpstr>
      <vt:lpstr>'様式第四（合併申請）'!Print_Area</vt:lpstr>
      <vt:lpstr>様式第四!Print_Titles</vt:lpstr>
      <vt:lpstr>'様式第四（合併申請）'!Print_Titles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2019-06-11T01:24:24Z</dcterms:modified>
</cp:coreProperties>
</file>