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2120" windowHeight="6060" tabRatio="634"/>
  </bookViews>
  <sheets>
    <sheet name="全法人（調定額順）(21)" sheetId="23" r:id="rId1"/>
  </sheets>
  <definedNames>
    <definedName name="_xlnm.Print_Area" localSheetId="0">'全法人（調定額順）(21)'!$A$1:$Q$43</definedName>
  </definedNames>
  <calcPr calcId="145621"/>
</workbook>
</file>

<file path=xl/calcChain.xml><?xml version="1.0" encoding="utf-8"?>
<calcChain xmlns="http://schemas.openxmlformats.org/spreadsheetml/2006/main">
  <c r="N41" i="23" l="1"/>
  <c r="N40" i="23"/>
  <c r="L41" i="23"/>
  <c r="M41" i="23" s="1"/>
  <c r="L40" i="23"/>
  <c r="G5" i="23"/>
  <c r="K5" i="23"/>
  <c r="L5" i="23"/>
  <c r="N5" i="23"/>
  <c r="P5" i="23" s="1"/>
  <c r="Q5" i="23"/>
  <c r="X5" i="23" s="1"/>
  <c r="G6" i="23"/>
  <c r="K6" i="23"/>
  <c r="L6" i="23"/>
  <c r="L39" i="23" s="1"/>
  <c r="N6" i="23"/>
  <c r="P6" i="23" s="1"/>
  <c r="G7" i="23"/>
  <c r="K7" i="23"/>
  <c r="L7" i="23"/>
  <c r="N7" i="23"/>
  <c r="P7" i="23"/>
  <c r="Q7" i="23"/>
  <c r="X7" i="23" s="1"/>
  <c r="G8" i="23"/>
  <c r="K8" i="23"/>
  <c r="L8" i="23"/>
  <c r="N8" i="23"/>
  <c r="G9" i="23"/>
  <c r="K9" i="23"/>
  <c r="L9" i="23"/>
  <c r="N9" i="23"/>
  <c r="P9" i="23" s="1"/>
  <c r="Q9" i="23"/>
  <c r="X9" i="23" s="1"/>
  <c r="G10" i="23"/>
  <c r="K10" i="23"/>
  <c r="L10" i="23"/>
  <c r="M10" i="23" s="1"/>
  <c r="N10" i="23"/>
  <c r="P10" i="23" s="1"/>
  <c r="G11" i="23"/>
  <c r="K11" i="23"/>
  <c r="L11" i="23"/>
  <c r="N11" i="23"/>
  <c r="P11" i="23"/>
  <c r="Q11" i="23"/>
  <c r="X11" i="23" s="1"/>
  <c r="G12" i="23"/>
  <c r="K12" i="23"/>
  <c r="L12" i="23"/>
  <c r="P12" i="23" s="1"/>
  <c r="N12" i="23"/>
  <c r="G13" i="23"/>
  <c r="K13" i="23"/>
  <c r="L13" i="23"/>
  <c r="N13" i="23"/>
  <c r="P13" i="23" s="1"/>
  <c r="Q13" i="23"/>
  <c r="X13" i="23" s="1"/>
  <c r="G14" i="23"/>
  <c r="K14" i="23"/>
  <c r="L14" i="23"/>
  <c r="N14" i="23"/>
  <c r="P14" i="23" s="1"/>
  <c r="G15" i="23"/>
  <c r="K15" i="23"/>
  <c r="L15" i="23"/>
  <c r="N15" i="23"/>
  <c r="P15" i="23"/>
  <c r="Q15" i="23"/>
  <c r="X15" i="23" s="1"/>
  <c r="G16" i="23"/>
  <c r="K16" i="23"/>
  <c r="L16" i="23"/>
  <c r="P16" i="23" s="1"/>
  <c r="N16" i="23"/>
  <c r="G17" i="23"/>
  <c r="K17" i="23"/>
  <c r="L17" i="23"/>
  <c r="N17" i="23"/>
  <c r="P17" i="23" s="1"/>
  <c r="Q17" i="23"/>
  <c r="X17" i="23" s="1"/>
  <c r="G18" i="23"/>
  <c r="K18" i="23"/>
  <c r="L18" i="23"/>
  <c r="N18" i="23"/>
  <c r="P18" i="23" s="1"/>
  <c r="G19" i="23"/>
  <c r="K19" i="23"/>
  <c r="L19" i="23"/>
  <c r="N19" i="23"/>
  <c r="P19" i="23"/>
  <c r="Q19" i="23"/>
  <c r="X19" i="23" s="1"/>
  <c r="G20" i="23"/>
  <c r="K20" i="23"/>
  <c r="L20" i="23"/>
  <c r="P20" i="23" s="1"/>
  <c r="N20" i="23"/>
  <c r="G21" i="23"/>
  <c r="K21" i="23"/>
  <c r="L21" i="23"/>
  <c r="N21" i="23"/>
  <c r="P21" i="23" s="1"/>
  <c r="Q21" i="23"/>
  <c r="X21" i="23" s="1"/>
  <c r="G22" i="23"/>
  <c r="K22" i="23"/>
  <c r="L22" i="23"/>
  <c r="M22" i="23" s="1"/>
  <c r="N22" i="23"/>
  <c r="P22" i="23" s="1"/>
  <c r="G23" i="23"/>
  <c r="K23" i="23"/>
  <c r="L23" i="23"/>
  <c r="N23" i="23"/>
  <c r="P23" i="23"/>
  <c r="Q23" i="23"/>
  <c r="X23" i="23" s="1"/>
  <c r="G24" i="23"/>
  <c r="K24" i="23"/>
  <c r="L24" i="23"/>
  <c r="M24" i="23" s="1"/>
  <c r="N24" i="23"/>
  <c r="P24" i="23"/>
  <c r="G25" i="23"/>
  <c r="K25" i="23"/>
  <c r="L25" i="23"/>
  <c r="N25" i="23"/>
  <c r="P25" i="23" s="1"/>
  <c r="Q25" i="23"/>
  <c r="X25" i="23" s="1"/>
  <c r="G26" i="23"/>
  <c r="K26" i="23"/>
  <c r="L26" i="23"/>
  <c r="M26" i="23" s="1"/>
  <c r="N26" i="23"/>
  <c r="P26" i="23" s="1"/>
  <c r="G27" i="23"/>
  <c r="K27" i="23"/>
  <c r="L27" i="23"/>
  <c r="N27" i="23"/>
  <c r="P27" i="23"/>
  <c r="Q27" i="23"/>
  <c r="X27" i="23" s="1"/>
  <c r="G28" i="23"/>
  <c r="K28" i="23"/>
  <c r="L28" i="23"/>
  <c r="P28" i="23" s="1"/>
  <c r="N28" i="23"/>
  <c r="G29" i="23"/>
  <c r="K29" i="23"/>
  <c r="L29" i="23"/>
  <c r="N29" i="23"/>
  <c r="P29" i="23" s="1"/>
  <c r="Q29" i="23"/>
  <c r="X29" i="23" s="1"/>
  <c r="G30" i="23"/>
  <c r="K30" i="23"/>
  <c r="L30" i="23"/>
  <c r="M30" i="23" s="1"/>
  <c r="N30" i="23"/>
  <c r="P30" i="23" s="1"/>
  <c r="G31" i="23"/>
  <c r="K31" i="23"/>
  <c r="L31" i="23"/>
  <c r="N31" i="23"/>
  <c r="P31" i="23"/>
  <c r="Q31" i="23"/>
  <c r="X31" i="23" s="1"/>
  <c r="G32" i="23"/>
  <c r="K32" i="23"/>
  <c r="L32" i="23"/>
  <c r="P32" i="23" s="1"/>
  <c r="N32" i="23"/>
  <c r="G33" i="23"/>
  <c r="K33" i="23"/>
  <c r="L33" i="23"/>
  <c r="N33" i="23"/>
  <c r="P33" i="23" s="1"/>
  <c r="Q33" i="23"/>
  <c r="X33" i="23" s="1"/>
  <c r="G34" i="23"/>
  <c r="K34" i="23"/>
  <c r="L34" i="23"/>
  <c r="N34" i="23"/>
  <c r="Q34" i="23" s="1"/>
  <c r="X34" i="23" s="1"/>
  <c r="G35" i="23"/>
  <c r="K35" i="23"/>
  <c r="L35" i="23"/>
  <c r="N35" i="23"/>
  <c r="P35" i="23"/>
  <c r="Q35" i="23"/>
  <c r="X35" i="23" s="1"/>
  <c r="G36" i="23"/>
  <c r="K36" i="23"/>
  <c r="L36" i="23"/>
  <c r="M36" i="23" s="1"/>
  <c r="N36" i="23"/>
  <c r="Q36" i="23" s="1"/>
  <c r="X36" i="23" s="1"/>
  <c r="P36" i="23"/>
  <c r="G37" i="23"/>
  <c r="K37" i="23"/>
  <c r="L37" i="23"/>
  <c r="N37" i="23"/>
  <c r="P37" i="23" s="1"/>
  <c r="G38" i="23"/>
  <c r="K38" i="23"/>
  <c r="L38" i="23"/>
  <c r="N38" i="23"/>
  <c r="Q38" i="23" s="1"/>
  <c r="X38" i="23" s="1"/>
  <c r="D39" i="23"/>
  <c r="E39" i="23"/>
  <c r="F39" i="23"/>
  <c r="G39" i="23"/>
  <c r="H39" i="23"/>
  <c r="I39" i="23"/>
  <c r="J39" i="23"/>
  <c r="K39" i="23"/>
  <c r="G40" i="23"/>
  <c r="K40" i="23"/>
  <c r="P40" i="23"/>
  <c r="X40" i="23"/>
  <c r="G41" i="23"/>
  <c r="K41" i="23"/>
  <c r="X41" i="23"/>
  <c r="O20" i="23" l="1"/>
  <c r="M5" i="23"/>
  <c r="M9" i="23"/>
  <c r="M13" i="23"/>
  <c r="M17" i="23"/>
  <c r="M21" i="23"/>
  <c r="M25" i="23"/>
  <c r="M29" i="23"/>
  <c r="M7" i="23"/>
  <c r="M34" i="23"/>
  <c r="M38" i="23"/>
  <c r="M19" i="23"/>
  <c r="M39" i="23"/>
  <c r="M40" i="23"/>
  <c r="M33" i="23"/>
  <c r="M37" i="23"/>
  <c r="M11" i="23"/>
  <c r="M15" i="23"/>
  <c r="M23" i="23"/>
  <c r="M27" i="23"/>
  <c r="M31" i="23"/>
  <c r="M35" i="23"/>
  <c r="M14" i="23"/>
  <c r="O12" i="23"/>
  <c r="M8" i="23"/>
  <c r="M18" i="23"/>
  <c r="P8" i="23"/>
  <c r="N39" i="23"/>
  <c r="O16" i="23" s="1"/>
  <c r="P38" i="23"/>
  <c r="Q37" i="23"/>
  <c r="X37" i="23" s="1"/>
  <c r="P34" i="23"/>
  <c r="P41" i="23"/>
  <c r="O38" i="23"/>
  <c r="Q32" i="23"/>
  <c r="X32" i="23" s="1"/>
  <c r="M32" i="23"/>
  <c r="O30" i="23"/>
  <c r="Q28" i="23"/>
  <c r="X28" i="23" s="1"/>
  <c r="M28" i="23"/>
  <c r="O26" i="23"/>
  <c r="Q24" i="23"/>
  <c r="X24" i="23" s="1"/>
  <c r="Q20" i="23"/>
  <c r="X20" i="23" s="1"/>
  <c r="M20" i="23"/>
  <c r="O18" i="23"/>
  <c r="Q16" i="23"/>
  <c r="X16" i="23" s="1"/>
  <c r="M16" i="23"/>
  <c r="O14" i="23"/>
  <c r="Q12" i="23"/>
  <c r="X12" i="23" s="1"/>
  <c r="M12" i="23"/>
  <c r="O10" i="23"/>
  <c r="Q8" i="23"/>
  <c r="X8" i="23" s="1"/>
  <c r="O6" i="23"/>
  <c r="Q30" i="23"/>
  <c r="X30" i="23" s="1"/>
  <c r="Q26" i="23"/>
  <c r="X26" i="23" s="1"/>
  <c r="Q22" i="23"/>
  <c r="X22" i="23" s="1"/>
  <c r="Q18" i="23"/>
  <c r="X18" i="23" s="1"/>
  <c r="Q14" i="23"/>
  <c r="X14" i="23" s="1"/>
  <c r="Q10" i="23"/>
  <c r="X10" i="23" s="1"/>
  <c r="Q6" i="23"/>
  <c r="M6" i="23"/>
  <c r="O22" i="23" l="1"/>
  <c r="O34" i="23"/>
  <c r="O7" i="23"/>
  <c r="O11" i="23"/>
  <c r="O15" i="23"/>
  <c r="O19" i="23"/>
  <c r="O23" i="23"/>
  <c r="O27" i="23"/>
  <c r="O39" i="23"/>
  <c r="O5" i="23"/>
  <c r="O13" i="23"/>
  <c r="O17" i="23"/>
  <c r="O25" i="23"/>
  <c r="O33" i="23"/>
  <c r="P39" i="23"/>
  <c r="O41" i="23"/>
  <c r="O36" i="23"/>
  <c r="O21" i="23"/>
  <c r="O29" i="23"/>
  <c r="O37" i="23"/>
  <c r="O31" i="23"/>
  <c r="O35" i="23"/>
  <c r="O40" i="23"/>
  <c r="O9" i="23"/>
  <c r="O8" i="23"/>
  <c r="Q39" i="23"/>
  <c r="X39" i="23" s="1"/>
  <c r="X6" i="23"/>
  <c r="O24" i="23"/>
  <c r="O32" i="23"/>
  <c r="O28" i="23"/>
</calcChain>
</file>

<file path=xl/sharedStrings.xml><?xml version="1.0" encoding="utf-8"?>
<sst xmlns="http://schemas.openxmlformats.org/spreadsheetml/2006/main" count="80" uniqueCount="68">
  <si>
    <t>（業種別）</t>
  </si>
  <si>
    <t>（単位：千円・％）</t>
  </si>
  <si>
    <t xml:space="preserve">  業    　　  種</t>
  </si>
  <si>
    <t>法人二税</t>
  </si>
  <si>
    <t>前年調定額</t>
  </si>
  <si>
    <t>本年調定額</t>
  </si>
  <si>
    <t>構成比</t>
  </si>
  <si>
    <t>前年比</t>
  </si>
  <si>
    <t>調定増減額</t>
  </si>
  <si>
    <t xml:space="preserve">  合    　　  計</t>
  </si>
  <si>
    <t xml:space="preserve">  製    造    業</t>
  </si>
  <si>
    <t xml:space="preserve">  非  製  造  業</t>
  </si>
  <si>
    <t>農業・林業・漁業</t>
    <rPh sb="0" eb="2">
      <t>ノウギョウ</t>
    </rPh>
    <rPh sb="3" eb="5">
      <t>リンギョウ</t>
    </rPh>
    <rPh sb="6" eb="8">
      <t>ギョギョウ</t>
    </rPh>
    <phoneticPr fontId="3"/>
  </si>
  <si>
    <t>鉱業</t>
    <rPh sb="0" eb="2">
      <t>コウギョウ</t>
    </rPh>
    <phoneticPr fontId="3"/>
  </si>
  <si>
    <t>建設業</t>
    <rPh sb="0" eb="3">
      <t>ケンセツギョウ</t>
    </rPh>
    <phoneticPr fontId="3"/>
  </si>
  <si>
    <t>食料品・たばこ製造業</t>
    <rPh sb="0" eb="3">
      <t>ショクリョウヒン</t>
    </rPh>
    <rPh sb="7" eb="10">
      <t>セイゾウギョウ</t>
    </rPh>
    <phoneticPr fontId="3"/>
  </si>
  <si>
    <t>繊維工業</t>
    <rPh sb="0" eb="2">
      <t>センイ</t>
    </rPh>
    <rPh sb="2" eb="4">
      <t>コウギョウ</t>
    </rPh>
    <phoneticPr fontId="3"/>
  </si>
  <si>
    <t>木材・木製品製造業</t>
    <rPh sb="0" eb="2">
      <t>モクザイ</t>
    </rPh>
    <rPh sb="3" eb="4">
      <t>キ</t>
    </rPh>
    <rPh sb="4" eb="6">
      <t>セイヒン</t>
    </rPh>
    <rPh sb="6" eb="9">
      <t>セイゾウギョウ</t>
    </rPh>
    <phoneticPr fontId="3"/>
  </si>
  <si>
    <t>パルプ・紙・紙加工品</t>
    <rPh sb="4" eb="5">
      <t>カミ</t>
    </rPh>
    <rPh sb="6" eb="7">
      <t>カミ</t>
    </rPh>
    <rPh sb="7" eb="10">
      <t>カコウヒン</t>
    </rPh>
    <phoneticPr fontId="3"/>
  </si>
  <si>
    <t>印刷・同関連産業</t>
    <rPh sb="0" eb="2">
      <t>インサツ</t>
    </rPh>
    <rPh sb="3" eb="4">
      <t>ドウ</t>
    </rPh>
    <rPh sb="4" eb="6">
      <t>カンレン</t>
    </rPh>
    <rPh sb="6" eb="8">
      <t>サンギョウ</t>
    </rPh>
    <phoneticPr fontId="3"/>
  </si>
  <si>
    <t>化学繊維製造業</t>
    <rPh sb="0" eb="2">
      <t>カガク</t>
    </rPh>
    <rPh sb="2" eb="4">
      <t>センイ</t>
    </rPh>
    <rPh sb="4" eb="7">
      <t>セイゾウギョウ</t>
    </rPh>
    <phoneticPr fontId="3"/>
  </si>
  <si>
    <t>医療品製造業</t>
    <rPh sb="0" eb="2">
      <t>イリョウ</t>
    </rPh>
    <rPh sb="2" eb="3">
      <t>ヒン</t>
    </rPh>
    <rPh sb="3" eb="6">
      <t>セイゾウギョウ</t>
    </rPh>
    <phoneticPr fontId="3"/>
  </si>
  <si>
    <t>その他の化学工業</t>
    <rPh sb="2" eb="3">
      <t>タ</t>
    </rPh>
    <rPh sb="4" eb="6">
      <t>カガク</t>
    </rPh>
    <rPh sb="6" eb="8">
      <t>コウギョウ</t>
    </rPh>
    <phoneticPr fontId="3"/>
  </si>
  <si>
    <t>石油・石炭・プラ製品</t>
    <rPh sb="0" eb="2">
      <t>セキユ</t>
    </rPh>
    <rPh sb="3" eb="5">
      <t>セキタン</t>
    </rPh>
    <rPh sb="8" eb="10">
      <t>セイヒン</t>
    </rPh>
    <phoneticPr fontId="3"/>
  </si>
  <si>
    <t>ゴム・皮製品製造業</t>
    <rPh sb="3" eb="4">
      <t>カワ</t>
    </rPh>
    <rPh sb="4" eb="6">
      <t>セイヒン</t>
    </rPh>
    <rPh sb="6" eb="9">
      <t>セイゾウギョウ</t>
    </rPh>
    <phoneticPr fontId="3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</si>
  <si>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3"/>
  </si>
  <si>
    <t>鉄鋼・非鉄金属製造業</t>
    <rPh sb="0" eb="2">
      <t>テッコウ</t>
    </rPh>
    <rPh sb="3" eb="5">
      <t>ヒテツ</t>
    </rPh>
    <rPh sb="5" eb="7">
      <t>キンゾク</t>
    </rPh>
    <rPh sb="7" eb="10">
      <t>セイゾウギョウ</t>
    </rPh>
    <phoneticPr fontId="3"/>
  </si>
  <si>
    <t>金属製品製造業</t>
    <rPh sb="0" eb="2">
      <t>キンゾク</t>
    </rPh>
    <rPh sb="2" eb="4">
      <t>セイヒン</t>
    </rPh>
    <rPh sb="4" eb="7">
      <t>セイゾウギョウ</t>
    </rPh>
    <phoneticPr fontId="3"/>
  </si>
  <si>
    <t>一般機械器具製造業</t>
    <rPh sb="0" eb="2">
      <t>イッパン</t>
    </rPh>
    <rPh sb="2" eb="4">
      <t>キカイ</t>
    </rPh>
    <rPh sb="4" eb="6">
      <t>キグ</t>
    </rPh>
    <rPh sb="6" eb="9">
      <t>セイゾウギョウ</t>
    </rPh>
    <phoneticPr fontId="3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</si>
  <si>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</si>
  <si>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情報通信機械製造業</t>
    <rPh sb="0" eb="2">
      <t>ジョウホウ</t>
    </rPh>
    <rPh sb="2" eb="4">
      <t>ツウシン</t>
    </rPh>
    <rPh sb="4" eb="6">
      <t>キカイ</t>
    </rPh>
    <rPh sb="6" eb="9">
      <t>セイゾウギョウ</t>
    </rPh>
    <phoneticPr fontId="3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</si>
  <si>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3"/>
  </si>
  <si>
    <t>精密機械器具製造業</t>
    <rPh sb="0" eb="2">
      <t>セイミツ</t>
    </rPh>
    <rPh sb="2" eb="4">
      <t>キカイ</t>
    </rPh>
    <rPh sb="4" eb="6">
      <t>キグ</t>
    </rPh>
    <rPh sb="6" eb="9">
      <t>セイゾウギョウ</t>
    </rPh>
    <phoneticPr fontId="3"/>
  </si>
  <si>
    <t>その他製造業</t>
    <rPh sb="2" eb="3">
      <t>タ</t>
    </rPh>
    <rPh sb="3" eb="6">
      <t>セイゾウギョウ</t>
    </rPh>
    <phoneticPr fontId="3"/>
  </si>
  <si>
    <t>電気・ガス・水道業</t>
    <rPh sb="0" eb="2">
      <t>デンキ</t>
    </rPh>
    <rPh sb="6" eb="9">
      <t>スイドウギョウ</t>
    </rPh>
    <phoneticPr fontId="3"/>
  </si>
  <si>
    <t>情報通信業・運輸業</t>
    <rPh sb="0" eb="2">
      <t>ジョウホウ</t>
    </rPh>
    <rPh sb="2" eb="4">
      <t>ツウシン</t>
    </rPh>
    <rPh sb="4" eb="5">
      <t>ギョウ</t>
    </rPh>
    <rPh sb="6" eb="8">
      <t>ウンユ</t>
    </rPh>
    <rPh sb="8" eb="9">
      <t>ギョウ</t>
    </rPh>
    <phoneticPr fontId="3"/>
  </si>
  <si>
    <t>卸売・小売業</t>
    <rPh sb="0" eb="2">
      <t>オロシウ</t>
    </rPh>
    <rPh sb="3" eb="5">
      <t>コウ</t>
    </rPh>
    <rPh sb="5" eb="6">
      <t>ギョウ</t>
    </rPh>
    <phoneticPr fontId="3"/>
  </si>
  <si>
    <t>銀行業</t>
    <rPh sb="0" eb="3">
      <t>ギンコウギョウ</t>
    </rPh>
    <phoneticPr fontId="3"/>
  </si>
  <si>
    <t>金融業</t>
    <rPh sb="0" eb="3">
      <t>キンユウギョウ</t>
    </rPh>
    <phoneticPr fontId="3"/>
  </si>
  <si>
    <t>証券・商品先物取引業</t>
    <rPh sb="0" eb="2">
      <t>ショウケン</t>
    </rPh>
    <rPh sb="3" eb="5">
      <t>ショウヒン</t>
    </rPh>
    <rPh sb="5" eb="7">
      <t>サキモノ</t>
    </rPh>
    <rPh sb="7" eb="10">
      <t>トリヒキギョウ</t>
    </rPh>
    <phoneticPr fontId="3"/>
  </si>
  <si>
    <t>保険業</t>
    <rPh sb="0" eb="3">
      <t>ホケンギョウ</t>
    </rPh>
    <phoneticPr fontId="3"/>
  </si>
  <si>
    <t>不動産業</t>
    <rPh sb="0" eb="4">
      <t>フドウサンギョウ</t>
    </rPh>
    <phoneticPr fontId="3"/>
  </si>
  <si>
    <t>飲食店・宿泊業</t>
    <rPh sb="0" eb="3">
      <t>インショクテン</t>
    </rPh>
    <rPh sb="4" eb="6">
      <t>シュクハク</t>
    </rPh>
    <rPh sb="6" eb="7">
      <t>ギョウ</t>
    </rPh>
    <phoneticPr fontId="3"/>
  </si>
  <si>
    <t>医療・福祉・教育</t>
    <rPh sb="0" eb="2">
      <t>イリョウ</t>
    </rPh>
    <rPh sb="3" eb="5">
      <t>フクシ</t>
    </rPh>
    <rPh sb="6" eb="8">
      <t>キョウイク</t>
    </rPh>
    <phoneticPr fontId="3"/>
  </si>
  <si>
    <t>サービス業</t>
    <rPh sb="4" eb="5">
      <t>ギョウ</t>
    </rPh>
    <phoneticPr fontId="3"/>
  </si>
  <si>
    <t>その他</t>
    <rPh sb="2" eb="3">
      <t>タ</t>
    </rPh>
    <phoneticPr fontId="3"/>
  </si>
  <si>
    <t>チェック</t>
    <phoneticPr fontId="3"/>
  </si>
  <si>
    <t>※</t>
    <phoneticPr fontId="3"/>
  </si>
  <si>
    <t>※</t>
    <phoneticPr fontId="3"/>
  </si>
  <si>
    <t>※</t>
    <phoneticPr fontId="3"/>
  </si>
  <si>
    <t>※</t>
    <phoneticPr fontId="3"/>
  </si>
  <si>
    <t>※</t>
    <phoneticPr fontId="3"/>
  </si>
  <si>
    <t>※</t>
    <phoneticPr fontId="3"/>
  </si>
  <si>
    <t>※</t>
    <phoneticPr fontId="3"/>
  </si>
  <si>
    <t>※</t>
    <phoneticPr fontId="3"/>
  </si>
  <si>
    <t>※</t>
    <phoneticPr fontId="3"/>
  </si>
  <si>
    <t>※</t>
    <phoneticPr fontId="3"/>
  </si>
  <si>
    <t>※</t>
    <phoneticPr fontId="3"/>
  </si>
  <si>
    <t>※</t>
    <phoneticPr fontId="3"/>
  </si>
  <si>
    <t>平成21年度法人二税調定額対前年度比較表（全法人）</t>
    <phoneticPr fontId="3"/>
  </si>
  <si>
    <t>事    業    税</t>
    <phoneticPr fontId="3"/>
  </si>
  <si>
    <t>県    民    税</t>
    <phoneticPr fontId="3"/>
  </si>
  <si>
    <t>合    　    計</t>
    <phoneticPr fontId="3"/>
  </si>
  <si>
    <t>※</t>
    <phoneticPr fontId="3"/>
  </si>
  <si>
    <t>※</t>
    <phoneticPr fontId="3"/>
  </si>
  <si>
    <t>※</t>
    <phoneticPr fontId="3"/>
  </si>
  <si>
    <t>※</t>
    <phoneticPr fontId="3"/>
  </si>
  <si>
    <t>　注：製造業は、左側に「※」を記載。</t>
    <rPh sb="1" eb="2">
      <t>チュウ</t>
    </rPh>
    <rPh sb="3" eb="6">
      <t>セイゾウギョウ</t>
    </rPh>
    <rPh sb="8" eb="10">
      <t>ヒダリガワ</t>
    </rPh>
    <rPh sb="15" eb="17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</si>
</sst>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明朝"/>
      <family val="3"/>
      <charset val="128"/>
    </font>
    <font>
      <sz val="11"/>
      <name val="明朝"/>
      <family val="3"/>
      <charset val="128"/>
    </font>
    <font>
      <sz val="18"/>
      <name val="明朝"/>
      <family val="1"/>
      <charset val="128"/>
    </font>
    <font>
      <sz val="6"/>
      <name val="明朝"/>
      <family val="3"/>
      <charset val="128"/>
    </font>
    <font>
      <sz val="12"/>
      <name val="ＤＦ特太ゴシック体"/>
      <charset val="128"/>
    </font>
    <font>
      <sz val="10"/>
      <name val="明朝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2" borderId="0" xfId="0" applyFont="1" applyFill="1"/>
    <xf numFmtId="0" fontId="4" fillId="2" borderId="0" xfId="0" applyFont="1" applyFill="1" applyBorder="1"/>
    <xf numFmtId="0" fontId="5" fillId="2" borderId="0" xfId="0" applyFont="1" applyFill="1"/>
    <xf numFmtId="0" fontId="1" fillId="2" borderId="0" xfId="0" applyFont="1" applyFill="1"/>
    <xf numFmtId="0" fontId="1" fillId="2" borderId="0" xfId="0" applyFont="1" applyFill="1" applyBorder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8" xfId="0" applyFont="1" applyFill="1" applyBorder="1"/>
    <xf numFmtId="3" fontId="1" fillId="2" borderId="9" xfId="0" applyNumberFormat="1" applyFont="1" applyFill="1" applyBorder="1"/>
    <xf numFmtId="4" fontId="1" fillId="2" borderId="9" xfId="0" applyNumberFormat="1" applyFont="1" applyFill="1" applyBorder="1"/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3" fontId="1" fillId="2" borderId="11" xfId="0" applyNumberFormat="1" applyFont="1" applyFill="1" applyBorder="1"/>
    <xf numFmtId="176" fontId="1" fillId="2" borderId="12" xfId="0" applyNumberFormat="1" applyFont="1" applyFill="1" applyBorder="1"/>
    <xf numFmtId="3" fontId="1" fillId="2" borderId="0" xfId="0" applyNumberFormat="1" applyFont="1" applyFill="1"/>
    <xf numFmtId="0" fontId="1" fillId="2" borderId="13" xfId="0" applyFont="1" applyFill="1" applyBorder="1"/>
    <xf numFmtId="3" fontId="1" fillId="2" borderId="14" xfId="0" applyNumberFormat="1" applyFont="1" applyFill="1" applyBorder="1"/>
    <xf numFmtId="4" fontId="1" fillId="2" borderId="14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3" fontId="1" fillId="2" borderId="16" xfId="0" applyNumberFormat="1" applyFont="1" applyFill="1" applyBorder="1"/>
    <xf numFmtId="176" fontId="1" fillId="2" borderId="17" xfId="0" applyNumberFormat="1" applyFont="1" applyFill="1" applyBorder="1"/>
    <xf numFmtId="0" fontId="1" fillId="3" borderId="13" xfId="0" applyFont="1" applyFill="1" applyBorder="1"/>
    <xf numFmtId="3" fontId="1" fillId="3" borderId="14" xfId="0" applyNumberFormat="1" applyFont="1" applyFill="1" applyBorder="1"/>
    <xf numFmtId="4" fontId="1" fillId="3" borderId="14" xfId="0" applyNumberFormat="1" applyFont="1" applyFill="1" applyBorder="1"/>
    <xf numFmtId="2" fontId="1" fillId="3" borderId="14" xfId="0" applyNumberFormat="1" applyFont="1" applyFill="1" applyBorder="1"/>
    <xf numFmtId="2" fontId="1" fillId="3" borderId="15" xfId="0" applyNumberFormat="1" applyFont="1" applyFill="1" applyBorder="1"/>
    <xf numFmtId="3" fontId="1" fillId="3" borderId="16" xfId="0" applyNumberFormat="1" applyFont="1" applyFill="1" applyBorder="1"/>
    <xf numFmtId="176" fontId="1" fillId="3" borderId="17" xfId="0" applyNumberFormat="1" applyFont="1" applyFill="1" applyBorder="1"/>
    <xf numFmtId="0" fontId="1" fillId="3" borderId="18" xfId="0" applyFont="1" applyFill="1" applyBorder="1"/>
    <xf numFmtId="3" fontId="1" fillId="3" borderId="5" xfId="0" applyNumberFormat="1" applyFont="1" applyFill="1" applyBorder="1"/>
    <xf numFmtId="4" fontId="1" fillId="3" borderId="5" xfId="0" applyNumberFormat="1" applyFont="1" applyFill="1" applyBorder="1"/>
    <xf numFmtId="2" fontId="1" fillId="3" borderId="5" xfId="0" applyNumberFormat="1" applyFont="1" applyFill="1" applyBorder="1"/>
    <xf numFmtId="2" fontId="1" fillId="3" borderId="6" xfId="0" applyNumberFormat="1" applyFont="1" applyFill="1" applyBorder="1"/>
    <xf numFmtId="3" fontId="1" fillId="3" borderId="4" xfId="0" applyNumberFormat="1" applyFont="1" applyFill="1" applyBorder="1"/>
    <xf numFmtId="176" fontId="1" fillId="3" borderId="19" xfId="0" applyNumberFormat="1" applyFont="1" applyFill="1" applyBorder="1"/>
    <xf numFmtId="3" fontId="1" fillId="2" borderId="20" xfId="0" applyNumberFormat="1" applyFont="1" applyFill="1" applyBorder="1"/>
    <xf numFmtId="3" fontId="1" fillId="2" borderId="21" xfId="0" applyNumberFormat="1" applyFont="1" applyFill="1" applyBorder="1"/>
    <xf numFmtId="4" fontId="1" fillId="2" borderId="21" xfId="0" applyNumberFormat="1" applyFont="1" applyFill="1" applyBorder="1"/>
    <xf numFmtId="2" fontId="1" fillId="2" borderId="21" xfId="0" applyNumberFormat="1" applyFont="1" applyFill="1" applyBorder="1"/>
    <xf numFmtId="2" fontId="1" fillId="2" borderId="22" xfId="0" applyNumberFormat="1" applyFont="1" applyFill="1" applyBorder="1"/>
    <xf numFmtId="0" fontId="1" fillId="3" borderId="3" xfId="0" applyFont="1" applyFill="1" applyBorder="1"/>
    <xf numFmtId="3" fontId="1" fillId="3" borderId="20" xfId="0" applyNumberFormat="1" applyFont="1" applyFill="1" applyBorder="1"/>
    <xf numFmtId="3" fontId="1" fillId="3" borderId="21" xfId="0" applyNumberFormat="1" applyFont="1" applyFill="1" applyBorder="1"/>
    <xf numFmtId="4" fontId="1" fillId="3" borderId="21" xfId="0" applyNumberFormat="1" applyFont="1" applyFill="1" applyBorder="1"/>
    <xf numFmtId="2" fontId="1" fillId="3" borderId="21" xfId="0" applyNumberFormat="1" applyFont="1" applyFill="1" applyBorder="1"/>
    <xf numFmtId="2" fontId="1" fillId="3" borderId="22" xfId="0" applyNumberFormat="1" applyFont="1" applyFill="1" applyBorder="1"/>
    <xf numFmtId="2" fontId="1" fillId="2" borderId="0" xfId="0" applyNumberFormat="1" applyFont="1" applyFill="1"/>
    <xf numFmtId="0" fontId="1" fillId="0" borderId="13" xfId="0" applyFont="1" applyFill="1" applyBorder="1"/>
    <xf numFmtId="3" fontId="1" fillId="0" borderId="14" xfId="0" applyNumberFormat="1" applyFont="1" applyFill="1" applyBorder="1"/>
    <xf numFmtId="4" fontId="1" fillId="0" borderId="14" xfId="0" applyNumberFormat="1" applyFont="1" applyFill="1" applyBorder="1"/>
    <xf numFmtId="2" fontId="1" fillId="0" borderId="14" xfId="0" applyNumberFormat="1" applyFont="1" applyFill="1" applyBorder="1"/>
    <xf numFmtId="2" fontId="1" fillId="0" borderId="15" xfId="0" applyNumberFormat="1" applyFont="1" applyFill="1" applyBorder="1"/>
    <xf numFmtId="3" fontId="1" fillId="0" borderId="16" xfId="0" applyNumberFormat="1" applyFont="1" applyFill="1" applyBorder="1"/>
    <xf numFmtId="176" fontId="1" fillId="0" borderId="17" xfId="0" applyNumberFormat="1" applyFont="1" applyFill="1" applyBorder="1"/>
    <xf numFmtId="0" fontId="1" fillId="2" borderId="23" xfId="0" applyFont="1" applyFill="1" applyBorder="1"/>
    <xf numFmtId="3" fontId="1" fillId="2" borderId="24" xfId="0" applyNumberFormat="1" applyFont="1" applyFill="1" applyBorder="1"/>
    <xf numFmtId="4" fontId="1" fillId="2" borderId="24" xfId="0" applyNumberFormat="1" applyFont="1" applyFill="1" applyBorder="1"/>
    <xf numFmtId="2" fontId="1" fillId="2" borderId="24" xfId="0" applyNumberFormat="1" applyFont="1" applyFill="1" applyBorder="1"/>
    <xf numFmtId="2" fontId="1" fillId="2" borderId="25" xfId="0" applyNumberFormat="1" applyFont="1" applyFill="1" applyBorder="1"/>
    <xf numFmtId="3" fontId="1" fillId="2" borderId="26" xfId="0" applyNumberFormat="1" applyFont="1" applyFill="1" applyBorder="1"/>
    <xf numFmtId="176" fontId="1" fillId="2" borderId="27" xfId="0" applyNumberFormat="1" applyFont="1" applyFill="1" applyBorder="1"/>
    <xf numFmtId="176" fontId="1" fillId="2" borderId="7" xfId="0" applyNumberFormat="1" applyFont="1" applyFill="1" applyBorder="1"/>
    <xf numFmtId="176" fontId="1" fillId="3" borderId="7" xfId="0" applyNumberFormat="1" applyFont="1" applyFill="1" applyBorder="1"/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X44"/>
  <sheetViews>
    <sheetView tabSelected="1" workbookViewId="0">
      <pane xSplit="3" ySplit="4" topLeftCell="D5" activePane="bottomRight" state="frozen"/>
      <selection sqref="A1:S40"/>
      <selection pane="topRight" sqref="A1:S40"/>
      <selection pane="bottomLeft" sqref="A1:S40"/>
      <selection pane="bottomRight" activeCell="C2" sqref="C2"/>
    </sheetView>
  </sheetViews>
  <sheetFormatPr defaultColWidth="11.375" defaultRowHeight="13.5"/>
  <cols>
    <col min="1" max="1" width="2.125" style="4" customWidth="1"/>
    <col min="2" max="2" width="3.125" style="4" customWidth="1"/>
    <col min="3" max="3" width="21.375" style="4" customWidth="1"/>
    <col min="4" max="5" width="11.375" style="4" customWidth="1"/>
    <col min="6" max="6" width="0" style="4" hidden="1" customWidth="1"/>
    <col min="7" max="7" width="8" style="4" customWidth="1"/>
    <col min="8" max="9" width="11.375" style="4" customWidth="1"/>
    <col min="10" max="10" width="0" style="4" hidden="1" customWidth="1"/>
    <col min="11" max="11" width="7.875" style="4" customWidth="1"/>
    <col min="12" max="12" width="11.375" style="4" customWidth="1"/>
    <col min="13" max="13" width="7.375" style="4" customWidth="1"/>
    <col min="14" max="14" width="11.375" style="4" customWidth="1"/>
    <col min="15" max="15" width="7.375" style="4" customWidth="1"/>
    <col min="16" max="16" width="7.875" style="4" customWidth="1"/>
    <col min="17" max="17" width="14" style="4" customWidth="1"/>
    <col min="18" max="19" width="11.375" style="3" customWidth="1"/>
    <col min="20" max="20" width="16.5" style="3" customWidth="1"/>
    <col min="21" max="21" width="11.375" style="4" customWidth="1"/>
    <col min="22" max="22" width="9.375" style="4" customWidth="1"/>
    <col min="23" max="16384" width="11.375" style="4"/>
  </cols>
  <sheetData>
    <row r="1" spans="1:24" ht="30.75" customHeight="1">
      <c r="D1" s="1" t="s">
        <v>59</v>
      </c>
    </row>
    <row r="2" spans="1:24" ht="19.5" customHeight="1" thickBot="1">
      <c r="C2" s="2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 t="s">
        <v>1</v>
      </c>
      <c r="O2" s="5"/>
      <c r="P2" s="5"/>
    </row>
    <row r="3" spans="1:24" ht="18" customHeight="1">
      <c r="C3" s="6" t="s">
        <v>2</v>
      </c>
      <c r="D3" s="71" t="s">
        <v>60</v>
      </c>
      <c r="E3" s="71"/>
      <c r="F3" s="71"/>
      <c r="G3" s="72"/>
      <c r="H3" s="73" t="s">
        <v>61</v>
      </c>
      <c r="I3" s="71"/>
      <c r="J3" s="71"/>
      <c r="K3" s="74"/>
      <c r="L3" s="71" t="s">
        <v>62</v>
      </c>
      <c r="M3" s="71"/>
      <c r="N3" s="71"/>
      <c r="O3" s="71"/>
      <c r="P3" s="74"/>
      <c r="Q3" s="7" t="s">
        <v>3</v>
      </c>
      <c r="R3" s="75"/>
      <c r="S3" s="75"/>
    </row>
    <row r="4" spans="1:24" ht="18" customHeight="1" thickBot="1">
      <c r="C4" s="8"/>
      <c r="D4" s="9" t="s">
        <v>4</v>
      </c>
      <c r="E4" s="10" t="s">
        <v>5</v>
      </c>
      <c r="F4" s="10" t="s">
        <v>6</v>
      </c>
      <c r="G4" s="10" t="s">
        <v>7</v>
      </c>
      <c r="H4" s="10" t="s">
        <v>4</v>
      </c>
      <c r="I4" s="10" t="s">
        <v>5</v>
      </c>
      <c r="J4" s="10" t="s">
        <v>6</v>
      </c>
      <c r="K4" s="11" t="s">
        <v>7</v>
      </c>
      <c r="L4" s="9" t="s">
        <v>4</v>
      </c>
      <c r="M4" s="10" t="s">
        <v>6</v>
      </c>
      <c r="N4" s="10" t="s">
        <v>5</v>
      </c>
      <c r="O4" s="10" t="s">
        <v>6</v>
      </c>
      <c r="P4" s="11" t="s">
        <v>7</v>
      </c>
      <c r="Q4" s="12" t="s">
        <v>8</v>
      </c>
      <c r="R4" s="75"/>
      <c r="S4" s="75"/>
      <c r="X4" s="13" t="s">
        <v>46</v>
      </c>
    </row>
    <row r="5" spans="1:24" ht="17.25" customHeight="1">
      <c r="B5" s="5">
        <v>1</v>
      </c>
      <c r="C5" s="14" t="s">
        <v>36</v>
      </c>
      <c r="D5" s="15">
        <v>4990077.2</v>
      </c>
      <c r="E5" s="15">
        <v>2873711</v>
      </c>
      <c r="F5" s="16"/>
      <c r="G5" s="17">
        <f t="shared" ref="G5:G38" si="0">+E5/D5*100</f>
        <v>57.588507849137081</v>
      </c>
      <c r="H5" s="15">
        <v>1086256</v>
      </c>
      <c r="I5" s="15">
        <v>866608.3</v>
      </c>
      <c r="J5" s="16"/>
      <c r="K5" s="18">
        <f t="shared" ref="K5:K38" si="1">+I5/H5*100</f>
        <v>79.779379814702992</v>
      </c>
      <c r="L5" s="19">
        <f t="shared" ref="L5:L38" si="2">+H5+D5</f>
        <v>6076333.2000000002</v>
      </c>
      <c r="M5" s="17">
        <f t="shared" ref="M5:M38" si="3">+L5/$L$39*100</f>
        <v>8.630694094813304</v>
      </c>
      <c r="N5" s="15">
        <f t="shared" ref="N5:N38" si="4">+I5+E5</f>
        <v>3740319.3</v>
      </c>
      <c r="O5" s="17">
        <f t="shared" ref="O5:O38" si="5">+N5/$N$39*100</f>
        <v>13.197028021902444</v>
      </c>
      <c r="P5" s="18">
        <f t="shared" ref="P5:P38" si="6">+N5/L5*100</f>
        <v>61.555533195579194</v>
      </c>
      <c r="Q5" s="20">
        <f t="shared" ref="Q5:Q38" si="7">+N5-L5</f>
        <v>-2336013.9000000004</v>
      </c>
      <c r="R5" s="75"/>
      <c r="S5" s="75"/>
      <c r="X5" s="21">
        <f t="shared" ref="X5:X41" si="8">+E5+I5-H5-D5-Q5</f>
        <v>0</v>
      </c>
    </row>
    <row r="6" spans="1:24" ht="17.25" customHeight="1">
      <c r="B6" s="5">
        <v>2</v>
      </c>
      <c r="C6" s="29" t="s">
        <v>35</v>
      </c>
      <c r="D6" s="30">
        <v>4117391.3</v>
      </c>
      <c r="E6" s="30">
        <v>2347324</v>
      </c>
      <c r="F6" s="31"/>
      <c r="G6" s="32">
        <f t="shared" si="0"/>
        <v>57.009981052808854</v>
      </c>
      <c r="H6" s="30">
        <v>490918.6</v>
      </c>
      <c r="I6" s="30">
        <v>389702.7</v>
      </c>
      <c r="J6" s="31"/>
      <c r="K6" s="33">
        <f t="shared" si="1"/>
        <v>79.382345667896885</v>
      </c>
      <c r="L6" s="34">
        <f t="shared" si="2"/>
        <v>4608309.8999999994</v>
      </c>
      <c r="M6" s="32">
        <f t="shared" si="3"/>
        <v>6.5455451062163075</v>
      </c>
      <c r="N6" s="30">
        <f t="shared" si="4"/>
        <v>2737026.7</v>
      </c>
      <c r="O6" s="32">
        <f t="shared" si="5"/>
        <v>9.657094798456157</v>
      </c>
      <c r="P6" s="33">
        <f t="shared" si="6"/>
        <v>59.3932864627876</v>
      </c>
      <c r="Q6" s="35">
        <f t="shared" si="7"/>
        <v>-1871283.1999999993</v>
      </c>
      <c r="R6" s="75"/>
      <c r="S6" s="75"/>
      <c r="X6" s="21">
        <f t="shared" si="8"/>
        <v>0</v>
      </c>
    </row>
    <row r="7" spans="1:24" ht="17.25" customHeight="1">
      <c r="B7" s="5">
        <v>3</v>
      </c>
      <c r="C7" s="62" t="s">
        <v>44</v>
      </c>
      <c r="D7" s="63">
        <v>2510100.7000000002</v>
      </c>
      <c r="E7" s="63">
        <v>1932958.5</v>
      </c>
      <c r="F7" s="64"/>
      <c r="G7" s="65">
        <f t="shared" si="0"/>
        <v>77.007209312359464</v>
      </c>
      <c r="H7" s="63">
        <v>600276.9</v>
      </c>
      <c r="I7" s="63">
        <v>564393</v>
      </c>
      <c r="J7" s="64"/>
      <c r="K7" s="66">
        <f t="shared" si="1"/>
        <v>94.022108796790278</v>
      </c>
      <c r="L7" s="67">
        <f t="shared" si="2"/>
        <v>3110377.6</v>
      </c>
      <c r="M7" s="65">
        <f t="shared" si="3"/>
        <v>4.4179140118516838</v>
      </c>
      <c r="N7" s="63">
        <f t="shared" si="4"/>
        <v>2497351.5</v>
      </c>
      <c r="O7" s="65">
        <f t="shared" si="5"/>
        <v>8.8114449817265879</v>
      </c>
      <c r="P7" s="66">
        <f t="shared" si="6"/>
        <v>80.290942810287731</v>
      </c>
      <c r="Q7" s="68">
        <f t="shared" si="7"/>
        <v>-613026.10000000009</v>
      </c>
      <c r="R7" s="75"/>
      <c r="S7" s="75"/>
      <c r="X7" s="21">
        <f t="shared" si="8"/>
        <v>0</v>
      </c>
    </row>
    <row r="8" spans="1:24" ht="17.25" customHeight="1">
      <c r="B8" s="5">
        <v>4</v>
      </c>
      <c r="C8" s="29" t="s">
        <v>14</v>
      </c>
      <c r="D8" s="30">
        <v>2648621.6</v>
      </c>
      <c r="E8" s="30">
        <v>1830462.2</v>
      </c>
      <c r="F8" s="31"/>
      <c r="G8" s="32">
        <f t="shared" si="0"/>
        <v>69.109992911029636</v>
      </c>
      <c r="H8" s="30">
        <v>670458.9</v>
      </c>
      <c r="I8" s="30">
        <v>580868</v>
      </c>
      <c r="J8" s="31"/>
      <c r="K8" s="33">
        <f t="shared" si="1"/>
        <v>86.637376280634044</v>
      </c>
      <c r="L8" s="34">
        <f t="shared" si="2"/>
        <v>3319080.5</v>
      </c>
      <c r="M8" s="32">
        <f t="shared" si="3"/>
        <v>4.7143511602622432</v>
      </c>
      <c r="N8" s="30">
        <f t="shared" si="4"/>
        <v>2411330.2000000002</v>
      </c>
      <c r="O8" s="32">
        <f t="shared" si="5"/>
        <v>8.5079346620112428</v>
      </c>
      <c r="P8" s="33">
        <f t="shared" si="6"/>
        <v>72.650548849297266</v>
      </c>
      <c r="Q8" s="35">
        <f t="shared" si="7"/>
        <v>-907750.29999999981</v>
      </c>
      <c r="R8" s="75"/>
      <c r="S8" s="75"/>
      <c r="X8" s="21">
        <f t="shared" si="8"/>
        <v>0</v>
      </c>
    </row>
    <row r="9" spans="1:24" ht="17.25" customHeight="1">
      <c r="A9" s="4" t="s">
        <v>56</v>
      </c>
      <c r="B9" s="5">
        <v>5</v>
      </c>
      <c r="C9" s="55" t="s">
        <v>15</v>
      </c>
      <c r="D9" s="56">
        <v>3127514.1</v>
      </c>
      <c r="E9" s="56">
        <v>1399606.2</v>
      </c>
      <c r="F9" s="57"/>
      <c r="G9" s="58">
        <f t="shared" si="0"/>
        <v>44.751395365411781</v>
      </c>
      <c r="H9" s="56">
        <v>577517.1</v>
      </c>
      <c r="I9" s="56">
        <v>483445.9</v>
      </c>
      <c r="J9" s="57"/>
      <c r="K9" s="59">
        <f t="shared" si="1"/>
        <v>83.711097039377719</v>
      </c>
      <c r="L9" s="60">
        <f t="shared" si="2"/>
        <v>3705031.2</v>
      </c>
      <c r="M9" s="58">
        <f t="shared" si="3"/>
        <v>5.2625473038474997</v>
      </c>
      <c r="N9" s="56">
        <f t="shared" si="4"/>
        <v>1883052.1</v>
      </c>
      <c r="O9" s="58">
        <f t="shared" si="5"/>
        <v>6.6440026471542808</v>
      </c>
      <c r="P9" s="59">
        <f t="shared" si="6"/>
        <v>50.824190090491008</v>
      </c>
      <c r="Q9" s="61">
        <f t="shared" si="7"/>
        <v>-1821979.1</v>
      </c>
      <c r="R9" s="75"/>
      <c r="S9" s="75"/>
      <c r="X9" s="21">
        <f t="shared" si="8"/>
        <v>0</v>
      </c>
    </row>
    <row r="10" spans="1:24" ht="17.25" customHeight="1">
      <c r="A10" s="4" t="s">
        <v>50</v>
      </c>
      <c r="B10" s="5">
        <v>6</v>
      </c>
      <c r="C10" s="29" t="s">
        <v>28</v>
      </c>
      <c r="D10" s="30">
        <v>4047428.3</v>
      </c>
      <c r="E10" s="30">
        <v>1167164.1000000001</v>
      </c>
      <c r="F10" s="31"/>
      <c r="G10" s="32">
        <f t="shared" si="0"/>
        <v>28.837177918630459</v>
      </c>
      <c r="H10" s="30">
        <v>767764.3</v>
      </c>
      <c r="I10" s="30">
        <v>280152.5</v>
      </c>
      <c r="J10" s="31"/>
      <c r="K10" s="33">
        <f t="shared" si="1"/>
        <v>36.489388735579389</v>
      </c>
      <c r="L10" s="34">
        <f t="shared" si="2"/>
        <v>4815192.5999999996</v>
      </c>
      <c r="M10" s="32">
        <f t="shared" si="3"/>
        <v>6.8393968813640296</v>
      </c>
      <c r="N10" s="30">
        <f t="shared" si="4"/>
        <v>1447316.6</v>
      </c>
      <c r="O10" s="32">
        <f t="shared" si="5"/>
        <v>5.1065901584296753</v>
      </c>
      <c r="P10" s="33">
        <f t="shared" si="6"/>
        <v>30.057294073761458</v>
      </c>
      <c r="Q10" s="35">
        <f t="shared" si="7"/>
        <v>-3367875.9999999995</v>
      </c>
      <c r="R10" s="75"/>
      <c r="S10" s="75"/>
      <c r="X10" s="21">
        <f t="shared" si="8"/>
        <v>0</v>
      </c>
    </row>
    <row r="11" spans="1:24" ht="17.25" customHeight="1">
      <c r="A11" s="4" t="s">
        <v>51</v>
      </c>
      <c r="B11" s="5">
        <v>7</v>
      </c>
      <c r="C11" s="55" t="s">
        <v>29</v>
      </c>
      <c r="D11" s="56">
        <v>4228945</v>
      </c>
      <c r="E11" s="56">
        <v>1156764.5</v>
      </c>
      <c r="F11" s="57"/>
      <c r="G11" s="58">
        <f t="shared" si="0"/>
        <v>27.353500695800015</v>
      </c>
      <c r="H11" s="56">
        <v>517977.59999999998</v>
      </c>
      <c r="I11" s="56">
        <v>110705.5</v>
      </c>
      <c r="J11" s="57"/>
      <c r="K11" s="59">
        <f t="shared" si="1"/>
        <v>21.372642369090865</v>
      </c>
      <c r="L11" s="60">
        <f t="shared" si="2"/>
        <v>4746922.5999999996</v>
      </c>
      <c r="M11" s="58">
        <f t="shared" si="3"/>
        <v>6.7424276292741503</v>
      </c>
      <c r="N11" s="56">
        <f t="shared" si="4"/>
        <v>1267470</v>
      </c>
      <c r="O11" s="58">
        <f t="shared" si="5"/>
        <v>4.4720345417891698</v>
      </c>
      <c r="P11" s="59">
        <f t="shared" si="6"/>
        <v>26.700877743403694</v>
      </c>
      <c r="Q11" s="61">
        <f t="shared" si="7"/>
        <v>-3479452.5999999996</v>
      </c>
      <c r="R11" s="75"/>
      <c r="S11" s="75"/>
      <c r="X11" s="21">
        <f t="shared" si="8"/>
        <v>0</v>
      </c>
    </row>
    <row r="12" spans="1:24" ht="17.25" customHeight="1">
      <c r="A12" s="4" t="s">
        <v>50</v>
      </c>
      <c r="B12" s="5">
        <v>8</v>
      </c>
      <c r="C12" s="29" t="s">
        <v>21</v>
      </c>
      <c r="D12" s="30">
        <v>1410130</v>
      </c>
      <c r="E12" s="30">
        <v>971052.4</v>
      </c>
      <c r="F12" s="31"/>
      <c r="G12" s="32">
        <f t="shared" si="0"/>
        <v>68.862615503535139</v>
      </c>
      <c r="H12" s="30">
        <v>269053.09999999998</v>
      </c>
      <c r="I12" s="30">
        <v>284454.90000000002</v>
      </c>
      <c r="J12" s="31"/>
      <c r="K12" s="33">
        <f t="shared" si="1"/>
        <v>105.72444621526384</v>
      </c>
      <c r="L12" s="34">
        <f t="shared" si="2"/>
        <v>1679183.1</v>
      </c>
      <c r="M12" s="32">
        <f t="shared" si="3"/>
        <v>2.385075865372277</v>
      </c>
      <c r="N12" s="30">
        <f t="shared" si="4"/>
        <v>1255507.3</v>
      </c>
      <c r="O12" s="32">
        <f t="shared" si="5"/>
        <v>4.4298263572853473</v>
      </c>
      <c r="P12" s="33">
        <f t="shared" si="6"/>
        <v>74.768933775000477</v>
      </c>
      <c r="Q12" s="35">
        <f t="shared" si="7"/>
        <v>-423675.80000000005</v>
      </c>
      <c r="R12" s="75"/>
      <c r="S12" s="75"/>
      <c r="X12" s="21">
        <f t="shared" si="8"/>
        <v>0</v>
      </c>
    </row>
    <row r="13" spans="1:24" ht="17.25" customHeight="1">
      <c r="A13" s="4" t="s">
        <v>63</v>
      </c>
      <c r="B13" s="5">
        <v>9</v>
      </c>
      <c r="C13" s="55" t="s">
        <v>25</v>
      </c>
      <c r="D13" s="56">
        <v>8828393.6999999993</v>
      </c>
      <c r="E13" s="56">
        <v>875223.1</v>
      </c>
      <c r="F13" s="57"/>
      <c r="G13" s="58">
        <f t="shared" si="0"/>
        <v>9.9137298328686914</v>
      </c>
      <c r="H13" s="56">
        <v>1891642.7</v>
      </c>
      <c r="I13" s="56">
        <v>292103.2</v>
      </c>
      <c r="J13" s="57"/>
      <c r="K13" s="59">
        <f t="shared" si="1"/>
        <v>15.441774495786124</v>
      </c>
      <c r="L13" s="60">
        <f t="shared" si="2"/>
        <v>10720036.399999999</v>
      </c>
      <c r="M13" s="58">
        <f t="shared" si="3"/>
        <v>15.226511089560338</v>
      </c>
      <c r="N13" s="56">
        <f t="shared" si="4"/>
        <v>1167326.3</v>
      </c>
      <c r="O13" s="58">
        <f t="shared" si="5"/>
        <v>4.1186959337411917</v>
      </c>
      <c r="P13" s="59">
        <f t="shared" si="6"/>
        <v>10.889200898608891</v>
      </c>
      <c r="Q13" s="61">
        <f t="shared" si="7"/>
        <v>-9552710.0999999978</v>
      </c>
      <c r="R13" s="75"/>
      <c r="S13" s="75"/>
      <c r="X13" s="21">
        <f t="shared" si="8"/>
        <v>0</v>
      </c>
    </row>
    <row r="14" spans="1:24" ht="17.25" customHeight="1">
      <c r="A14" s="4" t="s">
        <v>52</v>
      </c>
      <c r="B14" s="5">
        <v>10</v>
      </c>
      <c r="C14" s="29" t="s">
        <v>22</v>
      </c>
      <c r="D14" s="30">
        <v>2502324.9</v>
      </c>
      <c r="E14" s="30">
        <v>771304.5</v>
      </c>
      <c r="F14" s="31"/>
      <c r="G14" s="32">
        <f t="shared" si="0"/>
        <v>30.823515363652419</v>
      </c>
      <c r="H14" s="30">
        <v>436322.8</v>
      </c>
      <c r="I14" s="30">
        <v>185393.9</v>
      </c>
      <c r="J14" s="31"/>
      <c r="K14" s="33">
        <f t="shared" si="1"/>
        <v>42.490078446507951</v>
      </c>
      <c r="L14" s="34">
        <f t="shared" si="2"/>
        <v>2938647.6999999997</v>
      </c>
      <c r="M14" s="32">
        <f t="shared" si="3"/>
        <v>4.1739925241635358</v>
      </c>
      <c r="N14" s="30">
        <f t="shared" si="4"/>
        <v>956698.4</v>
      </c>
      <c r="O14" s="32">
        <f t="shared" si="5"/>
        <v>3.375534167179052</v>
      </c>
      <c r="P14" s="33">
        <f t="shared" si="6"/>
        <v>32.555736436184581</v>
      </c>
      <c r="Q14" s="35">
        <f t="shared" si="7"/>
        <v>-1981949.2999999998</v>
      </c>
      <c r="R14" s="75"/>
      <c r="S14" s="75"/>
      <c r="X14" s="21">
        <f t="shared" si="8"/>
        <v>0</v>
      </c>
    </row>
    <row r="15" spans="1:24" ht="17.25" customHeight="1">
      <c r="B15" s="5">
        <v>11</v>
      </c>
      <c r="C15" s="22" t="s">
        <v>41</v>
      </c>
      <c r="D15" s="23">
        <v>1260198.5</v>
      </c>
      <c r="E15" s="23">
        <v>695977.6</v>
      </c>
      <c r="F15" s="24"/>
      <c r="G15" s="25">
        <f t="shared" si="0"/>
        <v>55.227616919080603</v>
      </c>
      <c r="H15" s="23">
        <v>256560.9</v>
      </c>
      <c r="I15" s="23">
        <v>207289.7</v>
      </c>
      <c r="J15" s="24"/>
      <c r="K15" s="26">
        <f t="shared" si="1"/>
        <v>80.795514827083949</v>
      </c>
      <c r="L15" s="27">
        <f t="shared" si="2"/>
        <v>1516759.4</v>
      </c>
      <c r="M15" s="25">
        <f t="shared" si="3"/>
        <v>2.1543727057022761</v>
      </c>
      <c r="N15" s="23">
        <f t="shared" si="4"/>
        <v>903267.3</v>
      </c>
      <c r="O15" s="25">
        <f t="shared" si="5"/>
        <v>3.1870123679997491</v>
      </c>
      <c r="P15" s="26">
        <f t="shared" si="6"/>
        <v>59.552444507678679</v>
      </c>
      <c r="Q15" s="28">
        <f t="shared" si="7"/>
        <v>-613492.09999999986</v>
      </c>
      <c r="R15" s="75"/>
      <c r="S15" s="75"/>
      <c r="X15" s="21">
        <f t="shared" si="8"/>
        <v>0</v>
      </c>
    </row>
    <row r="16" spans="1:24" ht="17.25" customHeight="1">
      <c r="A16" s="4" t="s">
        <v>49</v>
      </c>
      <c r="B16" s="5">
        <v>12</v>
      </c>
      <c r="C16" s="29" t="s">
        <v>33</v>
      </c>
      <c r="D16" s="30">
        <v>1608548.4</v>
      </c>
      <c r="E16" s="30">
        <v>689425.1</v>
      </c>
      <c r="F16" s="31"/>
      <c r="G16" s="32">
        <f t="shared" si="0"/>
        <v>42.860078067902712</v>
      </c>
      <c r="H16" s="30">
        <v>304870</v>
      </c>
      <c r="I16" s="30">
        <v>186894.1</v>
      </c>
      <c r="J16" s="31"/>
      <c r="K16" s="33">
        <f t="shared" si="1"/>
        <v>61.302883196116376</v>
      </c>
      <c r="L16" s="34">
        <f t="shared" si="2"/>
        <v>1913418.4</v>
      </c>
      <c r="M16" s="32">
        <f t="shared" si="3"/>
        <v>2.7177786902448204</v>
      </c>
      <c r="N16" s="30">
        <f t="shared" si="4"/>
        <v>876319.2</v>
      </c>
      <c r="O16" s="32">
        <f t="shared" si="5"/>
        <v>3.0919309585497503</v>
      </c>
      <c r="P16" s="33">
        <f t="shared" si="6"/>
        <v>45.798618848862326</v>
      </c>
      <c r="Q16" s="35">
        <f t="shared" si="7"/>
        <v>-1037099.2</v>
      </c>
      <c r="R16" s="75"/>
      <c r="S16" s="75"/>
      <c r="X16" s="21">
        <f t="shared" si="8"/>
        <v>0</v>
      </c>
    </row>
    <row r="17" spans="1:24" ht="17.25" customHeight="1">
      <c r="A17" s="4" t="s">
        <v>54</v>
      </c>
      <c r="B17" s="5">
        <v>13</v>
      </c>
      <c r="C17" s="55" t="s">
        <v>31</v>
      </c>
      <c r="D17" s="56">
        <v>2318949.2000000002</v>
      </c>
      <c r="E17" s="56">
        <v>600167.4</v>
      </c>
      <c r="F17" s="57"/>
      <c r="G17" s="58">
        <f t="shared" si="0"/>
        <v>25.881006793939253</v>
      </c>
      <c r="H17" s="56">
        <v>413139</v>
      </c>
      <c r="I17" s="56">
        <v>154978.1</v>
      </c>
      <c r="J17" s="57"/>
      <c r="K17" s="59">
        <f t="shared" si="1"/>
        <v>37.512338462357711</v>
      </c>
      <c r="L17" s="60">
        <f t="shared" si="2"/>
        <v>2732088.2</v>
      </c>
      <c r="M17" s="58">
        <f t="shared" si="3"/>
        <v>3.8805998154033272</v>
      </c>
      <c r="N17" s="56">
        <f t="shared" si="4"/>
        <v>755145.5</v>
      </c>
      <c r="O17" s="58">
        <f t="shared" si="5"/>
        <v>2.6643918673236082</v>
      </c>
      <c r="P17" s="59">
        <f t="shared" si="6"/>
        <v>27.639865360130027</v>
      </c>
      <c r="Q17" s="61">
        <f t="shared" si="7"/>
        <v>-1976942.7000000002</v>
      </c>
      <c r="R17" s="75"/>
      <c r="S17" s="75"/>
      <c r="X17" s="21">
        <f t="shared" si="8"/>
        <v>0</v>
      </c>
    </row>
    <row r="18" spans="1:24" ht="17.25" customHeight="1">
      <c r="B18" s="5">
        <v>14</v>
      </c>
      <c r="C18" s="29" t="s">
        <v>34</v>
      </c>
      <c r="D18" s="30">
        <v>862814.8</v>
      </c>
      <c r="E18" s="30">
        <v>689149.9</v>
      </c>
      <c r="F18" s="31"/>
      <c r="G18" s="32">
        <f t="shared" si="0"/>
        <v>79.87228545453786</v>
      </c>
      <c r="H18" s="30">
        <v>53715.1</v>
      </c>
      <c r="I18" s="30">
        <v>13629.6</v>
      </c>
      <c r="J18" s="31"/>
      <c r="K18" s="33">
        <f t="shared" si="1"/>
        <v>25.373870662067095</v>
      </c>
      <c r="L18" s="34">
        <f t="shared" si="2"/>
        <v>916529.9</v>
      </c>
      <c r="M18" s="32">
        <f t="shared" si="3"/>
        <v>1.3018195242568047</v>
      </c>
      <c r="N18" s="30">
        <f t="shared" si="4"/>
        <v>702779.5</v>
      </c>
      <c r="O18" s="32">
        <f t="shared" si="5"/>
        <v>2.4796280773993247</v>
      </c>
      <c r="P18" s="33">
        <f t="shared" si="6"/>
        <v>76.67829494706065</v>
      </c>
      <c r="Q18" s="35">
        <f t="shared" si="7"/>
        <v>-213750.40000000002</v>
      </c>
      <c r="R18" s="75"/>
      <c r="S18" s="75"/>
      <c r="X18" s="21">
        <f t="shared" si="8"/>
        <v>0</v>
      </c>
    </row>
    <row r="19" spans="1:24" ht="17.25" customHeight="1">
      <c r="B19" s="5">
        <v>15</v>
      </c>
      <c r="C19" s="22" t="s">
        <v>40</v>
      </c>
      <c r="D19" s="23">
        <v>709594.5</v>
      </c>
      <c r="E19" s="23">
        <v>607449.80000000005</v>
      </c>
      <c r="F19" s="24"/>
      <c r="G19" s="25">
        <f t="shared" si="0"/>
        <v>85.60520128044962</v>
      </c>
      <c r="H19" s="23">
        <v>278154.2</v>
      </c>
      <c r="I19" s="23">
        <v>51865.7</v>
      </c>
      <c r="J19" s="24"/>
      <c r="K19" s="26">
        <f t="shared" si="1"/>
        <v>18.646383912232853</v>
      </c>
      <c r="L19" s="27">
        <f t="shared" si="2"/>
        <v>987748.7</v>
      </c>
      <c r="M19" s="25">
        <f t="shared" si="3"/>
        <v>1.4029771889812621</v>
      </c>
      <c r="N19" s="23">
        <f t="shared" si="4"/>
        <v>659315.5</v>
      </c>
      <c r="O19" s="25">
        <f t="shared" si="5"/>
        <v>2.3262733555326736</v>
      </c>
      <c r="P19" s="26">
        <f t="shared" si="6"/>
        <v>66.749315893809836</v>
      </c>
      <c r="Q19" s="28">
        <f t="shared" si="7"/>
        <v>-328433.19999999995</v>
      </c>
      <c r="R19" s="75"/>
      <c r="S19" s="75"/>
      <c r="X19" s="21">
        <f t="shared" si="8"/>
        <v>0</v>
      </c>
    </row>
    <row r="20" spans="1:24" ht="17.25" customHeight="1">
      <c r="A20" s="4" t="s">
        <v>55</v>
      </c>
      <c r="B20" s="5">
        <v>16</v>
      </c>
      <c r="C20" s="29" t="s">
        <v>27</v>
      </c>
      <c r="D20" s="30">
        <v>1569782.7</v>
      </c>
      <c r="E20" s="30">
        <v>468755</v>
      </c>
      <c r="F20" s="31"/>
      <c r="G20" s="32">
        <f t="shared" si="0"/>
        <v>29.86113937935486</v>
      </c>
      <c r="H20" s="30">
        <v>273501</v>
      </c>
      <c r="I20" s="30">
        <v>115968.8</v>
      </c>
      <c r="J20" s="31"/>
      <c r="K20" s="33">
        <f t="shared" si="1"/>
        <v>42.401599994149933</v>
      </c>
      <c r="L20" s="34">
        <f t="shared" si="2"/>
        <v>1843283.7</v>
      </c>
      <c r="M20" s="32">
        <f t="shared" si="3"/>
        <v>2.6181608580410987</v>
      </c>
      <c r="N20" s="30">
        <f t="shared" si="4"/>
        <v>584723.80000000005</v>
      </c>
      <c r="O20" s="32">
        <f t="shared" si="5"/>
        <v>2.0630902751199027</v>
      </c>
      <c r="P20" s="33">
        <f t="shared" si="6"/>
        <v>31.721855946537154</v>
      </c>
      <c r="Q20" s="35">
        <f t="shared" si="7"/>
        <v>-1258559.8999999999</v>
      </c>
      <c r="R20" s="75"/>
      <c r="S20" s="75"/>
      <c r="X20" s="21">
        <f t="shared" si="8"/>
        <v>0</v>
      </c>
    </row>
    <row r="21" spans="1:24" ht="17.25" customHeight="1">
      <c r="A21" s="4" t="s">
        <v>64</v>
      </c>
      <c r="B21" s="5">
        <v>17</v>
      </c>
      <c r="C21" s="55" t="s">
        <v>32</v>
      </c>
      <c r="D21" s="56">
        <v>908436.2</v>
      </c>
      <c r="E21" s="56">
        <v>417347.4</v>
      </c>
      <c r="F21" s="57"/>
      <c r="G21" s="58">
        <f t="shared" si="0"/>
        <v>45.941300005437924</v>
      </c>
      <c r="H21" s="56">
        <v>156788.1</v>
      </c>
      <c r="I21" s="56">
        <v>102679</v>
      </c>
      <c r="J21" s="57"/>
      <c r="K21" s="59">
        <f t="shared" si="1"/>
        <v>65.489026271764246</v>
      </c>
      <c r="L21" s="60">
        <f t="shared" si="2"/>
        <v>1065224.3</v>
      </c>
      <c r="M21" s="58">
        <f t="shared" si="3"/>
        <v>1.5130218789946601</v>
      </c>
      <c r="N21" s="56">
        <f t="shared" si="4"/>
        <v>520026.4</v>
      </c>
      <c r="O21" s="58">
        <f t="shared" si="5"/>
        <v>1.8348174106229513</v>
      </c>
      <c r="P21" s="59">
        <f t="shared" si="6"/>
        <v>48.818488275192365</v>
      </c>
      <c r="Q21" s="61">
        <f t="shared" si="7"/>
        <v>-545197.9</v>
      </c>
      <c r="R21" s="75"/>
      <c r="S21" s="75"/>
      <c r="X21" s="21">
        <f t="shared" si="8"/>
        <v>0</v>
      </c>
    </row>
    <row r="22" spans="1:24" ht="17.25" customHeight="1">
      <c r="B22" s="5">
        <v>18</v>
      </c>
      <c r="C22" s="29" t="s">
        <v>45</v>
      </c>
      <c r="D22" s="30">
        <v>833155.4</v>
      </c>
      <c r="E22" s="30">
        <v>375034.9</v>
      </c>
      <c r="F22" s="31"/>
      <c r="G22" s="32">
        <f t="shared" si="0"/>
        <v>45.01379934643645</v>
      </c>
      <c r="H22" s="30">
        <v>168911.2</v>
      </c>
      <c r="I22" s="30">
        <v>88460.4</v>
      </c>
      <c r="J22" s="31"/>
      <c r="K22" s="33">
        <f t="shared" si="1"/>
        <v>52.370949942928583</v>
      </c>
      <c r="L22" s="34">
        <f t="shared" si="2"/>
        <v>1002066.6000000001</v>
      </c>
      <c r="M22" s="32">
        <f t="shared" si="3"/>
        <v>1.4233140288010613</v>
      </c>
      <c r="N22" s="30">
        <f t="shared" si="4"/>
        <v>463495.30000000005</v>
      </c>
      <c r="O22" s="32">
        <f t="shared" si="5"/>
        <v>1.6353578321829585</v>
      </c>
      <c r="P22" s="33">
        <f t="shared" si="6"/>
        <v>46.253941604280598</v>
      </c>
      <c r="Q22" s="35">
        <f t="shared" si="7"/>
        <v>-538571.30000000005</v>
      </c>
      <c r="R22" s="75"/>
      <c r="S22" s="75"/>
      <c r="X22" s="21">
        <f t="shared" si="8"/>
        <v>0</v>
      </c>
    </row>
    <row r="23" spans="1:24" ht="17.25" customHeight="1">
      <c r="B23" s="5">
        <v>19</v>
      </c>
      <c r="C23" s="22" t="s">
        <v>42</v>
      </c>
      <c r="D23" s="23">
        <v>382181.7</v>
      </c>
      <c r="E23" s="23">
        <v>299163.8</v>
      </c>
      <c r="F23" s="24"/>
      <c r="G23" s="25">
        <f t="shared" si="0"/>
        <v>78.277897659673386</v>
      </c>
      <c r="H23" s="23">
        <v>123571.7</v>
      </c>
      <c r="I23" s="23">
        <v>119004.5</v>
      </c>
      <c r="J23" s="24"/>
      <c r="K23" s="26">
        <f t="shared" si="1"/>
        <v>96.304008118363669</v>
      </c>
      <c r="L23" s="27">
        <f t="shared" si="2"/>
        <v>505753.4</v>
      </c>
      <c r="M23" s="25">
        <f t="shared" si="3"/>
        <v>0.71836134378077732</v>
      </c>
      <c r="N23" s="23">
        <f t="shared" si="4"/>
        <v>418168.3</v>
      </c>
      <c r="O23" s="25">
        <f t="shared" si="5"/>
        <v>1.4754298578122214</v>
      </c>
      <c r="P23" s="26">
        <f t="shared" si="6"/>
        <v>82.682251864248457</v>
      </c>
      <c r="Q23" s="28">
        <f t="shared" si="7"/>
        <v>-87585.100000000035</v>
      </c>
      <c r="R23" s="75"/>
      <c r="S23" s="75"/>
      <c r="X23" s="21">
        <f t="shared" si="8"/>
        <v>0</v>
      </c>
    </row>
    <row r="24" spans="1:24" ht="17.25" customHeight="1">
      <c r="B24" s="5">
        <v>20</v>
      </c>
      <c r="C24" s="29" t="s">
        <v>37</v>
      </c>
      <c r="D24" s="30">
        <v>2905332.9</v>
      </c>
      <c r="E24" s="30">
        <v>340012.7</v>
      </c>
      <c r="F24" s="31"/>
      <c r="G24" s="32">
        <f t="shared" si="0"/>
        <v>11.703054751488203</v>
      </c>
      <c r="H24" s="30">
        <v>581703.9</v>
      </c>
      <c r="I24" s="30">
        <v>49087</v>
      </c>
      <c r="J24" s="31"/>
      <c r="K24" s="33">
        <f t="shared" si="1"/>
        <v>8.4384856281692464</v>
      </c>
      <c r="L24" s="34">
        <f t="shared" si="2"/>
        <v>3487036.8</v>
      </c>
      <c r="M24" s="32">
        <f t="shared" si="3"/>
        <v>4.9529127069853045</v>
      </c>
      <c r="N24" s="30">
        <f t="shared" si="4"/>
        <v>389099.7</v>
      </c>
      <c r="O24" s="32">
        <f t="shared" si="5"/>
        <v>1.3728666545163228</v>
      </c>
      <c r="P24" s="33">
        <f t="shared" si="6"/>
        <v>11.158462680978877</v>
      </c>
      <c r="Q24" s="35">
        <f t="shared" si="7"/>
        <v>-3097937.0999999996</v>
      </c>
      <c r="R24" s="75"/>
      <c r="S24" s="75"/>
      <c r="X24" s="21">
        <f t="shared" si="8"/>
        <v>0</v>
      </c>
    </row>
    <row r="25" spans="1:24" ht="17.25" customHeight="1">
      <c r="A25" s="4" t="s">
        <v>48</v>
      </c>
      <c r="B25" s="5">
        <v>21</v>
      </c>
      <c r="C25" s="55" t="s">
        <v>16</v>
      </c>
      <c r="D25" s="56">
        <v>1374138.7</v>
      </c>
      <c r="E25" s="56">
        <v>276457.3</v>
      </c>
      <c r="F25" s="57"/>
      <c r="G25" s="58">
        <f t="shared" si="0"/>
        <v>20.118587737904477</v>
      </c>
      <c r="H25" s="56">
        <v>274943.5</v>
      </c>
      <c r="I25" s="56">
        <v>75120.5</v>
      </c>
      <c r="J25" s="57"/>
      <c r="K25" s="59">
        <f t="shared" si="1"/>
        <v>27.322158916286437</v>
      </c>
      <c r="L25" s="60">
        <f t="shared" si="2"/>
        <v>1649082.2</v>
      </c>
      <c r="M25" s="58">
        <f t="shared" si="3"/>
        <v>2.3423211889370599</v>
      </c>
      <c r="N25" s="56">
        <f t="shared" si="4"/>
        <v>351577.8</v>
      </c>
      <c r="O25" s="58">
        <f t="shared" si="5"/>
        <v>1.2404775385028795</v>
      </c>
      <c r="P25" s="59">
        <f t="shared" si="6"/>
        <v>21.319604322937934</v>
      </c>
      <c r="Q25" s="61">
        <f t="shared" si="7"/>
        <v>-1297504.3999999999</v>
      </c>
      <c r="R25" s="75"/>
      <c r="S25" s="75"/>
      <c r="X25" s="21">
        <f t="shared" si="8"/>
        <v>0</v>
      </c>
    </row>
    <row r="26" spans="1:24" ht="17.25" customHeight="1">
      <c r="B26" s="5">
        <v>22</v>
      </c>
      <c r="C26" s="29" t="s">
        <v>38</v>
      </c>
      <c r="D26" s="30">
        <v>427699.6</v>
      </c>
      <c r="E26" s="30">
        <v>260441.3</v>
      </c>
      <c r="F26" s="31"/>
      <c r="G26" s="32">
        <f t="shared" si="0"/>
        <v>60.893510304896239</v>
      </c>
      <c r="H26" s="30">
        <v>66657.8</v>
      </c>
      <c r="I26" s="30">
        <v>48410.1</v>
      </c>
      <c r="J26" s="31"/>
      <c r="K26" s="33">
        <f t="shared" si="1"/>
        <v>72.624809099610246</v>
      </c>
      <c r="L26" s="34">
        <f t="shared" si="2"/>
        <v>494357.39999999997</v>
      </c>
      <c r="M26" s="32">
        <f t="shared" si="3"/>
        <v>0.70217470840921925</v>
      </c>
      <c r="N26" s="30">
        <f t="shared" si="4"/>
        <v>308851.39999999997</v>
      </c>
      <c r="O26" s="32">
        <f t="shared" si="5"/>
        <v>1.0897253024370941</v>
      </c>
      <c r="P26" s="33">
        <f t="shared" si="6"/>
        <v>62.475326555241203</v>
      </c>
      <c r="Q26" s="35">
        <f t="shared" si="7"/>
        <v>-185506</v>
      </c>
      <c r="R26" s="75"/>
      <c r="S26" s="75"/>
      <c r="X26" s="21">
        <f t="shared" si="8"/>
        <v>0</v>
      </c>
    </row>
    <row r="27" spans="1:24" ht="17.25" customHeight="1">
      <c r="B27" s="5">
        <v>23</v>
      </c>
      <c r="C27" s="14" t="s">
        <v>43</v>
      </c>
      <c r="D27" s="15">
        <v>225670.39999999999</v>
      </c>
      <c r="E27" s="15">
        <v>189352.3</v>
      </c>
      <c r="F27" s="16"/>
      <c r="G27" s="17">
        <f t="shared" si="0"/>
        <v>83.906573480615975</v>
      </c>
      <c r="H27" s="15">
        <v>113196.7</v>
      </c>
      <c r="I27" s="15">
        <v>111782.7</v>
      </c>
      <c r="J27" s="16"/>
      <c r="K27" s="18">
        <f t="shared" si="1"/>
        <v>98.750846976987845</v>
      </c>
      <c r="L27" s="19">
        <f t="shared" si="2"/>
        <v>338867.1</v>
      </c>
      <c r="M27" s="17">
        <f t="shared" si="3"/>
        <v>0.48131960223914466</v>
      </c>
      <c r="N27" s="15">
        <f t="shared" si="4"/>
        <v>301135</v>
      </c>
      <c r="O27" s="17">
        <f t="shared" si="5"/>
        <v>1.062499405699292</v>
      </c>
      <c r="P27" s="18">
        <f t="shared" si="6"/>
        <v>88.865221793440568</v>
      </c>
      <c r="Q27" s="20">
        <f t="shared" si="7"/>
        <v>-37732.099999999977</v>
      </c>
      <c r="R27" s="75"/>
      <c r="S27" s="75"/>
      <c r="X27" s="21">
        <f t="shared" si="8"/>
        <v>0</v>
      </c>
    </row>
    <row r="28" spans="1:24" ht="17.25" customHeight="1">
      <c r="A28" s="4" t="s">
        <v>55</v>
      </c>
      <c r="B28" s="5">
        <v>24</v>
      </c>
      <c r="C28" s="29" t="s">
        <v>26</v>
      </c>
      <c r="D28" s="30">
        <v>928813.1</v>
      </c>
      <c r="E28" s="30">
        <v>229238.1</v>
      </c>
      <c r="F28" s="31"/>
      <c r="G28" s="32">
        <f t="shared" si="0"/>
        <v>24.680756548330336</v>
      </c>
      <c r="H28" s="30">
        <v>166863.9</v>
      </c>
      <c r="I28" s="30">
        <v>58531.8</v>
      </c>
      <c r="J28" s="31"/>
      <c r="K28" s="33">
        <f t="shared" si="1"/>
        <v>35.077569204603279</v>
      </c>
      <c r="L28" s="34">
        <f t="shared" si="2"/>
        <v>1095677</v>
      </c>
      <c r="M28" s="32">
        <f t="shared" si="3"/>
        <v>1.5562762446474718</v>
      </c>
      <c r="N28" s="30">
        <f t="shared" si="4"/>
        <v>287769.90000000002</v>
      </c>
      <c r="O28" s="32">
        <f t="shared" si="5"/>
        <v>1.0153431109905682</v>
      </c>
      <c r="P28" s="33">
        <f t="shared" si="6"/>
        <v>26.264117983675849</v>
      </c>
      <c r="Q28" s="35">
        <f t="shared" si="7"/>
        <v>-807907.1</v>
      </c>
      <c r="R28" s="75"/>
      <c r="S28" s="75"/>
      <c r="X28" s="21">
        <f t="shared" si="8"/>
        <v>0</v>
      </c>
    </row>
    <row r="29" spans="1:24" ht="17.25" customHeight="1">
      <c r="B29" s="5">
        <v>25</v>
      </c>
      <c r="C29" s="22" t="s">
        <v>39</v>
      </c>
      <c r="D29" s="23">
        <v>295552.2</v>
      </c>
      <c r="E29" s="23">
        <v>206258</v>
      </c>
      <c r="F29" s="24"/>
      <c r="G29" s="25">
        <f t="shared" si="0"/>
        <v>69.787333675743241</v>
      </c>
      <c r="H29" s="23">
        <v>55249.8</v>
      </c>
      <c r="I29" s="23">
        <v>47175.3</v>
      </c>
      <c r="J29" s="24"/>
      <c r="K29" s="26">
        <f t="shared" si="1"/>
        <v>85.385467458705733</v>
      </c>
      <c r="L29" s="27">
        <f t="shared" si="2"/>
        <v>350802</v>
      </c>
      <c r="M29" s="25">
        <f t="shared" si="3"/>
        <v>0.49827167967824681</v>
      </c>
      <c r="N29" s="23">
        <f t="shared" si="4"/>
        <v>253433.3</v>
      </c>
      <c r="O29" s="25">
        <f t="shared" si="5"/>
        <v>0.89419273958327805</v>
      </c>
      <c r="P29" s="26">
        <f t="shared" si="6"/>
        <v>72.243972383281729</v>
      </c>
      <c r="Q29" s="28">
        <f t="shared" si="7"/>
        <v>-97368.700000000012</v>
      </c>
      <c r="R29" s="75"/>
      <c r="S29" s="75"/>
      <c r="X29" s="21">
        <f t="shared" si="8"/>
        <v>0</v>
      </c>
    </row>
    <row r="30" spans="1:24" ht="17.25" customHeight="1">
      <c r="A30" s="4" t="s">
        <v>47</v>
      </c>
      <c r="B30" s="5">
        <v>26</v>
      </c>
      <c r="C30" s="29" t="s">
        <v>19</v>
      </c>
      <c r="D30" s="30">
        <v>299627</v>
      </c>
      <c r="E30" s="30">
        <v>204839.8</v>
      </c>
      <c r="F30" s="31"/>
      <c r="G30" s="32">
        <f t="shared" si="0"/>
        <v>68.364933734276278</v>
      </c>
      <c r="H30" s="30">
        <v>49609.3</v>
      </c>
      <c r="I30" s="30">
        <v>48169.5</v>
      </c>
      <c r="J30" s="31"/>
      <c r="K30" s="33">
        <f t="shared" si="1"/>
        <v>97.097721596555473</v>
      </c>
      <c r="L30" s="34">
        <f t="shared" si="2"/>
        <v>349236.3</v>
      </c>
      <c r="M30" s="32">
        <f t="shared" si="3"/>
        <v>0.49604779278800043</v>
      </c>
      <c r="N30" s="30">
        <f t="shared" si="4"/>
        <v>253009.3</v>
      </c>
      <c r="O30" s="32">
        <f t="shared" si="5"/>
        <v>0.8926967336456868</v>
      </c>
      <c r="P30" s="33">
        <f t="shared" si="6"/>
        <v>72.446449581558397</v>
      </c>
      <c r="Q30" s="35">
        <f t="shared" si="7"/>
        <v>-96227</v>
      </c>
      <c r="R30" s="75"/>
      <c r="S30" s="75"/>
      <c r="X30" s="21">
        <f t="shared" si="8"/>
        <v>0</v>
      </c>
    </row>
    <row r="31" spans="1:24" ht="17.25" customHeight="1">
      <c r="A31" s="4" t="s">
        <v>65</v>
      </c>
      <c r="B31" s="5">
        <v>27</v>
      </c>
      <c r="C31" s="55" t="s">
        <v>30</v>
      </c>
      <c r="D31" s="56">
        <v>2210822.1</v>
      </c>
      <c r="E31" s="56">
        <v>206916</v>
      </c>
      <c r="F31" s="57"/>
      <c r="G31" s="58">
        <f t="shared" si="0"/>
        <v>9.3592333820075346</v>
      </c>
      <c r="H31" s="56">
        <v>325743.2</v>
      </c>
      <c r="I31" s="56">
        <v>25268.799999999999</v>
      </c>
      <c r="J31" s="57"/>
      <c r="K31" s="59">
        <f t="shared" si="1"/>
        <v>7.7572762838947966</v>
      </c>
      <c r="L31" s="60">
        <f t="shared" si="2"/>
        <v>2536565.3000000003</v>
      </c>
      <c r="M31" s="58">
        <f t="shared" si="3"/>
        <v>3.6028832579191574</v>
      </c>
      <c r="N31" s="56">
        <f t="shared" si="4"/>
        <v>232184.8</v>
      </c>
      <c r="O31" s="58">
        <f t="shared" si="5"/>
        <v>0.81922131938303078</v>
      </c>
      <c r="P31" s="59">
        <f t="shared" si="6"/>
        <v>9.1535116403271761</v>
      </c>
      <c r="Q31" s="61">
        <f t="shared" si="7"/>
        <v>-2304380.5000000005</v>
      </c>
      <c r="R31" s="75"/>
      <c r="S31" s="75"/>
      <c r="X31" s="21">
        <f t="shared" si="8"/>
        <v>0</v>
      </c>
    </row>
    <row r="32" spans="1:24" ht="17.25" customHeight="1">
      <c r="A32" s="4" t="s">
        <v>58</v>
      </c>
      <c r="B32" s="5">
        <v>28</v>
      </c>
      <c r="C32" s="29" t="s">
        <v>18</v>
      </c>
      <c r="D32" s="30">
        <v>291603.8</v>
      </c>
      <c r="E32" s="30">
        <v>160780.9</v>
      </c>
      <c r="F32" s="31"/>
      <c r="G32" s="32">
        <f t="shared" si="0"/>
        <v>55.136764335718539</v>
      </c>
      <c r="H32" s="30">
        <v>54867.199999999997</v>
      </c>
      <c r="I32" s="30">
        <v>41158.1</v>
      </c>
      <c r="J32" s="31"/>
      <c r="K32" s="33">
        <f t="shared" si="1"/>
        <v>75.014033885454339</v>
      </c>
      <c r="L32" s="34">
        <f t="shared" si="2"/>
        <v>346471</v>
      </c>
      <c r="M32" s="32">
        <f t="shared" si="3"/>
        <v>0.49212001964014418</v>
      </c>
      <c r="N32" s="30">
        <f t="shared" si="4"/>
        <v>201939</v>
      </c>
      <c r="O32" s="32">
        <f t="shared" si="5"/>
        <v>0.71250458262078264</v>
      </c>
      <c r="P32" s="33">
        <f t="shared" si="6"/>
        <v>58.284531750132039</v>
      </c>
      <c r="Q32" s="35">
        <f t="shared" si="7"/>
        <v>-144532</v>
      </c>
      <c r="R32" s="75"/>
      <c r="S32" s="75"/>
      <c r="X32" s="21">
        <f t="shared" si="8"/>
        <v>0</v>
      </c>
    </row>
    <row r="33" spans="1:24" ht="17.25" customHeight="1">
      <c r="A33" s="4" t="s">
        <v>52</v>
      </c>
      <c r="B33" s="5">
        <v>29</v>
      </c>
      <c r="C33" s="55" t="s">
        <v>23</v>
      </c>
      <c r="D33" s="56">
        <v>109905</v>
      </c>
      <c r="E33" s="56">
        <v>94929.2</v>
      </c>
      <c r="F33" s="57"/>
      <c r="G33" s="58">
        <f t="shared" si="0"/>
        <v>86.373868340839806</v>
      </c>
      <c r="H33" s="56">
        <v>22372</v>
      </c>
      <c r="I33" s="56">
        <v>22174</v>
      </c>
      <c r="J33" s="57"/>
      <c r="K33" s="59">
        <f t="shared" si="1"/>
        <v>99.114965134990157</v>
      </c>
      <c r="L33" s="60">
        <f t="shared" si="2"/>
        <v>132277</v>
      </c>
      <c r="M33" s="58">
        <f t="shared" si="3"/>
        <v>0.18788342989150419</v>
      </c>
      <c r="N33" s="56">
        <f t="shared" si="4"/>
        <v>117103.2</v>
      </c>
      <c r="O33" s="58">
        <f t="shared" si="5"/>
        <v>0.41317708139367842</v>
      </c>
      <c r="P33" s="59">
        <f t="shared" si="6"/>
        <v>88.528769173779267</v>
      </c>
      <c r="Q33" s="61">
        <f t="shared" si="7"/>
        <v>-15173.800000000003</v>
      </c>
      <c r="R33" s="75"/>
      <c r="S33" s="75"/>
      <c r="X33" s="21">
        <f t="shared" si="8"/>
        <v>0</v>
      </c>
    </row>
    <row r="34" spans="1:24" ht="17.25" customHeight="1">
      <c r="B34" s="5">
        <v>30</v>
      </c>
      <c r="C34" s="29" t="s">
        <v>12</v>
      </c>
      <c r="D34" s="30">
        <v>106927.6</v>
      </c>
      <c r="E34" s="30">
        <v>73049.5</v>
      </c>
      <c r="F34" s="31"/>
      <c r="G34" s="32">
        <f t="shared" si="0"/>
        <v>68.316786311485515</v>
      </c>
      <c r="H34" s="30">
        <v>37988.5</v>
      </c>
      <c r="I34" s="30">
        <v>37589.1</v>
      </c>
      <c r="J34" s="31"/>
      <c r="K34" s="33">
        <f t="shared" si="1"/>
        <v>98.948629190412888</v>
      </c>
      <c r="L34" s="34">
        <f t="shared" si="2"/>
        <v>144916.1</v>
      </c>
      <c r="M34" s="32">
        <f t="shared" si="3"/>
        <v>0.20583573799300114</v>
      </c>
      <c r="N34" s="30">
        <f t="shared" si="4"/>
        <v>110638.6</v>
      </c>
      <c r="O34" s="32">
        <f t="shared" si="5"/>
        <v>0.39036793048766072</v>
      </c>
      <c r="P34" s="33">
        <f t="shared" si="6"/>
        <v>76.346658514823403</v>
      </c>
      <c r="Q34" s="35">
        <f t="shared" si="7"/>
        <v>-34277.5</v>
      </c>
      <c r="R34" s="75"/>
      <c r="S34" s="75"/>
      <c r="X34" s="21">
        <f t="shared" si="8"/>
        <v>0</v>
      </c>
    </row>
    <row r="35" spans="1:24" ht="17.25" customHeight="1">
      <c r="A35" s="4" t="s">
        <v>57</v>
      </c>
      <c r="B35" s="5">
        <v>31</v>
      </c>
      <c r="C35" s="55" t="s">
        <v>20</v>
      </c>
      <c r="D35" s="56">
        <v>492656.4</v>
      </c>
      <c r="E35" s="56">
        <v>91938.7</v>
      </c>
      <c r="F35" s="57"/>
      <c r="G35" s="58">
        <f t="shared" si="0"/>
        <v>18.661830030016862</v>
      </c>
      <c r="H35" s="56">
        <v>51704.7</v>
      </c>
      <c r="I35" s="56">
        <v>16339.8</v>
      </c>
      <c r="J35" s="57"/>
      <c r="K35" s="59">
        <f t="shared" si="1"/>
        <v>31.60215609025872</v>
      </c>
      <c r="L35" s="60">
        <f t="shared" si="2"/>
        <v>544361.1</v>
      </c>
      <c r="M35" s="58">
        <f t="shared" si="3"/>
        <v>0.77319889752195847</v>
      </c>
      <c r="N35" s="56">
        <f t="shared" si="4"/>
        <v>108278.5</v>
      </c>
      <c r="O35" s="58">
        <f t="shared" si="5"/>
        <v>0.38204075215438527</v>
      </c>
      <c r="P35" s="59">
        <f t="shared" si="6"/>
        <v>19.890932691553456</v>
      </c>
      <c r="Q35" s="61">
        <f t="shared" si="7"/>
        <v>-436082.6</v>
      </c>
      <c r="R35" s="75"/>
      <c r="S35" s="75"/>
      <c r="X35" s="21">
        <f t="shared" si="8"/>
        <v>0</v>
      </c>
    </row>
    <row r="36" spans="1:24" ht="17.25" customHeight="1">
      <c r="A36" s="4" t="s">
        <v>66</v>
      </c>
      <c r="B36" s="5">
        <v>32</v>
      </c>
      <c r="C36" s="29" t="s">
        <v>24</v>
      </c>
      <c r="D36" s="30">
        <v>454737.9</v>
      </c>
      <c r="E36" s="30">
        <v>76255.399999999994</v>
      </c>
      <c r="F36" s="31"/>
      <c r="G36" s="32">
        <f t="shared" si="0"/>
        <v>16.769088303394106</v>
      </c>
      <c r="H36" s="30">
        <v>89979.4</v>
      </c>
      <c r="I36" s="30">
        <v>7237.1</v>
      </c>
      <c r="J36" s="31"/>
      <c r="K36" s="33">
        <f t="shared" si="1"/>
        <v>8.0430631900190495</v>
      </c>
      <c r="L36" s="34">
        <f t="shared" si="2"/>
        <v>544717.30000000005</v>
      </c>
      <c r="M36" s="32">
        <f t="shared" si="3"/>
        <v>0.7737048364057203</v>
      </c>
      <c r="N36" s="30">
        <f t="shared" si="4"/>
        <v>83492.5</v>
      </c>
      <c r="O36" s="32">
        <f t="shared" si="5"/>
        <v>0.29458791449133498</v>
      </c>
      <c r="P36" s="33">
        <f t="shared" si="6"/>
        <v>15.327675474966554</v>
      </c>
      <c r="Q36" s="35">
        <f t="shared" si="7"/>
        <v>-461224.80000000005</v>
      </c>
      <c r="R36" s="75"/>
      <c r="S36" s="75"/>
      <c r="X36" s="21">
        <f t="shared" si="8"/>
        <v>0</v>
      </c>
    </row>
    <row r="37" spans="1:24" ht="17.25" customHeight="1">
      <c r="A37" s="4" t="s">
        <v>53</v>
      </c>
      <c r="B37" s="5">
        <v>33</v>
      </c>
      <c r="C37" s="55" t="s">
        <v>17</v>
      </c>
      <c r="D37" s="56">
        <v>119610.7</v>
      </c>
      <c r="E37" s="56">
        <v>49946.3</v>
      </c>
      <c r="F37" s="57"/>
      <c r="G37" s="58">
        <f t="shared" si="0"/>
        <v>41.757384581814172</v>
      </c>
      <c r="H37" s="56">
        <v>32712.2</v>
      </c>
      <c r="I37" s="56">
        <v>22709</v>
      </c>
      <c r="J37" s="57"/>
      <c r="K37" s="59">
        <f t="shared" si="1"/>
        <v>69.420583146349074</v>
      </c>
      <c r="L37" s="60">
        <f t="shared" si="2"/>
        <v>152322.9</v>
      </c>
      <c r="M37" s="58">
        <f t="shared" si="3"/>
        <v>0.21635619875730933</v>
      </c>
      <c r="N37" s="56">
        <f t="shared" si="4"/>
        <v>72655.3</v>
      </c>
      <c r="O37" s="58">
        <f t="shared" si="5"/>
        <v>0.25635084952231985</v>
      </c>
      <c r="P37" s="59">
        <f t="shared" si="6"/>
        <v>47.698212153261267</v>
      </c>
      <c r="Q37" s="61">
        <f t="shared" si="7"/>
        <v>-79667.599999999991</v>
      </c>
      <c r="R37" s="75"/>
      <c r="S37" s="75"/>
      <c r="X37" s="21">
        <f t="shared" si="8"/>
        <v>0</v>
      </c>
    </row>
    <row r="38" spans="1:24" ht="17.25" customHeight="1" thickBot="1">
      <c r="B38" s="5">
        <v>34</v>
      </c>
      <c r="C38" s="36" t="s">
        <v>13</v>
      </c>
      <c r="D38" s="37">
        <v>28770.1</v>
      </c>
      <c r="E38" s="37">
        <v>18830.400000000001</v>
      </c>
      <c r="F38" s="38"/>
      <c r="G38" s="39">
        <f t="shared" si="0"/>
        <v>65.45128449327602</v>
      </c>
      <c r="H38" s="37">
        <v>6313.5</v>
      </c>
      <c r="I38" s="37">
        <v>5495.6</v>
      </c>
      <c r="J38" s="38"/>
      <c r="K38" s="40">
        <f t="shared" si="1"/>
        <v>87.045220559119358</v>
      </c>
      <c r="L38" s="41">
        <f t="shared" si="2"/>
        <v>35083.599999999999</v>
      </c>
      <c r="M38" s="39">
        <f t="shared" si="3"/>
        <v>4.9831997255317069E-2</v>
      </c>
      <c r="N38" s="37">
        <f t="shared" si="4"/>
        <v>24326</v>
      </c>
      <c r="O38" s="39">
        <f t="shared" si="5"/>
        <v>8.5829812353399579E-2</v>
      </c>
      <c r="P38" s="40">
        <f t="shared" si="6"/>
        <v>69.337240191998546</v>
      </c>
      <c r="Q38" s="42">
        <f t="shared" si="7"/>
        <v>-10757.599999999999</v>
      </c>
      <c r="R38" s="75"/>
      <c r="S38" s="75"/>
      <c r="X38" s="21">
        <f t="shared" si="8"/>
        <v>0</v>
      </c>
    </row>
    <row r="39" spans="1:24" ht="17.25" customHeight="1" thickBot="1">
      <c r="C39" s="8" t="s">
        <v>9</v>
      </c>
      <c r="D39" s="43">
        <f>+SUM(D5:D38)</f>
        <v>59136455.70000001</v>
      </c>
      <c r="E39" s="44">
        <f>+SUM(E5:E38)</f>
        <v>22647287.299999993</v>
      </c>
      <c r="F39" s="45">
        <f>SUM(F5:F38)</f>
        <v>0</v>
      </c>
      <c r="G39" s="46">
        <f>ROUND(E39/D39*100,2)</f>
        <v>38.299999999999997</v>
      </c>
      <c r="H39" s="44">
        <f>+SUM(H5:H38)</f>
        <v>11267304.799999997</v>
      </c>
      <c r="I39" s="44">
        <f>+SUM(I5:I38)</f>
        <v>5694846.1999999965</v>
      </c>
      <c r="J39" s="45">
        <f>SUM(J5:J38)</f>
        <v>0</v>
      </c>
      <c r="K39" s="47">
        <f>ROUND(I39/H39*100,2)</f>
        <v>50.54</v>
      </c>
      <c r="L39" s="43">
        <f>+SUM(L5:L38)</f>
        <v>70403760.499999985</v>
      </c>
      <c r="M39" s="46">
        <f>ROUND(L39/$L$39*100,2)</f>
        <v>100</v>
      </c>
      <c r="N39" s="44">
        <f>+SUM(N5:N38)</f>
        <v>28342133.5</v>
      </c>
      <c r="O39" s="46">
        <f>ROUND(N39/$N$39*100,2)</f>
        <v>100</v>
      </c>
      <c r="P39" s="47">
        <f>ROUND(N39/L39*100,2)</f>
        <v>40.26</v>
      </c>
      <c r="Q39" s="69">
        <f>+SUM(Q5:Q38)</f>
        <v>-42061627</v>
      </c>
      <c r="R39" s="75"/>
      <c r="S39" s="75"/>
      <c r="X39" s="21">
        <f t="shared" si="8"/>
        <v>0</v>
      </c>
    </row>
    <row r="40" spans="1:24" ht="17.25" customHeight="1" thickBot="1">
      <c r="C40" s="48" t="s">
        <v>10</v>
      </c>
      <c r="D40" s="49">
        <v>36832367</v>
      </c>
      <c r="E40" s="50">
        <v>9908111</v>
      </c>
      <c r="F40" s="51">
        <v>66.797835514132018</v>
      </c>
      <c r="G40" s="52">
        <f>ROUND(E40/D40*100,2)</f>
        <v>26.9</v>
      </c>
      <c r="H40" s="50">
        <v>6677371</v>
      </c>
      <c r="I40" s="50">
        <v>2513485</v>
      </c>
      <c r="J40" s="51">
        <v>61.368769652673322</v>
      </c>
      <c r="K40" s="53">
        <f>ROUND(I40/H40*100,2)</f>
        <v>37.64</v>
      </c>
      <c r="L40" s="49">
        <f>D40+H40</f>
        <v>43509738</v>
      </c>
      <c r="M40" s="52">
        <f>ROUND(L40/$L$39*100,2)</f>
        <v>61.8</v>
      </c>
      <c r="N40" s="50">
        <f>E40+I40</f>
        <v>12421596</v>
      </c>
      <c r="O40" s="52">
        <f>ROUND(N40/$N$39*100,2)</f>
        <v>43.83</v>
      </c>
      <c r="P40" s="53">
        <f>ROUND(N40/L40*100,2)</f>
        <v>28.55</v>
      </c>
      <c r="Q40" s="70">
        <v>-31088142</v>
      </c>
      <c r="R40" s="75"/>
      <c r="S40" s="75"/>
      <c r="X40" s="21">
        <f t="shared" si="8"/>
        <v>0</v>
      </c>
    </row>
    <row r="41" spans="1:24" ht="17.25" customHeight="1" thickBot="1">
      <c r="C41" s="8" t="s">
        <v>11</v>
      </c>
      <c r="D41" s="43">
        <v>22304089</v>
      </c>
      <c r="E41" s="44">
        <v>12739176</v>
      </c>
      <c r="F41" s="45">
        <v>33.202164485867975</v>
      </c>
      <c r="G41" s="46">
        <f>ROUND(E41/D41*100,2)</f>
        <v>57.12</v>
      </c>
      <c r="H41" s="44">
        <v>4589934</v>
      </c>
      <c r="I41" s="44">
        <v>3181362</v>
      </c>
      <c r="J41" s="45">
        <v>38.631230347326678</v>
      </c>
      <c r="K41" s="47">
        <f>ROUND(I41/H41*100,2)</f>
        <v>69.31</v>
      </c>
      <c r="L41" s="43">
        <f>D41+H41</f>
        <v>26894023</v>
      </c>
      <c r="M41" s="46">
        <f>ROUND(L41/$L$39*100,2)</f>
        <v>38.200000000000003</v>
      </c>
      <c r="N41" s="44">
        <f>E41+I41</f>
        <v>15920538</v>
      </c>
      <c r="O41" s="46">
        <f>ROUND(N41/$N$39*100,2)</f>
        <v>56.17</v>
      </c>
      <c r="P41" s="47">
        <f>ROUND(N41/L41*100,2)</f>
        <v>59.2</v>
      </c>
      <c r="Q41" s="69">
        <v>-10973485</v>
      </c>
      <c r="R41" s="75"/>
      <c r="S41" s="75"/>
      <c r="X41" s="21">
        <f t="shared" si="8"/>
        <v>0</v>
      </c>
    </row>
    <row r="42" spans="1:24">
      <c r="C42" s="4" t="s">
        <v>67</v>
      </c>
      <c r="G42" s="5"/>
      <c r="K42" s="5"/>
      <c r="O42" s="5"/>
      <c r="P42" s="5"/>
    </row>
    <row r="43" spans="1:24">
      <c r="M43" s="54"/>
    </row>
    <row r="44" spans="1:24">
      <c r="M44" s="54"/>
    </row>
  </sheetData>
  <mergeCells count="42">
    <mergeCell ref="R40:S40"/>
    <mergeCell ref="R41:S41"/>
    <mergeCell ref="R36:S36"/>
    <mergeCell ref="R37:S37"/>
    <mergeCell ref="R38:S38"/>
    <mergeCell ref="R39:S39"/>
    <mergeCell ref="R30:S30"/>
    <mergeCell ref="R31:S31"/>
    <mergeCell ref="R32:S32"/>
    <mergeCell ref="R33:S33"/>
    <mergeCell ref="R34:S34"/>
    <mergeCell ref="R35:S35"/>
    <mergeCell ref="R24:S24"/>
    <mergeCell ref="R25:S25"/>
    <mergeCell ref="R26:S26"/>
    <mergeCell ref="R27:S27"/>
    <mergeCell ref="R28:S28"/>
    <mergeCell ref="R29:S29"/>
    <mergeCell ref="R18:S18"/>
    <mergeCell ref="R19:S19"/>
    <mergeCell ref="R20:S20"/>
    <mergeCell ref="R21:S21"/>
    <mergeCell ref="R22:S22"/>
    <mergeCell ref="R23:S23"/>
    <mergeCell ref="R12:S12"/>
    <mergeCell ref="R13:S13"/>
    <mergeCell ref="R14:S14"/>
    <mergeCell ref="R15:S15"/>
    <mergeCell ref="R16:S16"/>
    <mergeCell ref="R17:S17"/>
    <mergeCell ref="R6:S6"/>
    <mergeCell ref="R7:S7"/>
    <mergeCell ref="R8:S8"/>
    <mergeCell ref="R9:S9"/>
    <mergeCell ref="R10:S10"/>
    <mergeCell ref="R11:S11"/>
    <mergeCell ref="D3:G3"/>
    <mergeCell ref="H3:K3"/>
    <mergeCell ref="L3:P3"/>
    <mergeCell ref="R3:S3"/>
    <mergeCell ref="R4:S4"/>
    <mergeCell ref="R5:S5"/>
  </mergeCells>
  <phoneticPr fontId="3"/>
  <printOptions horizontalCentered="1" verticalCentered="1" gridLinesSet="0"/>
  <pageMargins left="0" right="0" top="0.39370078740157483" bottom="0.19685039370078741" header="0.51181102362204722" footer="0.51181102362204722"/>
  <pageSetup paperSize="9" scale="80" orientation="landscape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全法人（調定額順）(21)</vt:lpstr>
      <vt:lpstr>'全法人（調定額順）(21)'!Print_Area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川尻　徹</dc:creator>
  <cp:lastModifiedBy>w</cp:lastModifiedBy>
  <cp:lastPrinted>2010-06-23T05:09:33Z</cp:lastPrinted>
  <dcterms:created xsi:type="dcterms:W3CDTF">1999-05-27T07:34:12Z</dcterms:created>
  <dcterms:modified xsi:type="dcterms:W3CDTF">2019-03-28T02:21:49Z</dcterms:modified>
</cp:coreProperties>
</file>