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2120" windowHeight="6060"/>
  </bookViews>
  <sheets>
    <sheet name="○21年度決算状況(確定版）" sheetId="5" r:id="rId1"/>
  </sheets>
  <definedNames>
    <definedName name="_xlnm.Print_Area" localSheetId="0">'○21年度決算状況(確定版）'!$A$1:$N$30</definedName>
  </definedNames>
  <calcPr calcId="145621"/>
</workbook>
</file>

<file path=xl/calcChain.xml><?xml version="1.0" encoding="utf-8"?>
<calcChain xmlns="http://schemas.openxmlformats.org/spreadsheetml/2006/main">
  <c r="M26" i="5" l="1"/>
  <c r="F6" i="5"/>
  <c r="F26" i="5"/>
  <c r="G20" i="5"/>
  <c r="L6" i="5"/>
  <c r="I9" i="5"/>
  <c r="I8" i="5"/>
  <c r="I7" i="5"/>
  <c r="H9" i="5"/>
  <c r="H8" i="5"/>
  <c r="H7" i="5"/>
  <c r="G9" i="5"/>
  <c r="G8" i="5"/>
  <c r="G7" i="5"/>
  <c r="L26" i="5"/>
  <c r="E6" i="5"/>
  <c r="E26" i="5"/>
  <c r="I26" i="5" s="1"/>
  <c r="I29" i="5" s="1"/>
  <c r="I35" i="5" s="1"/>
  <c r="D6" i="5"/>
  <c r="D26" i="5" s="1"/>
  <c r="H24" i="5"/>
  <c r="I20" i="5"/>
  <c r="H15" i="5"/>
  <c r="H16" i="5"/>
  <c r="H17" i="5"/>
  <c r="H18" i="5"/>
  <c r="H19" i="5"/>
  <c r="H21" i="5"/>
  <c r="H22" i="5"/>
  <c r="H23" i="5"/>
  <c r="E28" i="5"/>
  <c r="E29" i="5" s="1"/>
  <c r="F28" i="5"/>
  <c r="F29" i="5"/>
  <c r="F34" i="5" s="1"/>
  <c r="G24" i="5"/>
  <c r="G10" i="5"/>
  <c r="G28" i="5" s="1"/>
  <c r="G13" i="5"/>
  <c r="G6" i="5"/>
  <c r="G11" i="5"/>
  <c r="G12" i="5"/>
  <c r="G14" i="5"/>
  <c r="G15" i="5"/>
  <c r="G16" i="5"/>
  <c r="G17" i="5"/>
  <c r="G18" i="5"/>
  <c r="G19" i="5"/>
  <c r="G21" i="5"/>
  <c r="G22" i="5"/>
  <c r="G23" i="5"/>
  <c r="G25" i="5"/>
  <c r="D28" i="5"/>
  <c r="H6" i="5"/>
  <c r="H11" i="5"/>
  <c r="H12" i="5"/>
  <c r="H14" i="5"/>
  <c r="H25" i="5"/>
  <c r="I6" i="5"/>
  <c r="I10" i="5"/>
  <c r="I11" i="5"/>
  <c r="I12" i="5"/>
  <c r="I13" i="5"/>
  <c r="I14" i="5"/>
  <c r="I15" i="5"/>
  <c r="I16" i="5"/>
  <c r="I17" i="5"/>
  <c r="I18" i="5"/>
  <c r="I19" i="5"/>
  <c r="I21" i="5"/>
  <c r="I22" i="5"/>
  <c r="I23" i="5"/>
  <c r="I24" i="5"/>
  <c r="I25" i="5"/>
  <c r="I28" i="5"/>
  <c r="L28" i="5"/>
  <c r="L29" i="5" s="1"/>
  <c r="M28" i="5"/>
  <c r="M29" i="5" s="1"/>
  <c r="F35" i="5"/>
  <c r="H28" i="5"/>
  <c r="E30" i="5"/>
  <c r="F30" i="5"/>
  <c r="H13" i="5"/>
  <c r="H10" i="5"/>
  <c r="M34" i="5" l="1"/>
  <c r="M35" i="5"/>
  <c r="I34" i="5"/>
  <c r="L34" i="5"/>
  <c r="L35" i="5"/>
  <c r="H26" i="5"/>
  <c r="G26" i="5"/>
  <c r="G29" i="5" s="1"/>
  <c r="G35" i="5" s="1"/>
  <c r="D29" i="5"/>
  <c r="D30" i="5"/>
  <c r="E34" i="5"/>
  <c r="E35" i="5"/>
  <c r="G34" i="5" l="1"/>
  <c r="H29" i="5"/>
  <c r="D34" i="5"/>
  <c r="D35" i="5"/>
</calcChain>
</file>

<file path=xl/sharedStrings.xml><?xml version="1.0" encoding="utf-8"?>
<sst xmlns="http://schemas.openxmlformats.org/spreadsheetml/2006/main" count="79" uniqueCount="75">
  <si>
    <t>対前年度増減</t>
  </si>
  <si>
    <t>収 入 歩 合</t>
  </si>
  <si>
    <t>税        目</t>
  </si>
  <si>
    <t>決  算  額</t>
  </si>
  <si>
    <t>A</t>
  </si>
  <si>
    <t>B</t>
  </si>
  <si>
    <t>C=B-A</t>
  </si>
  <si>
    <t>B/A</t>
  </si>
  <si>
    <t>個人県民税</t>
  </si>
  <si>
    <t>法人県民税</t>
  </si>
  <si>
    <t>県民税利子割</t>
  </si>
  <si>
    <t>個人事業税</t>
  </si>
  <si>
    <t>法人事業税</t>
  </si>
  <si>
    <t>地方消費税</t>
  </si>
  <si>
    <t>不動産取得税</t>
  </si>
  <si>
    <t>県たばこ税</t>
  </si>
  <si>
    <t>ゴルフ場利用税</t>
  </si>
  <si>
    <t>自動車税</t>
  </si>
  <si>
    <t>鉱区税</t>
  </si>
  <si>
    <t>自動車取得税</t>
  </si>
  <si>
    <t>軽油引取税</t>
  </si>
  <si>
    <t>旧法による税</t>
  </si>
  <si>
    <t xml:space="preserve">    計  ①</t>
  </si>
  <si>
    <t xml:space="preserve"> （計の内訳）</t>
  </si>
  <si>
    <t>法人二税  ②</t>
  </si>
  <si>
    <t>その他諸税</t>
  </si>
  <si>
    <t xml:space="preserve">  ②／①  (%)</t>
  </si>
  <si>
    <t>　　 　    　　　（単位：千円・％）</t>
  </si>
  <si>
    <t>前年度比</t>
  </si>
  <si>
    <t>対最終予算</t>
  </si>
  <si>
    <t>収入未済額</t>
  </si>
  <si>
    <t>過不足額</t>
  </si>
  <si>
    <t>増減額</t>
  </si>
  <si>
    <t>税目</t>
  </si>
  <si>
    <t>Ｐ</t>
  </si>
  <si>
    <t>D=B-P</t>
  </si>
  <si>
    <t>個人県</t>
  </si>
  <si>
    <t>法人県</t>
  </si>
  <si>
    <t>利子割</t>
  </si>
  <si>
    <t>個人事</t>
  </si>
  <si>
    <t>法人事</t>
  </si>
  <si>
    <t>地方消</t>
  </si>
  <si>
    <t>不動産</t>
  </si>
  <si>
    <t>たばこ</t>
  </si>
  <si>
    <t>ゴルフ</t>
  </si>
  <si>
    <t>固定資産税</t>
  </si>
  <si>
    <t>自動取</t>
  </si>
  <si>
    <t>軽油引</t>
  </si>
  <si>
    <t>旧法税</t>
  </si>
  <si>
    <t>計  ①</t>
  </si>
  <si>
    <t>計内訳</t>
  </si>
  <si>
    <t>法二②</t>
  </si>
  <si>
    <t>その他</t>
  </si>
  <si>
    <t>②/①(%)</t>
  </si>
  <si>
    <t>自動車</t>
    <rPh sb="0" eb="3">
      <t>ジドウシャ</t>
    </rPh>
    <phoneticPr fontId="2"/>
  </si>
  <si>
    <t>固定</t>
    <rPh sb="0" eb="2">
      <t>コテイ</t>
    </rPh>
    <phoneticPr fontId="2"/>
  </si>
  <si>
    <t>狩猟税</t>
    <rPh sb="0" eb="2">
      <t>シュリョウ</t>
    </rPh>
    <rPh sb="2" eb="3">
      <t>ゼイ</t>
    </rPh>
    <phoneticPr fontId="2"/>
  </si>
  <si>
    <t>産廃税</t>
    <rPh sb="0" eb="2">
      <t>サンパイ</t>
    </rPh>
    <rPh sb="2" eb="3">
      <t>ゼイ</t>
    </rPh>
    <phoneticPr fontId="2"/>
  </si>
  <si>
    <t>産業廃棄物税</t>
    <rPh sb="0" eb="2">
      <t>サンギョウ</t>
    </rPh>
    <rPh sb="2" eb="5">
      <t>ハイキブツ</t>
    </rPh>
    <rPh sb="5" eb="6">
      <t>ゼイ</t>
    </rPh>
    <phoneticPr fontId="2"/>
  </si>
  <si>
    <t>-</t>
    <phoneticPr fontId="2"/>
  </si>
  <si>
    <t>所得割・均等割</t>
    <rPh sb="0" eb="3">
      <t>ショトクワリ</t>
    </rPh>
    <rPh sb="4" eb="7">
      <t>キントウワリ</t>
    </rPh>
    <phoneticPr fontId="2"/>
  </si>
  <si>
    <t>配当割</t>
    <rPh sb="0" eb="2">
      <t>ハイトウ</t>
    </rPh>
    <rPh sb="2" eb="3">
      <t>ワ</t>
    </rPh>
    <phoneticPr fontId="2"/>
  </si>
  <si>
    <t>株式等譲渡所得割</t>
    <rPh sb="0" eb="2">
      <t>カブシキ</t>
    </rPh>
    <rPh sb="2" eb="3">
      <t>トウ</t>
    </rPh>
    <rPh sb="3" eb="5">
      <t>ジョウト</t>
    </rPh>
    <rPh sb="5" eb="8">
      <t>ショトクワリ</t>
    </rPh>
    <phoneticPr fontId="2"/>
  </si>
  <si>
    <t>最終予算額</t>
    <phoneticPr fontId="2"/>
  </si>
  <si>
    <t>(所得)</t>
    <rPh sb="1" eb="3">
      <t>ショトク</t>
    </rPh>
    <phoneticPr fontId="2"/>
  </si>
  <si>
    <t>(配当)</t>
    <rPh sb="1" eb="3">
      <t>ハイトウ</t>
    </rPh>
    <phoneticPr fontId="2"/>
  </si>
  <si>
    <t>(株式)</t>
    <rPh sb="1" eb="3">
      <t>カブシキ</t>
    </rPh>
    <phoneticPr fontId="2"/>
  </si>
  <si>
    <t>鉱区税</t>
    <phoneticPr fontId="2"/>
  </si>
  <si>
    <t>確定版</t>
    <rPh sb="0" eb="2">
      <t>カクテイ</t>
    </rPh>
    <rPh sb="2" eb="3">
      <t>バン</t>
    </rPh>
    <phoneticPr fontId="2"/>
  </si>
  <si>
    <t>　　　　　平成 ２１ 年 度　県 税 決 算 状 況</t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</si>
  <si>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</si>
  <si>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</si>
  <si>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20年度</t>
    <rPh sb="2" eb="4">
      <t>ネンド</t>
    </rPh>
    <phoneticPr fontId="2"/>
  </si>
  <si>
    <t>21年度</t>
    <rPh sb="2" eb="4">
      <t>ネンド</t>
    </rPh>
    <phoneticPr fontId="2"/>
  </si>
  <si>
    <t>21年度末</t>
    <rPh sb="2" eb="5">
      <t>ネンドマツ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</si>
</sst>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77" formatCode="0.0"/>
    <numFmt numFmtId="178" formatCode="#,##0_ "/>
    <numFmt numFmtId="180" formatCode="#,##0;&quot;△ &quot;#,##0"/>
  </numFmts>
  <fonts count="11">
    <font>
      <sz val="11"/>
      <name val="明朝"/>
      <family val="3"/>
      <charset val="128"/>
    </font>
    <font>
      <sz val="12"/>
      <name val="明朝"/>
      <family val="1"/>
      <charset val="128"/>
    </font>
    <font>
      <sz val="6"/>
      <name val="明朝"/>
      <family val="3"/>
      <charset val="128"/>
    </font>
    <font>
      <b/>
      <sz val="12"/>
      <name val="ＪＳゴシック"/>
      <family val="3"/>
      <charset val="128"/>
    </font>
    <font>
      <sz val="20"/>
      <name val="明朝"/>
      <family val="3"/>
      <charset val="128"/>
    </font>
    <font>
      <sz val="11"/>
      <color indexed="10"/>
      <name val="明朝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10"/>
      <name val="明朝"/>
      <family val="3"/>
      <charset val="128"/>
    </font>
    <font>
      <sz val="10"/>
      <color indexed="10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77" fontId="1" fillId="0" borderId="5" xfId="0" applyNumberFormat="1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distributed"/>
    </xf>
    <xf numFmtId="0" fontId="1" fillId="0" borderId="13" xfId="0" applyFont="1" applyBorder="1" applyAlignment="1">
      <alignment horizontal="distributed"/>
    </xf>
    <xf numFmtId="0" fontId="0" fillId="0" borderId="0" xfId="0" applyFill="1"/>
    <xf numFmtId="177" fontId="1" fillId="0" borderId="14" xfId="0" applyNumberFormat="1" applyFont="1" applyBorder="1"/>
    <xf numFmtId="177" fontId="1" fillId="0" borderId="15" xfId="0" applyNumberFormat="1" applyFont="1" applyBorder="1"/>
    <xf numFmtId="0" fontId="1" fillId="0" borderId="0" xfId="0" applyFont="1" applyBorder="1"/>
    <xf numFmtId="178" fontId="0" fillId="0" borderId="0" xfId="0" applyNumberFormat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distributed"/>
    </xf>
    <xf numFmtId="0" fontId="0" fillId="0" borderId="0" xfId="0" applyFill="1" applyBorder="1"/>
    <xf numFmtId="0" fontId="0" fillId="0" borderId="19" xfId="0" applyBorder="1"/>
    <xf numFmtId="180" fontId="1" fillId="0" borderId="14" xfId="0" applyNumberFormat="1" applyFont="1" applyBorder="1"/>
    <xf numFmtId="180" fontId="1" fillId="0" borderId="20" xfId="0" applyNumberFormat="1" applyFont="1" applyBorder="1"/>
    <xf numFmtId="180" fontId="1" fillId="0" borderId="15" xfId="0" applyNumberFormat="1" applyFont="1" applyBorder="1"/>
    <xf numFmtId="0" fontId="1" fillId="0" borderId="5" xfId="0" applyFont="1" applyBorder="1"/>
    <xf numFmtId="0" fontId="4" fillId="0" borderId="0" xfId="0" applyFont="1" applyFill="1"/>
    <xf numFmtId="0" fontId="5" fillId="0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3" fontId="7" fillId="0" borderId="0" xfId="0" applyNumberFormat="1" applyFont="1"/>
    <xf numFmtId="0" fontId="1" fillId="0" borderId="21" xfId="0" applyFont="1" applyFill="1" applyBorder="1" applyAlignment="1">
      <alignment horizontal="centerContinuous"/>
    </xf>
    <xf numFmtId="0" fontId="1" fillId="0" borderId="22" xfId="0" applyFont="1" applyFill="1" applyBorder="1" applyAlignment="1">
      <alignment horizontal="centerContinuous"/>
    </xf>
    <xf numFmtId="0" fontId="1" fillId="0" borderId="23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24" xfId="0" applyFont="1" applyBorder="1"/>
    <xf numFmtId="0" fontId="0" fillId="0" borderId="25" xfId="0" applyBorder="1"/>
    <xf numFmtId="0" fontId="1" fillId="0" borderId="21" xfId="0" applyFont="1" applyBorder="1" applyAlignment="1">
      <alignment horizontal="centerContinuous"/>
    </xf>
    <xf numFmtId="0" fontId="1" fillId="0" borderId="17" xfId="0" applyFont="1" applyBorder="1"/>
    <xf numFmtId="0" fontId="1" fillId="0" borderId="26" xfId="0" applyFont="1" applyBorder="1" applyAlignment="1">
      <alignment horizontal="right"/>
    </xf>
    <xf numFmtId="180" fontId="1" fillId="0" borderId="25" xfId="0" applyNumberFormat="1" applyFont="1" applyBorder="1"/>
    <xf numFmtId="0" fontId="1" fillId="0" borderId="0" xfId="0" applyFont="1" applyFill="1" applyBorder="1"/>
    <xf numFmtId="180" fontId="1" fillId="0" borderId="27" xfId="0" applyNumberFormat="1" applyFont="1" applyBorder="1"/>
    <xf numFmtId="177" fontId="1" fillId="0" borderId="27" xfId="0" applyNumberFormat="1" applyFont="1" applyBorder="1"/>
    <xf numFmtId="0" fontId="0" fillId="0" borderId="28" xfId="0" applyBorder="1"/>
    <xf numFmtId="0" fontId="1" fillId="0" borderId="29" xfId="0" applyFont="1" applyBorder="1" applyAlignment="1">
      <alignment horizontal="distributed"/>
    </xf>
    <xf numFmtId="0" fontId="0" fillId="0" borderId="30" xfId="0" applyBorder="1"/>
    <xf numFmtId="177" fontId="1" fillId="0" borderId="20" xfId="0" applyNumberFormat="1" applyFont="1" applyBorder="1"/>
    <xf numFmtId="0" fontId="1" fillId="0" borderId="0" xfId="0" applyFont="1" applyFill="1" applyBorder="1" applyAlignment="1">
      <alignment horizontal="left"/>
    </xf>
    <xf numFmtId="3" fontId="1" fillId="2" borderId="31" xfId="0" applyNumberFormat="1" applyFont="1" applyFill="1" applyBorder="1"/>
    <xf numFmtId="180" fontId="1" fillId="2" borderId="14" xfId="0" applyNumberFormat="1" applyFont="1" applyFill="1" applyBorder="1"/>
    <xf numFmtId="3" fontId="1" fillId="2" borderId="32" xfId="0" applyNumberFormat="1" applyFont="1" applyFill="1" applyBorder="1"/>
    <xf numFmtId="180" fontId="1" fillId="2" borderId="14" xfId="0" applyNumberFormat="1" applyFont="1" applyFill="1" applyBorder="1" applyAlignment="1">
      <alignment horizontal="right"/>
    </xf>
    <xf numFmtId="3" fontId="1" fillId="2" borderId="33" xfId="0" applyNumberFormat="1" applyFont="1" applyFill="1" applyBorder="1"/>
    <xf numFmtId="3" fontId="1" fillId="2" borderId="14" xfId="0" applyNumberFormat="1" applyFont="1" applyFill="1" applyBorder="1"/>
    <xf numFmtId="0" fontId="1" fillId="2" borderId="34" xfId="0" applyFont="1" applyFill="1" applyBorder="1"/>
    <xf numFmtId="0" fontId="1" fillId="2" borderId="5" xfId="0" applyFont="1" applyFill="1" applyBorder="1"/>
    <xf numFmtId="0" fontId="0" fillId="2" borderId="0" xfId="0" applyFill="1" applyBorder="1"/>
    <xf numFmtId="0" fontId="0" fillId="2" borderId="0" xfId="0" applyFill="1"/>
    <xf numFmtId="3" fontId="7" fillId="2" borderId="0" xfId="0" applyNumberFormat="1" applyFont="1" applyFill="1"/>
    <xf numFmtId="0" fontId="1" fillId="2" borderId="0" xfId="0" applyFont="1" applyFill="1"/>
    <xf numFmtId="0" fontId="1" fillId="2" borderId="22" xfId="0" applyFont="1" applyFill="1" applyBorder="1" applyAlignment="1">
      <alignment horizontal="centerContinuous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right"/>
    </xf>
    <xf numFmtId="3" fontId="3" fillId="2" borderId="31" xfId="0" applyNumberFormat="1" applyFont="1" applyFill="1" applyBorder="1"/>
    <xf numFmtId="3" fontId="3" fillId="2" borderId="32" xfId="0" applyNumberFormat="1" applyFont="1" applyFill="1" applyBorder="1"/>
    <xf numFmtId="3" fontId="3" fillId="2" borderId="32" xfId="0" applyNumberFormat="1" applyFont="1" applyFill="1" applyBorder="1" applyAlignment="1">
      <alignment horizontal="right"/>
    </xf>
    <xf numFmtId="3" fontId="3" fillId="2" borderId="33" xfId="0" applyNumberFormat="1" applyFont="1" applyFill="1" applyBorder="1"/>
    <xf numFmtId="0" fontId="3" fillId="2" borderId="34" xfId="0" applyFont="1" applyFill="1" applyBorder="1"/>
    <xf numFmtId="177" fontId="1" fillId="0" borderId="14" xfId="0" applyNumberFormat="1" applyFont="1" applyBorder="1" applyAlignment="1">
      <alignment horizontal="right"/>
    </xf>
    <xf numFmtId="3" fontId="1" fillId="2" borderId="37" xfId="0" applyNumberFormat="1" applyFont="1" applyFill="1" applyBorder="1"/>
    <xf numFmtId="3" fontId="3" fillId="2" borderId="37" xfId="0" applyNumberFormat="1" applyFont="1" applyFill="1" applyBorder="1"/>
    <xf numFmtId="0" fontId="0" fillId="0" borderId="24" xfId="0" applyBorder="1"/>
    <xf numFmtId="0" fontId="0" fillId="0" borderId="38" xfId="0" applyBorder="1"/>
    <xf numFmtId="0" fontId="8" fillId="0" borderId="22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3" fontId="9" fillId="2" borderId="31" xfId="0" applyNumberFormat="1" applyFont="1" applyFill="1" applyBorder="1"/>
    <xf numFmtId="3" fontId="9" fillId="2" borderId="37" xfId="0" applyNumberFormat="1" applyFont="1" applyFill="1" applyBorder="1"/>
    <xf numFmtId="3" fontId="9" fillId="2" borderId="32" xfId="0" applyNumberFormat="1" applyFont="1" applyFill="1" applyBorder="1"/>
    <xf numFmtId="3" fontId="9" fillId="2" borderId="32" xfId="0" applyNumberFormat="1" applyFont="1" applyFill="1" applyBorder="1" applyAlignment="1">
      <alignment horizontal="right"/>
    </xf>
    <xf numFmtId="3" fontId="9" fillId="0" borderId="30" xfId="0" applyNumberFormat="1" applyFont="1" applyBorder="1"/>
    <xf numFmtId="3" fontId="9" fillId="0" borderId="1" xfId="0" applyNumberFormat="1" applyFont="1" applyBorder="1"/>
    <xf numFmtId="0" fontId="9" fillId="0" borderId="2" xfId="0" applyFont="1" applyBorder="1"/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right"/>
    </xf>
    <xf numFmtId="3" fontId="9" fillId="0" borderId="42" xfId="0" applyNumberFormat="1" applyFont="1" applyBorder="1"/>
    <xf numFmtId="3" fontId="9" fillId="0" borderId="43" xfId="0" applyNumberFormat="1" applyFont="1" applyBorder="1"/>
    <xf numFmtId="3" fontId="9" fillId="0" borderId="44" xfId="0" applyNumberFormat="1" applyFont="1" applyBorder="1"/>
    <xf numFmtId="3" fontId="9" fillId="0" borderId="44" xfId="0" applyNumberFormat="1" applyFont="1" applyBorder="1" applyAlignment="1">
      <alignment horizontal="right"/>
    </xf>
    <xf numFmtId="3" fontId="9" fillId="0" borderId="45" xfId="0" applyNumberFormat="1" applyFont="1" applyBorder="1"/>
    <xf numFmtId="3" fontId="9" fillId="0" borderId="18" xfId="0" applyNumberFormat="1" applyFont="1" applyBorder="1"/>
    <xf numFmtId="0" fontId="9" fillId="0" borderId="46" xfId="0" applyFont="1" applyBorder="1"/>
    <xf numFmtId="0" fontId="1" fillId="0" borderId="0" xfId="0" applyFont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80" fontId="1" fillId="0" borderId="33" xfId="0" applyNumberFormat="1" applyFont="1" applyBorder="1"/>
    <xf numFmtId="176" fontId="1" fillId="2" borderId="42" xfId="0" applyNumberFormat="1" applyFont="1" applyFill="1" applyBorder="1"/>
    <xf numFmtId="176" fontId="1" fillId="2" borderId="43" xfId="0" applyNumberFormat="1" applyFont="1" applyFill="1" applyBorder="1"/>
    <xf numFmtId="176" fontId="1" fillId="2" borderId="44" xfId="0" applyNumberFormat="1" applyFont="1" applyFill="1" applyBorder="1"/>
    <xf numFmtId="177" fontId="1" fillId="2" borderId="44" xfId="0" applyNumberFormat="1" applyFont="1" applyFill="1" applyBorder="1"/>
    <xf numFmtId="176" fontId="1" fillId="2" borderId="44" xfId="0" applyNumberFormat="1" applyFont="1" applyFill="1" applyBorder="1" applyAlignment="1">
      <alignment horizontal="right"/>
    </xf>
    <xf numFmtId="176" fontId="1" fillId="2" borderId="45" xfId="0" applyNumberFormat="1" applyFont="1" applyFill="1" applyBorder="1"/>
    <xf numFmtId="0" fontId="1" fillId="2" borderId="46" xfId="0" applyFont="1" applyFill="1" applyBorder="1"/>
    <xf numFmtId="0" fontId="3" fillId="0" borderId="35" xfId="0" applyFont="1" applyFill="1" applyBorder="1"/>
    <xf numFmtId="0" fontId="3" fillId="0" borderId="36" xfId="0" applyFont="1" applyFill="1" applyBorder="1" applyAlignment="1">
      <alignment horizontal="center"/>
    </xf>
    <xf numFmtId="176" fontId="3" fillId="2" borderId="22" xfId="0" applyNumberFormat="1" applyFont="1" applyFill="1" applyBorder="1"/>
    <xf numFmtId="176" fontId="3" fillId="2" borderId="25" xfId="0" applyNumberFormat="1" applyFont="1" applyFill="1" applyBorder="1"/>
    <xf numFmtId="176" fontId="3" fillId="2" borderId="30" xfId="0" applyNumberFormat="1" applyFont="1" applyFill="1" applyBorder="1"/>
    <xf numFmtId="0" fontId="3" fillId="2" borderId="2" xfId="0" applyFont="1" applyFill="1" applyBorder="1"/>
    <xf numFmtId="0" fontId="0" fillId="3" borderId="38" xfId="0" applyFill="1" applyBorder="1"/>
    <xf numFmtId="0" fontId="1" fillId="3" borderId="12" xfId="0" applyFont="1" applyFill="1" applyBorder="1" applyAlignment="1">
      <alignment horizontal="distributed"/>
    </xf>
    <xf numFmtId="0" fontId="0" fillId="3" borderId="1" xfId="0" applyFill="1" applyBorder="1"/>
    <xf numFmtId="3" fontId="9" fillId="3" borderId="37" xfId="0" applyNumberFormat="1" applyFont="1" applyFill="1" applyBorder="1"/>
    <xf numFmtId="3" fontId="9" fillId="3" borderId="43" xfId="0" applyNumberFormat="1" applyFont="1" applyFill="1" applyBorder="1"/>
    <xf numFmtId="3" fontId="3" fillId="3" borderId="37" xfId="0" applyNumberFormat="1" applyFont="1" applyFill="1" applyBorder="1"/>
    <xf numFmtId="180" fontId="1" fillId="3" borderId="27" xfId="0" applyNumberFormat="1" applyFont="1" applyFill="1" applyBorder="1"/>
    <xf numFmtId="177" fontId="1" fillId="3" borderId="27" xfId="0" applyNumberFormat="1" applyFont="1" applyFill="1" applyBorder="1"/>
    <xf numFmtId="176" fontId="1" fillId="3" borderId="43" xfId="0" applyNumberFormat="1" applyFont="1" applyFill="1" applyBorder="1"/>
    <xf numFmtId="176" fontId="3" fillId="3" borderId="25" xfId="0" applyNumberFormat="1" applyFont="1" applyFill="1" applyBorder="1"/>
    <xf numFmtId="3" fontId="1" fillId="3" borderId="37" xfId="0" applyNumberFormat="1" applyFont="1" applyFill="1" applyBorder="1"/>
    <xf numFmtId="180" fontId="1" fillId="3" borderId="14" xfId="0" applyNumberFormat="1" applyFont="1" applyFill="1" applyBorder="1"/>
    <xf numFmtId="0" fontId="9" fillId="3" borderId="37" xfId="0" applyFont="1" applyFill="1" applyBorder="1" applyAlignment="1">
      <alignment horizontal="center"/>
    </xf>
    <xf numFmtId="0" fontId="0" fillId="3" borderId="43" xfId="0" applyFill="1" applyBorder="1"/>
    <xf numFmtId="0" fontId="0" fillId="3" borderId="4" xfId="0" applyFill="1" applyBorder="1"/>
    <xf numFmtId="3" fontId="9" fillId="3" borderId="32" xfId="0" applyNumberFormat="1" applyFont="1" applyFill="1" applyBorder="1"/>
    <xf numFmtId="3" fontId="9" fillId="3" borderId="44" xfId="0" applyNumberFormat="1" applyFont="1" applyFill="1" applyBorder="1"/>
    <xf numFmtId="3" fontId="3" fillId="3" borderId="32" xfId="0" applyNumberFormat="1" applyFont="1" applyFill="1" applyBorder="1"/>
    <xf numFmtId="177" fontId="1" fillId="3" borderId="14" xfId="0" applyNumberFormat="1" applyFont="1" applyFill="1" applyBorder="1"/>
    <xf numFmtId="176" fontId="1" fillId="3" borderId="44" xfId="0" applyNumberFormat="1" applyFont="1" applyFill="1" applyBorder="1"/>
    <xf numFmtId="3" fontId="1" fillId="3" borderId="32" xfId="0" applyNumberFormat="1" applyFont="1" applyFill="1" applyBorder="1"/>
    <xf numFmtId="0" fontId="9" fillId="3" borderId="32" xfId="0" applyFont="1" applyFill="1" applyBorder="1" applyAlignment="1">
      <alignment horizontal="center"/>
    </xf>
    <xf numFmtId="0" fontId="0" fillId="3" borderId="3" xfId="0" applyFill="1" applyBorder="1"/>
    <xf numFmtId="0" fontId="1" fillId="3" borderId="13" xfId="0" applyFont="1" applyFill="1" applyBorder="1" applyAlignment="1">
      <alignment horizontal="distributed"/>
    </xf>
    <xf numFmtId="0" fontId="0" fillId="3" borderId="2" xfId="0" applyFill="1" applyBorder="1"/>
    <xf numFmtId="3" fontId="9" fillId="3" borderId="34" xfId="0" applyNumberFormat="1" applyFont="1" applyFill="1" applyBorder="1"/>
    <xf numFmtId="3" fontId="9" fillId="3" borderId="46" xfId="0" applyNumberFormat="1" applyFont="1" applyFill="1" applyBorder="1"/>
    <xf numFmtId="3" fontId="3" fillId="3" borderId="34" xfId="0" applyNumberFormat="1" applyFont="1" applyFill="1" applyBorder="1"/>
    <xf numFmtId="180" fontId="1" fillId="3" borderId="5" xfId="0" applyNumberFormat="1" applyFont="1" applyFill="1" applyBorder="1"/>
    <xf numFmtId="177" fontId="1" fillId="3" borderId="5" xfId="0" applyNumberFormat="1" applyFont="1" applyFill="1" applyBorder="1"/>
    <xf numFmtId="176" fontId="1" fillId="3" borderId="40" xfId="0" applyNumberFormat="1" applyFont="1" applyFill="1" applyBorder="1"/>
    <xf numFmtId="176" fontId="3" fillId="3" borderId="39" xfId="0" applyNumberFormat="1" applyFont="1" applyFill="1" applyBorder="1"/>
    <xf numFmtId="3" fontId="1" fillId="3" borderId="35" xfId="0" applyNumberFormat="1" applyFont="1" applyFill="1" applyBorder="1"/>
    <xf numFmtId="180" fontId="1" fillId="3" borderId="49" xfId="0" applyNumberFormat="1" applyFont="1" applyFill="1" applyBorder="1"/>
    <xf numFmtId="0" fontId="9" fillId="3" borderId="35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distributed"/>
    </xf>
    <xf numFmtId="0" fontId="0" fillId="3" borderId="25" xfId="0" applyFill="1" applyBorder="1" applyAlignment="1">
      <alignment horizontal="left"/>
    </xf>
    <xf numFmtId="0" fontId="9" fillId="3" borderId="25" xfId="0" applyFont="1" applyFill="1" applyBorder="1"/>
    <xf numFmtId="0" fontId="9" fillId="3" borderId="43" xfId="0" applyFont="1" applyFill="1" applyBorder="1"/>
    <xf numFmtId="0" fontId="3" fillId="3" borderId="37" xfId="0" applyFont="1" applyFill="1" applyBorder="1"/>
    <xf numFmtId="180" fontId="1" fillId="3" borderId="37" xfId="0" applyNumberFormat="1" applyFont="1" applyFill="1" applyBorder="1"/>
    <xf numFmtId="0" fontId="1" fillId="3" borderId="43" xfId="0" applyFont="1" applyFill="1" applyBorder="1"/>
    <xf numFmtId="0" fontId="3" fillId="3" borderId="25" xfId="0" applyFont="1" applyFill="1" applyBorder="1"/>
    <xf numFmtId="0" fontId="1" fillId="3" borderId="37" xfId="0" applyFont="1" applyFill="1" applyBorder="1"/>
    <xf numFmtId="0" fontId="9" fillId="3" borderId="25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distributed"/>
    </xf>
    <xf numFmtId="0" fontId="0" fillId="3" borderId="39" xfId="0" applyFill="1" applyBorder="1"/>
    <xf numFmtId="3" fontId="9" fillId="3" borderId="1" xfId="0" applyNumberFormat="1" applyFont="1" applyFill="1" applyBorder="1"/>
    <xf numFmtId="3" fontId="9" fillId="3" borderId="50" xfId="0" applyNumberFormat="1" applyFont="1" applyFill="1" applyBorder="1"/>
    <xf numFmtId="180" fontId="1" fillId="3" borderId="39" xfId="0" applyNumberFormat="1" applyFont="1" applyFill="1" applyBorder="1"/>
    <xf numFmtId="3" fontId="1" fillId="3" borderId="14" xfId="0" applyNumberFormat="1" applyFont="1" applyFill="1" applyBorder="1"/>
    <xf numFmtId="0" fontId="9" fillId="3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32" sqref="L32"/>
    </sheetView>
  </sheetViews>
  <sheetFormatPr defaultColWidth="11.375" defaultRowHeight="14.25"/>
  <cols>
    <col min="1" max="1" width="2" customWidth="1"/>
    <col min="2" max="2" width="25.25" style="1" customWidth="1"/>
    <col min="3" max="3" width="2.375" style="1" customWidth="1"/>
    <col min="4" max="4" width="16" style="35" customWidth="1"/>
    <col min="5" max="5" width="16.5" customWidth="1"/>
    <col min="6" max="6" width="16" customWidth="1"/>
    <col min="7" max="7" width="16.375" customWidth="1"/>
    <col min="8" max="8" width="10.375" customWidth="1"/>
    <col min="9" max="9" width="15.25" customWidth="1"/>
    <col min="10" max="10" width="10" style="18" customWidth="1"/>
    <col min="11" max="11" width="10.125" style="18" customWidth="1"/>
    <col min="12" max="12" width="13.75" style="18" customWidth="1"/>
    <col min="13" max="13" width="13.5" customWidth="1"/>
    <col min="14" max="14" width="8" style="100" customWidth="1"/>
    <col min="15" max="15" width="12.875" customWidth="1"/>
  </cols>
  <sheetData>
    <row r="1" spans="1:15" ht="29.25" customHeight="1">
      <c r="D1" s="34" t="s">
        <v>69</v>
      </c>
      <c r="E1" s="10"/>
      <c r="F1" s="67"/>
      <c r="G1" s="10"/>
      <c r="H1" s="10"/>
      <c r="I1" s="33"/>
      <c r="K1" s="32"/>
      <c r="N1" t="s">
        <v>68</v>
      </c>
    </row>
    <row r="2" spans="1:15" ht="25.5" customHeight="1" thickBot="1">
      <c r="A2" s="1"/>
      <c r="D2" s="36"/>
      <c r="E2" s="1"/>
      <c r="F2" s="64"/>
      <c r="G2" s="1"/>
      <c r="H2" s="21"/>
      <c r="I2" s="21"/>
      <c r="J2"/>
      <c r="K2" s="48" t="s">
        <v>27</v>
      </c>
      <c r="L2" s="48"/>
    </row>
    <row r="3" spans="1:15" s="10" customFormat="1" ht="22.5" customHeight="1">
      <c r="A3" s="42"/>
      <c r="B3" s="12"/>
      <c r="C3" s="13"/>
      <c r="D3" s="81" t="s">
        <v>70</v>
      </c>
      <c r="E3" s="44" t="s">
        <v>71</v>
      </c>
      <c r="F3" s="68"/>
      <c r="G3" s="23" t="s">
        <v>0</v>
      </c>
      <c r="H3" s="23" t="s">
        <v>28</v>
      </c>
      <c r="I3" s="23" t="s">
        <v>29</v>
      </c>
      <c r="J3" s="38" t="s">
        <v>1</v>
      </c>
      <c r="K3" s="39"/>
      <c r="L3" s="23" t="s">
        <v>74</v>
      </c>
      <c r="M3" s="23" t="s">
        <v>30</v>
      </c>
      <c r="N3" s="101"/>
    </row>
    <row r="4" spans="1:15" s="10" customFormat="1" ht="22.5" customHeight="1">
      <c r="A4" s="11"/>
      <c r="B4" s="14" t="s">
        <v>2</v>
      </c>
      <c r="C4" s="15"/>
      <c r="D4" s="82" t="s">
        <v>3</v>
      </c>
      <c r="E4" s="91" t="s">
        <v>63</v>
      </c>
      <c r="F4" s="69" t="s">
        <v>3</v>
      </c>
      <c r="G4" s="45"/>
      <c r="H4" s="45"/>
      <c r="I4" s="24" t="s">
        <v>31</v>
      </c>
      <c r="J4" s="40"/>
      <c r="K4" s="118"/>
      <c r="L4" s="24" t="s">
        <v>30</v>
      </c>
      <c r="M4" s="24" t="s">
        <v>32</v>
      </c>
      <c r="N4" s="102" t="s">
        <v>33</v>
      </c>
    </row>
    <row r="5" spans="1:15" s="10" customFormat="1" ht="22.5" customHeight="1" thickBot="1">
      <c r="A5" s="7"/>
      <c r="B5" s="8"/>
      <c r="C5" s="9"/>
      <c r="D5" s="83" t="s">
        <v>4</v>
      </c>
      <c r="E5" s="92" t="s">
        <v>34</v>
      </c>
      <c r="F5" s="70" t="s">
        <v>5</v>
      </c>
      <c r="G5" s="46" t="s">
        <v>6</v>
      </c>
      <c r="H5" s="46" t="s">
        <v>7</v>
      </c>
      <c r="I5" s="46" t="s">
        <v>35</v>
      </c>
      <c r="J5" s="41" t="s">
        <v>72</v>
      </c>
      <c r="K5" s="119" t="s">
        <v>73</v>
      </c>
      <c r="L5" s="46"/>
      <c r="M5" s="46"/>
      <c r="N5" s="103"/>
    </row>
    <row r="6" spans="1:15" ht="22.5" customHeight="1">
      <c r="A6" s="79"/>
      <c r="B6" s="16" t="s">
        <v>8</v>
      </c>
      <c r="C6" s="2"/>
      <c r="D6" s="84">
        <f>D7+D8+D9</f>
        <v>51850706</v>
      </c>
      <c r="E6" s="93">
        <f>E7+E8+E9</f>
        <v>51314700</v>
      </c>
      <c r="F6" s="71">
        <f>F7+F8+F9</f>
        <v>51473405</v>
      </c>
      <c r="G6" s="30">
        <f t="shared" ref="G6:G20" si="0">F6-D6</f>
        <v>-377301</v>
      </c>
      <c r="H6" s="20">
        <f t="shared" ref="H6:H24" si="1">ROUND(F6/D6*100,1)</f>
        <v>99.3</v>
      </c>
      <c r="I6" s="30">
        <f t="shared" ref="I6:I20" si="2">F6-E6</f>
        <v>158705</v>
      </c>
      <c r="J6" s="111">
        <v>95.1</v>
      </c>
      <c r="K6" s="120">
        <v>94.3</v>
      </c>
      <c r="L6" s="56">
        <f>L7+L8+L9</f>
        <v>2988178</v>
      </c>
      <c r="M6" s="57">
        <v>472262</v>
      </c>
      <c r="N6" s="104" t="s">
        <v>36</v>
      </c>
      <c r="O6" s="22"/>
    </row>
    <row r="7" spans="1:15" ht="22.5" customHeight="1">
      <c r="A7" s="124"/>
      <c r="B7" s="125" t="s">
        <v>60</v>
      </c>
      <c r="C7" s="126"/>
      <c r="D7" s="127">
        <v>51169220</v>
      </c>
      <c r="E7" s="128">
        <v>50663300</v>
      </c>
      <c r="F7" s="129">
        <v>50837514</v>
      </c>
      <c r="G7" s="130">
        <f t="shared" si="0"/>
        <v>-331706</v>
      </c>
      <c r="H7" s="131">
        <f t="shared" si="1"/>
        <v>99.4</v>
      </c>
      <c r="I7" s="130">
        <f t="shared" si="2"/>
        <v>174214</v>
      </c>
      <c r="J7" s="132">
        <v>95</v>
      </c>
      <c r="K7" s="133">
        <v>94.2</v>
      </c>
      <c r="L7" s="134">
        <v>2988178</v>
      </c>
      <c r="M7" s="135">
        <v>472262</v>
      </c>
      <c r="N7" s="136" t="s">
        <v>64</v>
      </c>
      <c r="O7" s="22"/>
    </row>
    <row r="8" spans="1:15" ht="22.5" customHeight="1">
      <c r="A8" s="80"/>
      <c r="B8" s="16" t="s">
        <v>61</v>
      </c>
      <c r="C8" s="2"/>
      <c r="D8" s="85">
        <v>498782</v>
      </c>
      <c r="E8" s="94">
        <v>421600</v>
      </c>
      <c r="F8" s="78">
        <v>405947</v>
      </c>
      <c r="G8" s="49">
        <f t="shared" si="0"/>
        <v>-92835</v>
      </c>
      <c r="H8" s="50">
        <f t="shared" si="1"/>
        <v>81.400000000000006</v>
      </c>
      <c r="I8" s="49">
        <f t="shared" si="2"/>
        <v>-15653</v>
      </c>
      <c r="J8" s="112">
        <v>100</v>
      </c>
      <c r="K8" s="121">
        <v>100</v>
      </c>
      <c r="L8" s="77">
        <v>0</v>
      </c>
      <c r="M8" s="57">
        <v>0</v>
      </c>
      <c r="N8" s="105" t="s">
        <v>65</v>
      </c>
      <c r="O8" s="22"/>
    </row>
    <row r="9" spans="1:15" ht="22.5" customHeight="1">
      <c r="A9" s="137"/>
      <c r="B9" s="125" t="s">
        <v>62</v>
      </c>
      <c r="C9" s="126"/>
      <c r="D9" s="127">
        <v>182704</v>
      </c>
      <c r="E9" s="128">
        <v>229800</v>
      </c>
      <c r="F9" s="129">
        <v>229944</v>
      </c>
      <c r="G9" s="130">
        <f t="shared" si="0"/>
        <v>47240</v>
      </c>
      <c r="H9" s="131">
        <f t="shared" si="1"/>
        <v>125.9</v>
      </c>
      <c r="I9" s="130">
        <f t="shared" si="2"/>
        <v>144</v>
      </c>
      <c r="J9" s="132">
        <v>100</v>
      </c>
      <c r="K9" s="133">
        <v>100</v>
      </c>
      <c r="L9" s="134">
        <v>0</v>
      </c>
      <c r="M9" s="135">
        <v>0</v>
      </c>
      <c r="N9" s="136" t="s">
        <v>66</v>
      </c>
      <c r="O9" s="22"/>
    </row>
    <row r="10" spans="1:15" ht="22.5" customHeight="1">
      <c r="A10" s="5"/>
      <c r="B10" s="16" t="s">
        <v>9</v>
      </c>
      <c r="C10" s="2"/>
      <c r="D10" s="86">
        <v>11256131</v>
      </c>
      <c r="E10" s="95">
        <v>5577000</v>
      </c>
      <c r="F10" s="72">
        <v>5693812</v>
      </c>
      <c r="G10" s="28">
        <f t="shared" si="0"/>
        <v>-5562319</v>
      </c>
      <c r="H10" s="19">
        <f t="shared" si="1"/>
        <v>50.6</v>
      </c>
      <c r="I10" s="28">
        <f t="shared" si="2"/>
        <v>116812</v>
      </c>
      <c r="J10" s="113">
        <v>99.1</v>
      </c>
      <c r="K10" s="121">
        <v>98.6</v>
      </c>
      <c r="L10" s="58">
        <v>60299</v>
      </c>
      <c r="M10" s="57">
        <v>-19836</v>
      </c>
      <c r="N10" s="106" t="s">
        <v>37</v>
      </c>
      <c r="O10" s="22"/>
    </row>
    <row r="11" spans="1:15" ht="22.5" customHeight="1">
      <c r="A11" s="138"/>
      <c r="B11" s="125" t="s">
        <v>10</v>
      </c>
      <c r="C11" s="126"/>
      <c r="D11" s="139">
        <v>1486438</v>
      </c>
      <c r="E11" s="140">
        <v>1285400</v>
      </c>
      <c r="F11" s="141">
        <v>1341957</v>
      </c>
      <c r="G11" s="135">
        <f t="shared" si="0"/>
        <v>-144481</v>
      </c>
      <c r="H11" s="142">
        <f t="shared" si="1"/>
        <v>90.3</v>
      </c>
      <c r="I11" s="135">
        <f t="shared" si="2"/>
        <v>56557</v>
      </c>
      <c r="J11" s="143">
        <v>100</v>
      </c>
      <c r="K11" s="133">
        <v>100</v>
      </c>
      <c r="L11" s="144">
        <v>0</v>
      </c>
      <c r="M11" s="135">
        <v>0</v>
      </c>
      <c r="N11" s="145" t="s">
        <v>38</v>
      </c>
      <c r="O11" s="22"/>
    </row>
    <row r="12" spans="1:15" ht="22.5" customHeight="1">
      <c r="A12" s="5"/>
      <c r="B12" s="16" t="s">
        <v>11</v>
      </c>
      <c r="C12" s="2"/>
      <c r="D12" s="86">
        <v>1602677</v>
      </c>
      <c r="E12" s="95">
        <v>1448200</v>
      </c>
      <c r="F12" s="72">
        <v>1448564</v>
      </c>
      <c r="G12" s="28">
        <f t="shared" si="0"/>
        <v>-154113</v>
      </c>
      <c r="H12" s="19">
        <f t="shared" si="1"/>
        <v>90.4</v>
      </c>
      <c r="I12" s="28">
        <f t="shared" si="2"/>
        <v>364</v>
      </c>
      <c r="J12" s="113">
        <v>93.2</v>
      </c>
      <c r="K12" s="121">
        <v>92.8</v>
      </c>
      <c r="L12" s="58">
        <v>103990</v>
      </c>
      <c r="M12" s="57">
        <v>-4635</v>
      </c>
      <c r="N12" s="106" t="s">
        <v>39</v>
      </c>
      <c r="O12" s="22"/>
    </row>
    <row r="13" spans="1:15" ht="22.5" customHeight="1">
      <c r="A13" s="138"/>
      <c r="B13" s="125" t="s">
        <v>12</v>
      </c>
      <c r="C13" s="126"/>
      <c r="D13" s="139">
        <v>59133589</v>
      </c>
      <c r="E13" s="140">
        <v>22311800</v>
      </c>
      <c r="F13" s="141">
        <v>22648585</v>
      </c>
      <c r="G13" s="135">
        <f t="shared" si="0"/>
        <v>-36485004</v>
      </c>
      <c r="H13" s="142">
        <f t="shared" si="1"/>
        <v>38.299999999999997</v>
      </c>
      <c r="I13" s="135">
        <f t="shared" si="2"/>
        <v>336785</v>
      </c>
      <c r="J13" s="143">
        <v>99.6</v>
      </c>
      <c r="K13" s="133">
        <v>99.2</v>
      </c>
      <c r="L13" s="144">
        <v>163141</v>
      </c>
      <c r="M13" s="135">
        <v>-33151</v>
      </c>
      <c r="N13" s="145" t="s">
        <v>40</v>
      </c>
      <c r="O13" s="22"/>
    </row>
    <row r="14" spans="1:15" ht="22.5" customHeight="1">
      <c r="A14" s="5"/>
      <c r="B14" s="16" t="s">
        <v>13</v>
      </c>
      <c r="C14" s="2"/>
      <c r="D14" s="86">
        <v>11719110</v>
      </c>
      <c r="E14" s="95">
        <v>11248700</v>
      </c>
      <c r="F14" s="72">
        <v>11393106</v>
      </c>
      <c r="G14" s="28">
        <f t="shared" si="0"/>
        <v>-326004</v>
      </c>
      <c r="H14" s="19">
        <f t="shared" si="1"/>
        <v>97.2</v>
      </c>
      <c r="I14" s="28">
        <f t="shared" si="2"/>
        <v>144406</v>
      </c>
      <c r="J14" s="114">
        <v>100</v>
      </c>
      <c r="K14" s="121">
        <v>100</v>
      </c>
      <c r="L14" s="58">
        <v>0</v>
      </c>
      <c r="M14" s="57">
        <v>0</v>
      </c>
      <c r="N14" s="106" t="s">
        <v>41</v>
      </c>
      <c r="O14" s="22"/>
    </row>
    <row r="15" spans="1:15" ht="22.5" customHeight="1">
      <c r="A15" s="138"/>
      <c r="B15" s="125" t="s">
        <v>14</v>
      </c>
      <c r="C15" s="126"/>
      <c r="D15" s="139">
        <v>4962774</v>
      </c>
      <c r="E15" s="140">
        <v>5080100</v>
      </c>
      <c r="F15" s="141">
        <v>5157147</v>
      </c>
      <c r="G15" s="135">
        <f t="shared" si="0"/>
        <v>194373</v>
      </c>
      <c r="H15" s="142">
        <f t="shared" si="1"/>
        <v>103.9</v>
      </c>
      <c r="I15" s="135">
        <f t="shared" si="2"/>
        <v>77047</v>
      </c>
      <c r="J15" s="143">
        <v>81.8</v>
      </c>
      <c r="K15" s="133">
        <v>84.8</v>
      </c>
      <c r="L15" s="144">
        <v>874038</v>
      </c>
      <c r="M15" s="135">
        <v>-165600</v>
      </c>
      <c r="N15" s="145" t="s">
        <v>42</v>
      </c>
      <c r="O15" s="22"/>
    </row>
    <row r="16" spans="1:15" ht="22.5" customHeight="1">
      <c r="A16" s="5"/>
      <c r="B16" s="16" t="s">
        <v>15</v>
      </c>
      <c r="C16" s="2"/>
      <c r="D16" s="86">
        <v>3152491</v>
      </c>
      <c r="E16" s="95">
        <v>2930800</v>
      </c>
      <c r="F16" s="72">
        <v>2909769</v>
      </c>
      <c r="G16" s="28">
        <f t="shared" si="0"/>
        <v>-242722</v>
      </c>
      <c r="H16" s="19">
        <f t="shared" si="1"/>
        <v>92.3</v>
      </c>
      <c r="I16" s="28">
        <f t="shared" si="2"/>
        <v>-21031</v>
      </c>
      <c r="J16" s="113">
        <v>100</v>
      </c>
      <c r="K16" s="121">
        <v>100</v>
      </c>
      <c r="L16" s="58">
        <v>0</v>
      </c>
      <c r="M16" s="57">
        <v>0</v>
      </c>
      <c r="N16" s="106" t="s">
        <v>43</v>
      </c>
      <c r="O16" s="22"/>
    </row>
    <row r="17" spans="1:15" ht="22.5" customHeight="1">
      <c r="A17" s="138"/>
      <c r="B17" s="125" t="s">
        <v>16</v>
      </c>
      <c r="C17" s="126"/>
      <c r="D17" s="139">
        <v>1421549</v>
      </c>
      <c r="E17" s="140">
        <v>1422200</v>
      </c>
      <c r="F17" s="141">
        <v>1431594</v>
      </c>
      <c r="G17" s="135">
        <f t="shared" si="0"/>
        <v>10045</v>
      </c>
      <c r="H17" s="142">
        <f t="shared" si="1"/>
        <v>100.7</v>
      </c>
      <c r="I17" s="135">
        <f t="shared" si="2"/>
        <v>9394</v>
      </c>
      <c r="J17" s="143">
        <v>99.1</v>
      </c>
      <c r="K17" s="133">
        <v>99.1</v>
      </c>
      <c r="L17" s="144">
        <v>12629</v>
      </c>
      <c r="M17" s="135">
        <v>-307</v>
      </c>
      <c r="N17" s="145" t="s">
        <v>44</v>
      </c>
      <c r="O17" s="22"/>
    </row>
    <row r="18" spans="1:15" ht="22.5" customHeight="1">
      <c r="A18" s="5"/>
      <c r="B18" s="16" t="s">
        <v>17</v>
      </c>
      <c r="C18" s="2"/>
      <c r="D18" s="86">
        <v>19440921</v>
      </c>
      <c r="E18" s="95">
        <v>19166700</v>
      </c>
      <c r="F18" s="72">
        <v>19170400</v>
      </c>
      <c r="G18" s="28">
        <f t="shared" si="0"/>
        <v>-270521</v>
      </c>
      <c r="H18" s="19">
        <f t="shared" si="1"/>
        <v>98.6</v>
      </c>
      <c r="I18" s="28">
        <f t="shared" si="2"/>
        <v>3700</v>
      </c>
      <c r="J18" s="113">
        <v>96.7</v>
      </c>
      <c r="K18" s="121">
        <v>96.9</v>
      </c>
      <c r="L18" s="58">
        <v>548206</v>
      </c>
      <c r="M18" s="57">
        <v>-47463</v>
      </c>
      <c r="N18" s="106" t="s">
        <v>54</v>
      </c>
      <c r="O18" s="22"/>
    </row>
    <row r="19" spans="1:15" ht="22.5" customHeight="1">
      <c r="A19" s="138"/>
      <c r="B19" s="125" t="s">
        <v>18</v>
      </c>
      <c r="C19" s="126"/>
      <c r="D19" s="139">
        <v>8634</v>
      </c>
      <c r="E19" s="140">
        <v>8700</v>
      </c>
      <c r="F19" s="141">
        <v>8699</v>
      </c>
      <c r="G19" s="135">
        <f t="shared" si="0"/>
        <v>65</v>
      </c>
      <c r="H19" s="142">
        <f t="shared" si="1"/>
        <v>100.8</v>
      </c>
      <c r="I19" s="135">
        <f t="shared" si="2"/>
        <v>-1</v>
      </c>
      <c r="J19" s="143">
        <v>100</v>
      </c>
      <c r="K19" s="133">
        <v>100</v>
      </c>
      <c r="L19" s="144">
        <v>0</v>
      </c>
      <c r="M19" s="135">
        <v>0</v>
      </c>
      <c r="N19" s="145" t="s">
        <v>67</v>
      </c>
      <c r="O19" s="22"/>
    </row>
    <row r="20" spans="1:15" ht="22.5" customHeight="1">
      <c r="A20" s="5"/>
      <c r="B20" s="16" t="s">
        <v>45</v>
      </c>
      <c r="C20" s="2"/>
      <c r="D20" s="87">
        <v>0</v>
      </c>
      <c r="E20" s="96">
        <v>0</v>
      </c>
      <c r="F20" s="73">
        <v>0</v>
      </c>
      <c r="G20" s="28">
        <f t="shared" si="0"/>
        <v>0</v>
      </c>
      <c r="H20" s="76" t="s">
        <v>59</v>
      </c>
      <c r="I20" s="28">
        <f t="shared" si="2"/>
        <v>0</v>
      </c>
      <c r="J20" s="115">
        <v>0</v>
      </c>
      <c r="K20" s="121">
        <v>0</v>
      </c>
      <c r="L20" s="58">
        <v>0</v>
      </c>
      <c r="M20" s="59" t="s">
        <v>59</v>
      </c>
      <c r="N20" s="106" t="s">
        <v>55</v>
      </c>
      <c r="O20" s="22"/>
    </row>
    <row r="21" spans="1:15" ht="22.5" customHeight="1">
      <c r="A21" s="138"/>
      <c r="B21" s="125" t="s">
        <v>19</v>
      </c>
      <c r="C21" s="126"/>
      <c r="D21" s="139">
        <v>4474408</v>
      </c>
      <c r="E21" s="140">
        <v>2776300</v>
      </c>
      <c r="F21" s="141">
        <v>2725612</v>
      </c>
      <c r="G21" s="135">
        <f t="shared" ref="G21:G26" si="3">F21-D21</f>
        <v>-1748796</v>
      </c>
      <c r="H21" s="142">
        <f t="shared" si="1"/>
        <v>60.9</v>
      </c>
      <c r="I21" s="135">
        <f t="shared" ref="I21:I26" si="4">F21-E21</f>
        <v>-50688</v>
      </c>
      <c r="J21" s="143">
        <v>100</v>
      </c>
      <c r="K21" s="133">
        <v>100</v>
      </c>
      <c r="L21" s="144">
        <v>263</v>
      </c>
      <c r="M21" s="135">
        <v>-203</v>
      </c>
      <c r="N21" s="145" t="s">
        <v>46</v>
      </c>
      <c r="O21" s="22"/>
    </row>
    <row r="22" spans="1:15" ht="22.5" customHeight="1">
      <c r="A22" s="5"/>
      <c r="B22" s="16" t="s">
        <v>20</v>
      </c>
      <c r="C22" s="2"/>
      <c r="D22" s="86">
        <v>11757295</v>
      </c>
      <c r="E22" s="95">
        <v>11412500</v>
      </c>
      <c r="F22" s="72">
        <v>11449845</v>
      </c>
      <c r="G22" s="28">
        <f t="shared" si="3"/>
        <v>-307450</v>
      </c>
      <c r="H22" s="19">
        <f t="shared" si="1"/>
        <v>97.4</v>
      </c>
      <c r="I22" s="28">
        <f t="shared" si="4"/>
        <v>37345</v>
      </c>
      <c r="J22" s="113">
        <v>95.9</v>
      </c>
      <c r="K22" s="121">
        <v>96</v>
      </c>
      <c r="L22" s="58">
        <v>475805</v>
      </c>
      <c r="M22" s="57">
        <v>-29873</v>
      </c>
      <c r="N22" s="106" t="s">
        <v>47</v>
      </c>
      <c r="O22" s="22"/>
    </row>
    <row r="23" spans="1:15" ht="22.5" customHeight="1">
      <c r="A23" s="138"/>
      <c r="B23" s="125" t="s">
        <v>56</v>
      </c>
      <c r="C23" s="126"/>
      <c r="D23" s="139">
        <v>24217</v>
      </c>
      <c r="E23" s="140">
        <v>23700</v>
      </c>
      <c r="F23" s="141">
        <v>23839</v>
      </c>
      <c r="G23" s="135">
        <f t="shared" si="3"/>
        <v>-378</v>
      </c>
      <c r="H23" s="142">
        <f t="shared" si="1"/>
        <v>98.4</v>
      </c>
      <c r="I23" s="135">
        <f t="shared" si="4"/>
        <v>139</v>
      </c>
      <c r="J23" s="143">
        <v>100</v>
      </c>
      <c r="K23" s="133">
        <v>100</v>
      </c>
      <c r="L23" s="144">
        <v>0</v>
      </c>
      <c r="M23" s="135">
        <v>0</v>
      </c>
      <c r="N23" s="145" t="s">
        <v>56</v>
      </c>
      <c r="O23" s="22"/>
    </row>
    <row r="24" spans="1:15" ht="22.5" customHeight="1">
      <c r="A24" s="5"/>
      <c r="B24" s="16" t="s">
        <v>58</v>
      </c>
      <c r="C24" s="2"/>
      <c r="D24" s="86">
        <v>71815</v>
      </c>
      <c r="E24" s="95">
        <v>72400</v>
      </c>
      <c r="F24" s="72">
        <v>74769</v>
      </c>
      <c r="G24" s="28">
        <f t="shared" si="3"/>
        <v>2954</v>
      </c>
      <c r="H24" s="19">
        <f t="shared" si="1"/>
        <v>104.1</v>
      </c>
      <c r="I24" s="28">
        <f t="shared" si="4"/>
        <v>2369</v>
      </c>
      <c r="J24" s="113">
        <v>100</v>
      </c>
      <c r="K24" s="121">
        <v>100</v>
      </c>
      <c r="L24" s="58">
        <v>0</v>
      </c>
      <c r="M24" s="59">
        <v>0</v>
      </c>
      <c r="N24" s="106" t="s">
        <v>57</v>
      </c>
      <c r="O24" s="22"/>
    </row>
    <row r="25" spans="1:15" ht="22.5" customHeight="1" thickBot="1">
      <c r="A25" s="146"/>
      <c r="B25" s="147" t="s">
        <v>21</v>
      </c>
      <c r="C25" s="148"/>
      <c r="D25" s="149">
        <v>937</v>
      </c>
      <c r="E25" s="150">
        <v>800</v>
      </c>
      <c r="F25" s="151">
        <v>660</v>
      </c>
      <c r="G25" s="152">
        <f t="shared" si="3"/>
        <v>-277</v>
      </c>
      <c r="H25" s="153">
        <f>ROUND(F25/D25*100,1)</f>
        <v>70.400000000000006</v>
      </c>
      <c r="I25" s="135">
        <f t="shared" si="4"/>
        <v>-140</v>
      </c>
      <c r="J25" s="154">
        <v>6</v>
      </c>
      <c r="K25" s="155">
        <v>6.3</v>
      </c>
      <c r="L25" s="156">
        <v>7032</v>
      </c>
      <c r="M25" s="157">
        <v>-2550</v>
      </c>
      <c r="N25" s="158" t="s">
        <v>48</v>
      </c>
      <c r="O25" s="22"/>
    </row>
    <row r="26" spans="1:15" ht="22.5" customHeight="1" thickBot="1">
      <c r="A26" s="51"/>
      <c r="B26" s="52" t="s">
        <v>22</v>
      </c>
      <c r="C26" s="53"/>
      <c r="D26" s="88">
        <f>SUM(D6:D25)-D7-D8-D9</f>
        <v>182363692</v>
      </c>
      <c r="E26" s="97">
        <f>SUM(E6:E25)-E7-E8-E9</f>
        <v>136080000</v>
      </c>
      <c r="F26" s="74">
        <f>SUM(F6:F25)-F7-F8-F9</f>
        <v>136951763</v>
      </c>
      <c r="G26" s="29">
        <f t="shared" si="3"/>
        <v>-45411929</v>
      </c>
      <c r="H26" s="54">
        <f>ROUND(F26/D26*100,1)</f>
        <v>75.099999999999994</v>
      </c>
      <c r="I26" s="110">
        <f t="shared" si="4"/>
        <v>871763</v>
      </c>
      <c r="J26" s="116">
        <v>97.1</v>
      </c>
      <c r="K26" s="122">
        <v>96.1</v>
      </c>
      <c r="L26" s="60">
        <f>SUM(L6:L25)-L7-L8-L9</f>
        <v>5233581</v>
      </c>
      <c r="M26" s="60">
        <f>SUM(M6:M25)-M7-M8-M9</f>
        <v>168644</v>
      </c>
      <c r="N26" s="107" t="s">
        <v>49</v>
      </c>
      <c r="O26" s="22"/>
    </row>
    <row r="27" spans="1:15" ht="22.5" customHeight="1">
      <c r="A27" s="138"/>
      <c r="B27" s="159" t="s">
        <v>23</v>
      </c>
      <c r="C27" s="160"/>
      <c r="D27" s="161"/>
      <c r="E27" s="162"/>
      <c r="F27" s="163"/>
      <c r="G27" s="130"/>
      <c r="H27" s="131"/>
      <c r="I27" s="164"/>
      <c r="J27" s="165"/>
      <c r="K27" s="166"/>
      <c r="L27" s="167"/>
      <c r="M27" s="130"/>
      <c r="N27" s="168" t="s">
        <v>50</v>
      </c>
      <c r="O27" s="22"/>
    </row>
    <row r="28" spans="1:15" ht="22.5" customHeight="1">
      <c r="A28" s="27"/>
      <c r="B28" s="25" t="s">
        <v>24</v>
      </c>
      <c r="C28" s="43"/>
      <c r="D28" s="89">
        <f>D10+D13</f>
        <v>70389720</v>
      </c>
      <c r="E28" s="98">
        <f>E10+E13</f>
        <v>27888800</v>
      </c>
      <c r="F28" s="72">
        <f>F10+F13</f>
        <v>28342397</v>
      </c>
      <c r="G28" s="47">
        <f>G10+G13</f>
        <v>-42047323</v>
      </c>
      <c r="H28" s="19">
        <f>ROUND(F28/D28*100,1)</f>
        <v>40.299999999999997</v>
      </c>
      <c r="I28" s="47">
        <f>I10+I13</f>
        <v>453597</v>
      </c>
      <c r="J28" s="112">
        <v>99.5</v>
      </c>
      <c r="K28" s="121">
        <v>99</v>
      </c>
      <c r="L28" s="61">
        <f>L10+L13</f>
        <v>223440</v>
      </c>
      <c r="M28" s="57">
        <f>M10+M13</f>
        <v>-52987</v>
      </c>
      <c r="N28" s="108" t="s">
        <v>51</v>
      </c>
      <c r="O28" s="22"/>
    </row>
    <row r="29" spans="1:15" ht="22.5" customHeight="1">
      <c r="A29" s="138"/>
      <c r="B29" s="169" t="s">
        <v>25</v>
      </c>
      <c r="C29" s="170"/>
      <c r="D29" s="171">
        <f>D26-D28</f>
        <v>111973972</v>
      </c>
      <c r="E29" s="172">
        <f>E26-E28</f>
        <v>108191200</v>
      </c>
      <c r="F29" s="141">
        <f>F26-F28</f>
        <v>108609366</v>
      </c>
      <c r="G29" s="173">
        <f>G26-G28</f>
        <v>-3364606</v>
      </c>
      <c r="H29" s="142">
        <f>ROUND(F29/D29*100,1)</f>
        <v>97</v>
      </c>
      <c r="I29" s="173">
        <f>I26-I28</f>
        <v>418166</v>
      </c>
      <c r="J29" s="154">
        <v>95.7</v>
      </c>
      <c r="K29" s="155">
        <v>95.4</v>
      </c>
      <c r="L29" s="174">
        <f>L26-L28</f>
        <v>5010141</v>
      </c>
      <c r="M29" s="135">
        <f>M26-M28</f>
        <v>221631</v>
      </c>
      <c r="N29" s="175" t="s">
        <v>52</v>
      </c>
      <c r="O29" s="22"/>
    </row>
    <row r="30" spans="1:15" ht="22.5" customHeight="1" thickBot="1">
      <c r="A30" s="4"/>
      <c r="B30" s="17" t="s">
        <v>26</v>
      </c>
      <c r="C30" s="3"/>
      <c r="D30" s="90">
        <f>ROUND(D28/D26*100,1)</f>
        <v>38.6</v>
      </c>
      <c r="E30" s="99">
        <f>ROUND(E28/E26*100,1)</f>
        <v>20.5</v>
      </c>
      <c r="F30" s="75">
        <f>ROUND(F28/F26*100,1)</f>
        <v>20.7</v>
      </c>
      <c r="G30" s="31"/>
      <c r="H30" s="6"/>
      <c r="I30" s="31"/>
      <c r="J30" s="117"/>
      <c r="K30" s="123"/>
      <c r="L30" s="62"/>
      <c r="M30" s="63"/>
      <c r="N30" s="109" t="s">
        <v>53</v>
      </c>
      <c r="O30" s="22"/>
    </row>
    <row r="31" spans="1:15" ht="22.5" customHeight="1">
      <c r="B31" s="55"/>
      <c r="F31" s="65"/>
      <c r="J31" s="26"/>
      <c r="K31" s="64"/>
      <c r="L31" s="64"/>
      <c r="M31" s="65"/>
    </row>
    <row r="32" spans="1:15" ht="22.5" customHeight="1">
      <c r="D32" s="36"/>
      <c r="E32" s="1"/>
      <c r="F32" s="65"/>
      <c r="K32" s="65"/>
      <c r="L32" s="65"/>
      <c r="M32" s="65"/>
    </row>
    <row r="33" spans="4:13">
      <c r="D33" s="36"/>
      <c r="E33" s="1"/>
      <c r="F33" s="65"/>
      <c r="I33" s="1"/>
      <c r="J33" s="26"/>
      <c r="K33" s="65"/>
      <c r="L33" s="64"/>
      <c r="M33" s="64"/>
    </row>
    <row r="34" spans="4:13">
      <c r="D34" s="37">
        <f>+D25+D24+D23+D22+D21+D19+D18+D17+D16+D15+D14+D12+D11+D6-D29</f>
        <v>0</v>
      </c>
      <c r="E34" s="37">
        <f t="shared" ref="E34:M34" si="5">+E25+E24+E23+E22+E21+E19+E18+E17+E16+E15+E14+E12+E11+E6-E29</f>
        <v>0</v>
      </c>
      <c r="F34" s="66">
        <f t="shared" si="5"/>
        <v>0</v>
      </c>
      <c r="G34" s="37">
        <f t="shared" si="5"/>
        <v>0</v>
      </c>
      <c r="H34" s="37"/>
      <c r="I34" s="37">
        <f t="shared" si="5"/>
        <v>0</v>
      </c>
      <c r="J34" s="37"/>
      <c r="K34" s="66"/>
      <c r="L34" s="66">
        <f t="shared" si="5"/>
        <v>0</v>
      </c>
      <c r="M34" s="66">
        <f t="shared" si="5"/>
        <v>0</v>
      </c>
    </row>
    <row r="35" spans="4:13">
      <c r="D35" s="37">
        <f>+D29+D28-D26</f>
        <v>0</v>
      </c>
      <c r="E35" s="37">
        <f t="shared" ref="E35:M35" si="6">+E29+E28-E26</f>
        <v>0</v>
      </c>
      <c r="F35" s="66">
        <f t="shared" si="6"/>
        <v>0</v>
      </c>
      <c r="G35" s="37">
        <f t="shared" si="6"/>
        <v>0</v>
      </c>
      <c r="H35" s="37"/>
      <c r="I35" s="37">
        <f t="shared" si="6"/>
        <v>0</v>
      </c>
      <c r="J35" s="37"/>
      <c r="K35" s="66"/>
      <c r="L35" s="66">
        <f t="shared" si="6"/>
        <v>0</v>
      </c>
      <c r="M35" s="66">
        <f t="shared" si="6"/>
        <v>0</v>
      </c>
    </row>
    <row r="36" spans="4:13">
      <c r="F36" s="65"/>
      <c r="K36" s="65"/>
      <c r="L36" s="65"/>
      <c r="M36" s="65"/>
    </row>
    <row r="37" spans="4:13">
      <c r="F37" s="65"/>
    </row>
    <row r="38" spans="4:13">
      <c r="F38" s="65"/>
    </row>
    <row r="39" spans="4:13">
      <c r="F39" s="65"/>
    </row>
  </sheetData>
  <phoneticPr fontId="2"/>
  <printOptions gridLinesSet="0"/>
  <pageMargins left="0.51" right="0.28999999999999998" top="0.82" bottom="0.43307086614173229" header="0.51181102362204722" footer="0.43307086614173229"/>
  <pageSetup paperSize="9" scale="80" orientation="landscape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○21年度決算状況(確定版）</vt:lpstr>
      <vt:lpstr>'○21年度決算状況(確定版）'!Print_Area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川尻　徹</dc:creator>
  <cp:lastModifiedBy>w</cp:lastModifiedBy>
  <cp:lastPrinted>2019-03-28T02:20:57Z</cp:lastPrinted>
  <dcterms:created xsi:type="dcterms:W3CDTF">2000-06-19T05:50:39Z</dcterms:created>
  <dcterms:modified xsi:type="dcterms:W3CDTF">2019-03-28T02:21:04Z</dcterms:modified>
</cp:coreProperties>
</file>