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9225" windowHeight="8640" activeTab="0"/>
  </bookViews>
  <sheets>
    <sheet name="その１" sheetId="1" r:id="rId1"/>
  </sheets>
  <definedNames>
    <definedName name="_xlfn.IFERROR" hidden="1">#NAME?</definedName>
    <definedName name="_xlnm.Print_Area" localSheetId="0">'その１'!$A$1:$V$49</definedName>
  </definedNames>
  <calcPr fullCalcOnLoad="1"/>
</workbook>
</file>

<file path=xl/sharedStrings.xml><?xml version="1.0" encoding="utf-8"?>
<sst xmlns="http://schemas.openxmlformats.org/spreadsheetml/2006/main" count="131" uniqueCount="73">
  <si>
    <t>第１９表　　税 目 別 徴 収 実 績</t>
  </si>
  <si>
    <t>総　　　　　　　　括</t>
  </si>
  <si>
    <t>（単位：千円）</t>
  </si>
  <si>
    <t>調　　　　　　　　　定　　　　　　　　　済　　　　　　　　　額</t>
  </si>
  <si>
    <t>　　　　　収　　　　　　　　　　　　　入　　　　　　　　　済　　　　　　　　　額</t>
  </si>
  <si>
    <t>徴　　　　　　収　　　　　　率　　　（％）</t>
  </si>
  <si>
    <t>税　　　　目　　　　別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</si>
  <si>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</si>
  <si>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</si>
  <si>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</si>
  <si>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</si>
  <si>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</si>
  <si>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</si>
  <si>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</si>
  <si>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</si>
  <si>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</si>
  <si>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</si>
  <si>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</si>
  <si>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</si>
  <si>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</si>
  <si>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</si>
  <si>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</si>
  <si>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収入済 額</t>
  </si>
  <si>
    <t>Ｄ／Ａ×100</t>
  </si>
  <si>
    <t>Ｅ／Ｂ×100</t>
  </si>
  <si>
    <t>Ｆ／Ｃ×100</t>
  </si>
  <si>
    <t>１　法　 定 　普 　通 　税</t>
  </si>
  <si>
    <t>(1)</t>
  </si>
  <si>
    <t>ア　個  人  均  等  割</t>
  </si>
  <si>
    <t>イ　所　　　 得　　　 割</t>
  </si>
  <si>
    <t>　　上記のうち退職所得分</t>
  </si>
  <si>
    <t>ウ　法  人  均  等  割</t>
  </si>
  <si>
    <t>エ　法    人    税   割</t>
  </si>
  <si>
    <t>(2)</t>
  </si>
  <si>
    <t>固定資産税</t>
  </si>
  <si>
    <t>ア　純 固 定 資 産 税</t>
  </si>
  <si>
    <t xml:space="preserve"> ①　土              地</t>
  </si>
  <si>
    <t xml:space="preserve"> ②　家              屋</t>
  </si>
  <si>
    <t xml:space="preserve"> ③　償   却   資  産</t>
  </si>
  <si>
    <t>(3)</t>
  </si>
  <si>
    <t>軽自動車税</t>
  </si>
  <si>
    <t>(4)</t>
  </si>
  <si>
    <t>(5)</t>
  </si>
  <si>
    <t>鉱産税</t>
  </si>
  <si>
    <t>(6)</t>
  </si>
  <si>
    <t>特別土地保有税</t>
  </si>
  <si>
    <t>ア　保       有       分</t>
  </si>
  <si>
    <t>イ　取       得       分</t>
  </si>
  <si>
    <t>ウ  遊  休  土  地  分</t>
  </si>
  <si>
    <t>２　法　定　外　普　通　税</t>
  </si>
  <si>
    <t>二　目　　　   的　　　　 税</t>
  </si>
  <si>
    <t>三　旧　法　に  よ  る  税</t>
  </si>
  <si>
    <t>合             計   （一～三）</t>
  </si>
  <si>
    <t>国  民  健  康  保  険  税</t>
  </si>
  <si>
    <t>国  民  健  康  保  険  料</t>
  </si>
  <si>
    <t>一　普　　　　 通　   　　税</t>
  </si>
  <si>
    <t>第２　　　５　市町税の収入状況</t>
  </si>
  <si>
    <t>市町村民税</t>
  </si>
  <si>
    <t>市町村たばこ税</t>
  </si>
  <si>
    <t>入湯税</t>
  </si>
  <si>
    <t>事業所税</t>
  </si>
  <si>
    <t>都市計画税</t>
  </si>
  <si>
    <t>ア　保       有       分</t>
  </si>
  <si>
    <t>ア 土　　　　　　　　地</t>
  </si>
  <si>
    <t>イ 家　　　　　　　　屋</t>
  </si>
  <si>
    <t>水利地益税</t>
  </si>
  <si>
    <t>共同施設税</t>
  </si>
  <si>
    <t>宅地開発税</t>
  </si>
  <si>
    <t>２　法　定　外　目　的  税</t>
  </si>
  <si>
    <t>１　法　定　目　的  税</t>
  </si>
  <si>
    <t>イ　交　　付　　金</t>
  </si>
  <si>
    <t>イ　家　　　　　　屋</t>
  </si>
  <si>
    <r>
      <t>ア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土　　　　　　地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</si>
</sst>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);[Red]\(0.0\)"/>
    <numFmt numFmtId="179" formatCode="#,##0.0_ ;[Red]\-#,##0.0\ "/>
    <numFmt numFmtId="180" formatCode="0.0%"/>
    <numFmt numFmtId="181" formatCode="0.0_ "/>
    <numFmt numFmtId="182" formatCode="#,##0_ "/>
    <numFmt numFmtId="183" formatCode="_ * #,##0.0_ ;_ * \-#,##0.0_ ;_ * &quot;-&quot;?_ ;_ @_ "/>
    <numFmt numFmtId="184" formatCode="#,##0.0_ "/>
    <numFmt numFmtId="185" formatCode="#,##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5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/>
    </xf>
    <xf numFmtId="38" fontId="6" fillId="0" borderId="0" xfId="48" applyFont="1" applyFill="1" applyAlignment="1" quotePrefix="1">
      <alignment horizontal="center" vertical="center"/>
    </xf>
    <xf numFmtId="38" fontId="6" fillId="0" borderId="0" xfId="48" applyFont="1" applyFill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Alignment="1">
      <alignment horizontal="centerContinuous"/>
    </xf>
    <xf numFmtId="38" fontId="6" fillId="0" borderId="0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2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Alignment="1">
      <alignment horizontal="left"/>
    </xf>
    <xf numFmtId="38" fontId="4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 vertical="center"/>
    </xf>
    <xf numFmtId="38" fontId="6" fillId="0" borderId="15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9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Continuous" vertical="center"/>
    </xf>
    <xf numFmtId="38" fontId="6" fillId="0" borderId="10" xfId="48" applyFont="1" applyFill="1" applyBorder="1" applyAlignment="1">
      <alignment horizontal="centerContinuous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center"/>
    </xf>
    <xf numFmtId="177" fontId="0" fillId="0" borderId="0" xfId="48" applyNumberFormat="1" applyFont="1" applyFill="1" applyBorder="1" applyAlignment="1">
      <alignment horizontal="center"/>
    </xf>
    <xf numFmtId="177" fontId="0" fillId="0" borderId="16" xfId="48" applyNumberFormat="1" applyFont="1" applyFill="1" applyBorder="1" applyAlignment="1">
      <alignment horizontal="center"/>
    </xf>
    <xf numFmtId="38" fontId="0" fillId="0" borderId="12" xfId="48" applyFont="1" applyFill="1" applyBorder="1" applyAlignment="1">
      <alignment horizontal="right"/>
    </xf>
    <xf numFmtId="183" fontId="4" fillId="0" borderId="0" xfId="48" applyNumberFormat="1" applyFont="1" applyFill="1" applyAlignment="1">
      <alignment horizontal="right" vertical="center"/>
    </xf>
    <xf numFmtId="183" fontId="4" fillId="0" borderId="10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 shrinkToFit="1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right" shrinkToFit="1"/>
    </xf>
    <xf numFmtId="38" fontId="0" fillId="0" borderId="0" xfId="48" applyFont="1" applyFill="1" applyAlignment="1">
      <alignment shrinkToFit="1"/>
    </xf>
    <xf numFmtId="38" fontId="0" fillId="0" borderId="0" xfId="48" applyFont="1" applyFill="1" applyAlignment="1">
      <alignment/>
    </xf>
    <xf numFmtId="0" fontId="0" fillId="0" borderId="0" xfId="0" applyFill="1" applyAlignment="1">
      <alignment shrinkToFit="1"/>
    </xf>
    <xf numFmtId="41" fontId="4" fillId="0" borderId="0" xfId="48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view="pageBreakPreview" zoomScale="70" zoomScaleNormal="75" zoomScaleSheetLayoutView="7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" sqref="B1"/>
    </sheetView>
  </sheetViews>
  <sheetFormatPr defaultColWidth="9.00390625" defaultRowHeight="13.5"/>
  <cols>
    <col min="1" max="1" width="1.00390625" style="34" customWidth="1"/>
    <col min="2" max="3" width="1.75390625" style="34" customWidth="1"/>
    <col min="4" max="4" width="3.125" style="34" customWidth="1"/>
    <col min="5" max="5" width="16.75390625" style="42" customWidth="1"/>
    <col min="6" max="6" width="2.75390625" style="42" customWidth="1"/>
    <col min="7" max="14" width="16.25390625" style="34" customWidth="1"/>
    <col min="15" max="17" width="11.625" style="34" customWidth="1"/>
    <col min="18" max="19" width="1.75390625" style="34" customWidth="1"/>
    <col min="20" max="20" width="3.125" style="34" customWidth="1"/>
    <col min="21" max="21" width="16.75390625" style="34" customWidth="1"/>
    <col min="22" max="22" width="2.00390625" style="34" customWidth="1"/>
    <col min="23" max="26" width="9.00390625" style="34" customWidth="1"/>
    <col min="27" max="34" width="0" style="52" hidden="1" customWidth="1"/>
    <col min="35" max="35" width="0" style="34" hidden="1" customWidth="1"/>
    <col min="36" max="36" width="11.75390625" style="34" hidden="1" customWidth="1"/>
    <col min="37" max="43" width="0" style="34" hidden="1" customWidth="1"/>
    <col min="44" max="16384" width="9.00390625" style="34" customWidth="1"/>
  </cols>
  <sheetData>
    <row r="1" spans="1:2" ht="14.25">
      <c r="A1" s="41"/>
      <c r="B1" s="31" t="s">
        <v>56</v>
      </c>
    </row>
    <row r="4" spans="1:22" ht="24">
      <c r="A4" s="4"/>
      <c r="B4" s="29" t="s">
        <v>0</v>
      </c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7.25">
      <c r="A5" s="4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thickBot="1">
      <c r="A6" s="33"/>
      <c r="B6" s="30"/>
      <c r="C6" s="30" t="s">
        <v>1</v>
      </c>
      <c r="D6" s="30"/>
      <c r="E6" s="30"/>
      <c r="F6" s="30"/>
      <c r="G6" s="30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 t="s">
        <v>2</v>
      </c>
    </row>
    <row r="7" spans="1:22" ht="27" customHeight="1">
      <c r="A7" s="1"/>
      <c r="B7" s="1"/>
      <c r="C7" s="1"/>
      <c r="D7" s="1"/>
      <c r="E7" s="6"/>
      <c r="F7" s="2"/>
      <c r="G7" s="17" t="s">
        <v>3</v>
      </c>
      <c r="H7" s="18"/>
      <c r="I7" s="18"/>
      <c r="J7" s="19"/>
      <c r="K7" s="20" t="s">
        <v>4</v>
      </c>
      <c r="L7" s="21"/>
      <c r="M7" s="21"/>
      <c r="N7" s="22"/>
      <c r="O7" s="17" t="s">
        <v>5</v>
      </c>
      <c r="P7" s="18"/>
      <c r="Q7" s="19"/>
      <c r="R7" s="1"/>
      <c r="S7" s="1"/>
      <c r="T7" s="1"/>
      <c r="U7" s="6"/>
      <c r="V7" s="36"/>
    </row>
    <row r="8" spans="1:22" ht="13.5">
      <c r="A8" s="1"/>
      <c r="B8" s="1"/>
      <c r="C8" s="23" t="s">
        <v>6</v>
      </c>
      <c r="D8" s="23"/>
      <c r="E8" s="24"/>
      <c r="F8" s="3"/>
      <c r="G8" s="3"/>
      <c r="H8" s="3"/>
      <c r="I8" s="3"/>
      <c r="J8" s="2" t="s">
        <v>7</v>
      </c>
      <c r="K8" s="3"/>
      <c r="L8" s="3"/>
      <c r="M8" s="3"/>
      <c r="N8" s="2" t="s">
        <v>7</v>
      </c>
      <c r="O8" s="3"/>
      <c r="P8" s="3"/>
      <c r="Q8" s="3"/>
      <c r="R8" s="1"/>
      <c r="S8" s="23" t="s">
        <v>6</v>
      </c>
      <c r="T8" s="23"/>
      <c r="U8" s="24"/>
      <c r="V8" s="25"/>
    </row>
    <row r="9" spans="1:34" s="42" customFormat="1" ht="13.5">
      <c r="A9" s="26"/>
      <c r="B9" s="26"/>
      <c r="C9" s="26"/>
      <c r="D9" s="26"/>
      <c r="E9" s="6"/>
      <c r="F9" s="2"/>
      <c r="G9" s="3" t="s">
        <v>8</v>
      </c>
      <c r="H9" s="3" t="s">
        <v>9</v>
      </c>
      <c r="I9" s="3" t="s">
        <v>10</v>
      </c>
      <c r="J9" s="3" t="s">
        <v>11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26"/>
      <c r="S9" s="26"/>
      <c r="T9" s="26"/>
      <c r="U9" s="6"/>
      <c r="V9" s="6"/>
      <c r="AA9" s="53"/>
      <c r="AB9" s="53"/>
      <c r="AC9" s="53"/>
      <c r="AD9" s="53"/>
      <c r="AE9" s="53"/>
      <c r="AF9" s="53"/>
      <c r="AG9" s="53"/>
      <c r="AH9" s="53"/>
    </row>
    <row r="10" spans="1:25" ht="14.25" thickBot="1">
      <c r="A10" s="5"/>
      <c r="B10" s="5"/>
      <c r="C10" s="5"/>
      <c r="D10" s="5"/>
      <c r="E10" s="7"/>
      <c r="F10" s="8"/>
      <c r="G10" s="27" t="s">
        <v>15</v>
      </c>
      <c r="H10" s="27" t="s">
        <v>16</v>
      </c>
      <c r="I10" s="27" t="s">
        <v>17</v>
      </c>
      <c r="J10" s="28" t="s">
        <v>18</v>
      </c>
      <c r="K10" s="27" t="s">
        <v>19</v>
      </c>
      <c r="L10" s="27" t="s">
        <v>20</v>
      </c>
      <c r="M10" s="27" t="s">
        <v>21</v>
      </c>
      <c r="N10" s="28" t="s">
        <v>22</v>
      </c>
      <c r="O10" s="28" t="s">
        <v>23</v>
      </c>
      <c r="P10" s="28" t="s">
        <v>24</v>
      </c>
      <c r="Q10" s="28" t="s">
        <v>25</v>
      </c>
      <c r="R10" s="5"/>
      <c r="S10" s="5"/>
      <c r="T10" s="5"/>
      <c r="U10" s="7"/>
      <c r="V10" s="7"/>
      <c r="Y10" s="51"/>
    </row>
    <row r="11" spans="1:22" ht="18.75" customHeight="1">
      <c r="A11" s="9"/>
      <c r="B11" s="9"/>
      <c r="C11" s="9"/>
      <c r="D11" s="9"/>
      <c r="E11" s="6"/>
      <c r="F11" s="2"/>
      <c r="G11" s="43"/>
      <c r="H11" s="43"/>
      <c r="I11" s="43"/>
      <c r="J11" s="44"/>
      <c r="K11" s="43"/>
      <c r="L11" s="43"/>
      <c r="M11" s="43"/>
      <c r="N11" s="44"/>
      <c r="O11" s="45"/>
      <c r="P11" s="45"/>
      <c r="Q11" s="46"/>
      <c r="R11" s="9"/>
      <c r="S11" s="9"/>
      <c r="T11" s="9"/>
      <c r="U11" s="6"/>
      <c r="V11" s="6"/>
    </row>
    <row r="12" spans="1:43" ht="21.75" customHeight="1">
      <c r="A12" s="1"/>
      <c r="B12" s="10" t="s">
        <v>55</v>
      </c>
      <c r="C12" s="11"/>
      <c r="D12" s="11"/>
      <c r="E12" s="12"/>
      <c r="F12" s="13"/>
      <c r="G12" s="35">
        <f>G13+G33</f>
        <v>207946688</v>
      </c>
      <c r="H12" s="35">
        <f aca="true" t="shared" si="0" ref="H12:N12">H13+H33</f>
        <v>7700329</v>
      </c>
      <c r="I12" s="35">
        <f>I13+I33</f>
        <v>215647017</v>
      </c>
      <c r="J12" s="35">
        <f t="shared" si="0"/>
        <v>3038495</v>
      </c>
      <c r="K12" s="35">
        <f t="shared" si="0"/>
        <v>206212658</v>
      </c>
      <c r="L12" s="35">
        <f t="shared" si="0"/>
        <v>1705135</v>
      </c>
      <c r="M12" s="35">
        <f t="shared" si="0"/>
        <v>207917793</v>
      </c>
      <c r="N12" s="35">
        <f t="shared" si="0"/>
        <v>3037477</v>
      </c>
      <c r="O12" s="48">
        <f>_xlfn.IFERROR(K12/G12*100,"-")</f>
        <v>99.16611800039826</v>
      </c>
      <c r="P12" s="48">
        <f>_xlfn.IFERROR(L12/H12*100,"-")</f>
        <v>22.143664251228746</v>
      </c>
      <c r="Q12" s="49">
        <f>_xlfn.IFERROR(M12/I12*100,"-")</f>
        <v>96.4157983228676</v>
      </c>
      <c r="R12" s="10" t="s">
        <v>55</v>
      </c>
      <c r="S12" s="11"/>
      <c r="T12" s="11"/>
      <c r="U12" s="12"/>
      <c r="V12" s="37"/>
      <c r="AA12" s="55">
        <v>200658348</v>
      </c>
      <c r="AB12" s="55">
        <v>12327404</v>
      </c>
      <c r="AC12" s="55">
        <v>212985752</v>
      </c>
      <c r="AD12" s="55">
        <v>1554337</v>
      </c>
      <c r="AE12" s="55">
        <v>197504510</v>
      </c>
      <c r="AF12" s="55">
        <v>2468001</v>
      </c>
      <c r="AG12" s="55">
        <v>199972511</v>
      </c>
      <c r="AH12" s="55">
        <v>1540720</v>
      </c>
      <c r="AJ12" s="34">
        <f>G12-AA12</f>
        <v>7288340</v>
      </c>
      <c r="AK12" s="34">
        <f aca="true" t="shared" si="1" ref="AK12:AQ12">H12-AB12</f>
        <v>-4627075</v>
      </c>
      <c r="AL12" s="34">
        <f t="shared" si="1"/>
        <v>2661265</v>
      </c>
      <c r="AM12" s="34">
        <f t="shared" si="1"/>
        <v>1484158</v>
      </c>
      <c r="AN12" s="34">
        <f t="shared" si="1"/>
        <v>8708148</v>
      </c>
      <c r="AO12" s="34">
        <f t="shared" si="1"/>
        <v>-762866</v>
      </c>
      <c r="AP12" s="34">
        <f t="shared" si="1"/>
        <v>7945282</v>
      </c>
      <c r="AQ12" s="34">
        <f t="shared" si="1"/>
        <v>1496757</v>
      </c>
    </row>
    <row r="13" spans="1:43" ht="21.75" customHeight="1">
      <c r="A13" s="1"/>
      <c r="B13" s="11"/>
      <c r="C13" s="10" t="s">
        <v>26</v>
      </c>
      <c r="D13" s="11"/>
      <c r="E13" s="12"/>
      <c r="F13" s="13"/>
      <c r="G13" s="35">
        <f>G14+G20+G26+G27+G28+G29</f>
        <v>207946688</v>
      </c>
      <c r="H13" s="35">
        <f aca="true" t="shared" si="2" ref="H13:N13">H14+H20+H26+H27+H28+H29</f>
        <v>7700329</v>
      </c>
      <c r="I13" s="35">
        <f>I14+I20+I26+I27+I28+I29</f>
        <v>215647017</v>
      </c>
      <c r="J13" s="35">
        <f t="shared" si="2"/>
        <v>3038495</v>
      </c>
      <c r="K13" s="35">
        <f t="shared" si="2"/>
        <v>206212658</v>
      </c>
      <c r="L13" s="35">
        <f t="shared" si="2"/>
        <v>1705135</v>
      </c>
      <c r="M13" s="35">
        <f t="shared" si="2"/>
        <v>207917793</v>
      </c>
      <c r="N13" s="35">
        <f t="shared" si="2"/>
        <v>3037477</v>
      </c>
      <c r="O13" s="48">
        <f aca="true" t="shared" si="3" ref="O13:O48">_xlfn.IFERROR(K13/G13*100,"-")</f>
        <v>99.16611800039826</v>
      </c>
      <c r="P13" s="48">
        <f aca="true" t="shared" si="4" ref="P13:P48">_xlfn.IFERROR(L13/H13*100,"-")</f>
        <v>22.143664251228746</v>
      </c>
      <c r="Q13" s="49">
        <f aca="true" t="shared" si="5" ref="Q13:Q48">_xlfn.IFERROR(M13/I13*100,"-")</f>
        <v>96.4157983228676</v>
      </c>
      <c r="R13" s="11"/>
      <c r="S13" s="10" t="s">
        <v>26</v>
      </c>
      <c r="T13" s="11"/>
      <c r="U13" s="12"/>
      <c r="V13" s="37"/>
      <c r="AA13" s="55">
        <v>200658348</v>
      </c>
      <c r="AB13" s="55">
        <v>12327404</v>
      </c>
      <c r="AC13" s="55">
        <v>212985752</v>
      </c>
      <c r="AD13" s="55">
        <v>1554337</v>
      </c>
      <c r="AE13" s="55">
        <v>197504510</v>
      </c>
      <c r="AF13" s="55">
        <v>2468001</v>
      </c>
      <c r="AG13" s="55">
        <v>199972511</v>
      </c>
      <c r="AH13" s="55">
        <v>1540720</v>
      </c>
      <c r="AJ13" s="34">
        <f aca="true" t="shared" si="6" ref="AJ13:AJ48">G13-AA13</f>
        <v>7288340</v>
      </c>
      <c r="AK13" s="34">
        <f aca="true" t="shared" si="7" ref="AK13:AK48">H13-AB13</f>
        <v>-4627075</v>
      </c>
      <c r="AL13" s="34">
        <f aca="true" t="shared" si="8" ref="AL13:AL48">I13-AC13</f>
        <v>2661265</v>
      </c>
      <c r="AM13" s="34">
        <f aca="true" t="shared" si="9" ref="AM13:AM48">J13-AD13</f>
        <v>1484158</v>
      </c>
      <c r="AN13" s="34">
        <f aca="true" t="shared" si="10" ref="AN13:AN48">K13-AE13</f>
        <v>8708148</v>
      </c>
      <c r="AO13" s="34">
        <f aca="true" t="shared" si="11" ref="AO13:AO48">L13-AF13</f>
        <v>-762866</v>
      </c>
      <c r="AP13" s="34">
        <f aca="true" t="shared" si="12" ref="AP13:AP48">M13-AG13</f>
        <v>7945282</v>
      </c>
      <c r="AQ13" s="34">
        <f aca="true" t="shared" si="13" ref="AQ13:AQ48">N13-AH13</f>
        <v>1496757</v>
      </c>
    </row>
    <row r="14" spans="1:43" ht="21.75" customHeight="1">
      <c r="A14" s="1"/>
      <c r="B14" s="11"/>
      <c r="C14" s="11"/>
      <c r="D14" s="14" t="s">
        <v>27</v>
      </c>
      <c r="E14" s="15" t="s">
        <v>57</v>
      </c>
      <c r="F14" s="13"/>
      <c r="G14" s="35">
        <f>G15+G16+G18+G19</f>
        <v>97977602</v>
      </c>
      <c r="H14" s="35">
        <f aca="true" t="shared" si="14" ref="H14:N14">H15+H16+H18+H19</f>
        <v>3439003</v>
      </c>
      <c r="I14" s="35">
        <f t="shared" si="14"/>
        <v>101416605</v>
      </c>
      <c r="J14" s="35">
        <f t="shared" si="14"/>
        <v>3038495</v>
      </c>
      <c r="K14" s="35">
        <f t="shared" si="14"/>
        <v>97136893</v>
      </c>
      <c r="L14" s="35">
        <f t="shared" si="14"/>
        <v>843132</v>
      </c>
      <c r="M14" s="35">
        <f t="shared" si="14"/>
        <v>97980025</v>
      </c>
      <c r="N14" s="35">
        <f t="shared" si="14"/>
        <v>3037477</v>
      </c>
      <c r="O14" s="48">
        <f t="shared" si="3"/>
        <v>99.1419375624237</v>
      </c>
      <c r="P14" s="48">
        <f t="shared" si="4"/>
        <v>24.516756746068555</v>
      </c>
      <c r="Q14" s="49">
        <f t="shared" si="5"/>
        <v>96.61142275468599</v>
      </c>
      <c r="R14" s="11"/>
      <c r="S14" s="11"/>
      <c r="T14" s="14" t="s">
        <v>27</v>
      </c>
      <c r="U14" s="15" t="s">
        <v>57</v>
      </c>
      <c r="V14" s="37"/>
      <c r="AA14" s="55">
        <v>91779256</v>
      </c>
      <c r="AB14" s="55">
        <v>4843406</v>
      </c>
      <c r="AC14" s="55">
        <v>96622662</v>
      </c>
      <c r="AD14" s="55">
        <v>1554337</v>
      </c>
      <c r="AE14" s="55">
        <v>90143704</v>
      </c>
      <c r="AF14" s="55">
        <v>1064326</v>
      </c>
      <c r="AG14" s="55">
        <v>91208030</v>
      </c>
      <c r="AH14" s="55">
        <v>1540720</v>
      </c>
      <c r="AJ14" s="34">
        <f t="shared" si="6"/>
        <v>6198346</v>
      </c>
      <c r="AK14" s="34">
        <f t="shared" si="7"/>
        <v>-1404403</v>
      </c>
      <c r="AL14" s="34">
        <f t="shared" si="8"/>
        <v>4793943</v>
      </c>
      <c r="AM14" s="34">
        <f t="shared" si="9"/>
        <v>1484158</v>
      </c>
      <c r="AN14" s="34">
        <f t="shared" si="10"/>
        <v>6993189</v>
      </c>
      <c r="AO14" s="34">
        <f t="shared" si="11"/>
        <v>-221194</v>
      </c>
      <c r="AP14" s="34">
        <f t="shared" si="12"/>
        <v>6771995</v>
      </c>
      <c r="AQ14" s="34">
        <f t="shared" si="13"/>
        <v>1496757</v>
      </c>
    </row>
    <row r="15" spans="1:43" ht="21.75" customHeight="1">
      <c r="A15" s="1"/>
      <c r="B15" s="11"/>
      <c r="C15" s="11"/>
      <c r="D15" s="11"/>
      <c r="E15" s="16" t="s">
        <v>28</v>
      </c>
      <c r="F15" s="13"/>
      <c r="G15" s="56">
        <v>2448780</v>
      </c>
      <c r="H15" s="56">
        <v>103221</v>
      </c>
      <c r="I15" s="56">
        <v>2552001</v>
      </c>
      <c r="J15" s="56">
        <v>0</v>
      </c>
      <c r="K15" s="56">
        <v>2419340</v>
      </c>
      <c r="L15" s="56">
        <v>25879</v>
      </c>
      <c r="M15" s="56">
        <v>2445219</v>
      </c>
      <c r="N15" s="56">
        <v>0</v>
      </c>
      <c r="O15" s="48">
        <f t="shared" si="3"/>
        <v>98.79776868481449</v>
      </c>
      <c r="P15" s="48">
        <f t="shared" si="4"/>
        <v>25.071448639327272</v>
      </c>
      <c r="Q15" s="49">
        <f t="shared" si="5"/>
        <v>95.81575399069202</v>
      </c>
      <c r="R15" s="11"/>
      <c r="S15" s="11"/>
      <c r="T15" s="11"/>
      <c r="U15" s="16" t="s">
        <v>28</v>
      </c>
      <c r="V15" s="37"/>
      <c r="AA15" s="55">
        <v>1995666</v>
      </c>
      <c r="AB15" s="55">
        <v>119022</v>
      </c>
      <c r="AC15" s="55">
        <v>2114688</v>
      </c>
      <c r="AD15" s="55">
        <v>0</v>
      </c>
      <c r="AE15" s="55">
        <v>1949637</v>
      </c>
      <c r="AF15" s="55">
        <v>26541</v>
      </c>
      <c r="AG15" s="55">
        <v>1976178</v>
      </c>
      <c r="AH15" s="55">
        <v>0</v>
      </c>
      <c r="AJ15" s="34">
        <f t="shared" si="6"/>
        <v>453114</v>
      </c>
      <c r="AK15" s="34">
        <f t="shared" si="7"/>
        <v>-15801</v>
      </c>
      <c r="AL15" s="34">
        <f t="shared" si="8"/>
        <v>437313</v>
      </c>
      <c r="AM15" s="34">
        <f t="shared" si="9"/>
        <v>0</v>
      </c>
      <c r="AN15" s="34">
        <f t="shared" si="10"/>
        <v>469703</v>
      </c>
      <c r="AO15" s="34">
        <f t="shared" si="11"/>
        <v>-662</v>
      </c>
      <c r="AP15" s="34">
        <f t="shared" si="12"/>
        <v>469041</v>
      </c>
      <c r="AQ15" s="34">
        <f t="shared" si="13"/>
        <v>0</v>
      </c>
    </row>
    <row r="16" spans="1:43" ht="21.75" customHeight="1">
      <c r="A16" s="1"/>
      <c r="B16" s="11"/>
      <c r="C16" s="11"/>
      <c r="D16" s="11"/>
      <c r="E16" s="16" t="s">
        <v>29</v>
      </c>
      <c r="F16" s="13"/>
      <c r="G16" s="56">
        <v>74023408</v>
      </c>
      <c r="H16" s="56">
        <v>3160877</v>
      </c>
      <c r="I16" s="56">
        <v>77184285</v>
      </c>
      <c r="J16" s="56">
        <v>0</v>
      </c>
      <c r="K16" s="56">
        <v>73231260</v>
      </c>
      <c r="L16" s="56">
        <v>789372</v>
      </c>
      <c r="M16" s="56">
        <v>74020632</v>
      </c>
      <c r="N16" s="56">
        <v>0</v>
      </c>
      <c r="O16" s="48">
        <f t="shared" si="3"/>
        <v>98.92986823843614</v>
      </c>
      <c r="P16" s="48">
        <f t="shared" si="4"/>
        <v>24.973195730172353</v>
      </c>
      <c r="Q16" s="49">
        <f t="shared" si="5"/>
        <v>95.90116951915795</v>
      </c>
      <c r="R16" s="11"/>
      <c r="S16" s="11"/>
      <c r="T16" s="11"/>
      <c r="U16" s="16" t="s">
        <v>29</v>
      </c>
      <c r="V16" s="37"/>
      <c r="AA16" s="55">
        <v>75422425</v>
      </c>
      <c r="AB16" s="55">
        <v>4399737</v>
      </c>
      <c r="AC16" s="55">
        <v>79822162</v>
      </c>
      <c r="AD16" s="55">
        <v>0</v>
      </c>
      <c r="AE16" s="55">
        <v>73718626</v>
      </c>
      <c r="AF16" s="55">
        <v>994208</v>
      </c>
      <c r="AG16" s="55">
        <v>74712834</v>
      </c>
      <c r="AH16" s="55">
        <v>0</v>
      </c>
      <c r="AJ16" s="34">
        <f t="shared" si="6"/>
        <v>-1399017</v>
      </c>
      <c r="AK16" s="34">
        <f t="shared" si="7"/>
        <v>-1238860</v>
      </c>
      <c r="AL16" s="34">
        <f t="shared" si="8"/>
        <v>-2637877</v>
      </c>
      <c r="AM16" s="34">
        <f t="shared" si="9"/>
        <v>0</v>
      </c>
      <c r="AN16" s="34">
        <f t="shared" si="10"/>
        <v>-487366</v>
      </c>
      <c r="AO16" s="34">
        <f t="shared" si="11"/>
        <v>-204836</v>
      </c>
      <c r="AP16" s="34">
        <f t="shared" si="12"/>
        <v>-692202</v>
      </c>
      <c r="AQ16" s="34">
        <f t="shared" si="13"/>
        <v>0</v>
      </c>
    </row>
    <row r="17" spans="1:43" ht="21.75" customHeight="1">
      <c r="A17" s="1"/>
      <c r="B17" s="11"/>
      <c r="C17" s="11"/>
      <c r="D17" s="11"/>
      <c r="E17" s="38" t="s">
        <v>30</v>
      </c>
      <c r="F17" s="13"/>
      <c r="G17" s="56">
        <v>550738</v>
      </c>
      <c r="H17" s="56">
        <v>0</v>
      </c>
      <c r="I17" s="56">
        <v>550738</v>
      </c>
      <c r="J17" s="56">
        <v>0</v>
      </c>
      <c r="K17" s="56">
        <v>550801</v>
      </c>
      <c r="L17" s="56">
        <v>0</v>
      </c>
      <c r="M17" s="56">
        <v>550801</v>
      </c>
      <c r="N17" s="56">
        <v>0</v>
      </c>
      <c r="O17" s="48">
        <f t="shared" si="3"/>
        <v>100.01143919613318</v>
      </c>
      <c r="P17" s="48" t="str">
        <f t="shared" si="4"/>
        <v>-</v>
      </c>
      <c r="Q17" s="49">
        <f t="shared" si="5"/>
        <v>100.01143919613318</v>
      </c>
      <c r="R17" s="11"/>
      <c r="S17" s="11"/>
      <c r="T17" s="11"/>
      <c r="U17" s="38" t="s">
        <v>30</v>
      </c>
      <c r="V17" s="37"/>
      <c r="AA17" s="55">
        <v>889780</v>
      </c>
      <c r="AB17" s="55">
        <v>2290</v>
      </c>
      <c r="AC17" s="55">
        <v>892070</v>
      </c>
      <c r="AD17" s="55">
        <v>0</v>
      </c>
      <c r="AE17" s="55">
        <v>885204</v>
      </c>
      <c r="AF17" s="55">
        <v>494</v>
      </c>
      <c r="AG17" s="55">
        <v>885698</v>
      </c>
      <c r="AH17" s="55">
        <v>0</v>
      </c>
      <c r="AJ17" s="34">
        <f t="shared" si="6"/>
        <v>-339042</v>
      </c>
      <c r="AK17" s="34">
        <f t="shared" si="7"/>
        <v>-2290</v>
      </c>
      <c r="AL17" s="34">
        <f t="shared" si="8"/>
        <v>-341332</v>
      </c>
      <c r="AM17" s="34">
        <f t="shared" si="9"/>
        <v>0</v>
      </c>
      <c r="AN17" s="34">
        <f t="shared" si="10"/>
        <v>-334403</v>
      </c>
      <c r="AO17" s="34">
        <f t="shared" si="11"/>
        <v>-494</v>
      </c>
      <c r="AP17" s="34">
        <f t="shared" si="12"/>
        <v>-334897</v>
      </c>
      <c r="AQ17" s="34">
        <f t="shared" si="13"/>
        <v>0</v>
      </c>
    </row>
    <row r="18" spans="1:43" ht="21.75" customHeight="1">
      <c r="A18" s="1"/>
      <c r="B18" s="11"/>
      <c r="C18" s="11"/>
      <c r="D18" s="11"/>
      <c r="E18" s="16" t="s">
        <v>31</v>
      </c>
      <c r="F18" s="13"/>
      <c r="G18" s="56">
        <v>4147687</v>
      </c>
      <c r="H18" s="56">
        <v>57086</v>
      </c>
      <c r="I18" s="56">
        <v>4204773</v>
      </c>
      <c r="J18" s="56">
        <v>13957</v>
      </c>
      <c r="K18" s="56">
        <v>4137608</v>
      </c>
      <c r="L18" s="56">
        <v>9762</v>
      </c>
      <c r="M18" s="56">
        <v>4147370</v>
      </c>
      <c r="N18" s="56">
        <v>13929</v>
      </c>
      <c r="O18" s="48">
        <f t="shared" si="3"/>
        <v>99.75699709259644</v>
      </c>
      <c r="P18" s="48">
        <f t="shared" si="4"/>
        <v>17.100515012437377</v>
      </c>
      <c r="Q18" s="49">
        <f t="shared" si="5"/>
        <v>98.63481334188552</v>
      </c>
      <c r="R18" s="11"/>
      <c r="S18" s="11"/>
      <c r="T18" s="11"/>
      <c r="U18" s="16" t="s">
        <v>31</v>
      </c>
      <c r="V18" s="37"/>
      <c r="AA18" s="55">
        <v>3792199</v>
      </c>
      <c r="AB18" s="55">
        <v>80932</v>
      </c>
      <c r="AC18" s="55">
        <v>3873131</v>
      </c>
      <c r="AD18" s="55">
        <v>26688</v>
      </c>
      <c r="AE18" s="55">
        <v>3766178</v>
      </c>
      <c r="AF18" s="55">
        <v>14963</v>
      </c>
      <c r="AG18" s="55">
        <v>3781141</v>
      </c>
      <c r="AH18" s="55">
        <v>26210</v>
      </c>
      <c r="AJ18" s="34">
        <f t="shared" si="6"/>
        <v>355488</v>
      </c>
      <c r="AK18" s="34">
        <f t="shared" si="7"/>
        <v>-23846</v>
      </c>
      <c r="AL18" s="34">
        <f t="shared" si="8"/>
        <v>331642</v>
      </c>
      <c r="AM18" s="34">
        <f t="shared" si="9"/>
        <v>-12731</v>
      </c>
      <c r="AN18" s="34">
        <f t="shared" si="10"/>
        <v>371430</v>
      </c>
      <c r="AO18" s="34">
        <f t="shared" si="11"/>
        <v>-5201</v>
      </c>
      <c r="AP18" s="34">
        <f t="shared" si="12"/>
        <v>366229</v>
      </c>
      <c r="AQ18" s="34">
        <f t="shared" si="13"/>
        <v>-12281</v>
      </c>
    </row>
    <row r="19" spans="1:43" ht="21.75" customHeight="1">
      <c r="A19" s="1"/>
      <c r="B19" s="11"/>
      <c r="C19" s="11"/>
      <c r="D19" s="11"/>
      <c r="E19" s="16" t="s">
        <v>32</v>
      </c>
      <c r="F19" s="3"/>
      <c r="G19" s="56">
        <v>17357727</v>
      </c>
      <c r="H19" s="56">
        <v>117819</v>
      </c>
      <c r="I19" s="56">
        <v>17475546</v>
      </c>
      <c r="J19" s="56">
        <v>3024538</v>
      </c>
      <c r="K19" s="56">
        <v>17348685</v>
      </c>
      <c r="L19" s="56">
        <v>18119</v>
      </c>
      <c r="M19" s="56">
        <v>17366804</v>
      </c>
      <c r="N19" s="56">
        <v>3023548</v>
      </c>
      <c r="O19" s="48">
        <f t="shared" si="3"/>
        <v>99.94790792596288</v>
      </c>
      <c r="P19" s="48">
        <f t="shared" si="4"/>
        <v>15.378674067849838</v>
      </c>
      <c r="Q19" s="49">
        <f t="shared" si="5"/>
        <v>99.37774762516719</v>
      </c>
      <c r="R19" s="11"/>
      <c r="S19" s="11"/>
      <c r="T19" s="11"/>
      <c r="U19" s="16" t="s">
        <v>32</v>
      </c>
      <c r="V19" s="25"/>
      <c r="AA19" s="55">
        <v>10568966</v>
      </c>
      <c r="AB19" s="55">
        <v>243715</v>
      </c>
      <c r="AC19" s="55">
        <v>10812681</v>
      </c>
      <c r="AD19" s="55">
        <v>1527649</v>
      </c>
      <c r="AE19" s="55">
        <v>10709263</v>
      </c>
      <c r="AF19" s="55">
        <v>28614</v>
      </c>
      <c r="AG19" s="55">
        <v>10737877</v>
      </c>
      <c r="AH19" s="55">
        <v>1514510</v>
      </c>
      <c r="AJ19" s="34">
        <f t="shared" si="6"/>
        <v>6788761</v>
      </c>
      <c r="AK19" s="34">
        <f t="shared" si="7"/>
        <v>-125896</v>
      </c>
      <c r="AL19" s="34">
        <f t="shared" si="8"/>
        <v>6662865</v>
      </c>
      <c r="AM19" s="34">
        <f t="shared" si="9"/>
        <v>1496889</v>
      </c>
      <c r="AN19" s="34">
        <f t="shared" si="10"/>
        <v>6639422</v>
      </c>
      <c r="AO19" s="34">
        <f t="shared" si="11"/>
        <v>-10495</v>
      </c>
      <c r="AP19" s="34">
        <f t="shared" si="12"/>
        <v>6628927</v>
      </c>
      <c r="AQ19" s="34">
        <f t="shared" si="13"/>
        <v>1509038</v>
      </c>
    </row>
    <row r="20" spans="1:43" ht="21.75" customHeight="1">
      <c r="A20" s="1"/>
      <c r="B20" s="11"/>
      <c r="C20" s="11"/>
      <c r="D20" s="14" t="s">
        <v>33</v>
      </c>
      <c r="E20" s="12" t="s">
        <v>34</v>
      </c>
      <c r="F20" s="13"/>
      <c r="G20" s="35">
        <f>G21+G25</f>
        <v>97503783</v>
      </c>
      <c r="H20" s="35">
        <f aca="true" t="shared" si="15" ref="H20:N20">H21+H25</f>
        <v>4001469</v>
      </c>
      <c r="I20" s="35">
        <f t="shared" si="15"/>
        <v>101505252</v>
      </c>
      <c r="J20" s="35">
        <f t="shared" si="15"/>
        <v>0</v>
      </c>
      <c r="K20" s="35">
        <f t="shared" si="15"/>
        <v>96691405</v>
      </c>
      <c r="L20" s="35">
        <f t="shared" si="15"/>
        <v>811792</v>
      </c>
      <c r="M20" s="35">
        <f t="shared" si="15"/>
        <v>97503197</v>
      </c>
      <c r="N20" s="35">
        <f t="shared" si="15"/>
        <v>0</v>
      </c>
      <c r="O20" s="48">
        <f t="shared" si="3"/>
        <v>99.16682412209585</v>
      </c>
      <c r="P20" s="48">
        <f t="shared" si="4"/>
        <v>20.28734947090681</v>
      </c>
      <c r="Q20" s="49">
        <f t="shared" si="5"/>
        <v>96.05729268077675</v>
      </c>
      <c r="R20" s="11"/>
      <c r="S20" s="11"/>
      <c r="T20" s="14" t="s">
        <v>33</v>
      </c>
      <c r="U20" s="12" t="s">
        <v>34</v>
      </c>
      <c r="V20" s="37"/>
      <c r="AA20" s="55">
        <v>97318274</v>
      </c>
      <c r="AB20" s="55">
        <v>7205674</v>
      </c>
      <c r="AC20" s="55">
        <v>104523948</v>
      </c>
      <c r="AD20" s="55">
        <v>0</v>
      </c>
      <c r="AE20" s="55">
        <v>95872801</v>
      </c>
      <c r="AF20" s="55">
        <v>1359526</v>
      </c>
      <c r="AG20" s="55">
        <v>97232327</v>
      </c>
      <c r="AH20" s="55">
        <v>0</v>
      </c>
      <c r="AJ20" s="34">
        <f t="shared" si="6"/>
        <v>185509</v>
      </c>
      <c r="AK20" s="34">
        <f t="shared" si="7"/>
        <v>-3204205</v>
      </c>
      <c r="AL20" s="34">
        <f t="shared" si="8"/>
        <v>-3018696</v>
      </c>
      <c r="AM20" s="34">
        <f t="shared" si="9"/>
        <v>0</v>
      </c>
      <c r="AN20" s="34">
        <f t="shared" si="10"/>
        <v>818604</v>
      </c>
      <c r="AO20" s="34">
        <f t="shared" si="11"/>
        <v>-547734</v>
      </c>
      <c r="AP20" s="34">
        <f t="shared" si="12"/>
        <v>270870</v>
      </c>
      <c r="AQ20" s="34">
        <f t="shared" si="13"/>
        <v>0</v>
      </c>
    </row>
    <row r="21" spans="1:43" ht="21.75" customHeight="1">
      <c r="A21" s="1"/>
      <c r="B21" s="11"/>
      <c r="C21" s="11"/>
      <c r="D21" s="11"/>
      <c r="E21" s="16" t="s">
        <v>35</v>
      </c>
      <c r="F21" s="13"/>
      <c r="G21" s="35">
        <f>G22+G23+G24</f>
        <v>97220743</v>
      </c>
      <c r="H21" s="35">
        <f aca="true" t="shared" si="16" ref="H21:M21">H22+H23+H24</f>
        <v>4001469</v>
      </c>
      <c r="I21" s="35">
        <f t="shared" si="16"/>
        <v>101222212</v>
      </c>
      <c r="J21" s="35">
        <f t="shared" si="16"/>
        <v>0</v>
      </c>
      <c r="K21" s="35">
        <f t="shared" si="16"/>
        <v>96408365</v>
      </c>
      <c r="L21" s="35">
        <f t="shared" si="16"/>
        <v>811792</v>
      </c>
      <c r="M21" s="35">
        <f t="shared" si="16"/>
        <v>97220157</v>
      </c>
      <c r="N21" s="35">
        <f>N22+N23+N24</f>
        <v>0</v>
      </c>
      <c r="O21" s="48">
        <f t="shared" si="3"/>
        <v>99.16439848644234</v>
      </c>
      <c r="P21" s="48">
        <f t="shared" si="4"/>
        <v>20.28734947090681</v>
      </c>
      <c r="Q21" s="49">
        <f t="shared" si="5"/>
        <v>96.04626798710939</v>
      </c>
      <c r="R21" s="11"/>
      <c r="S21" s="11"/>
      <c r="T21" s="11"/>
      <c r="U21" s="16" t="s">
        <v>35</v>
      </c>
      <c r="V21" s="37"/>
      <c r="AA21" s="55">
        <v>97008410</v>
      </c>
      <c r="AB21" s="55">
        <v>7205674</v>
      </c>
      <c r="AC21" s="55">
        <v>104214084</v>
      </c>
      <c r="AD21" s="55">
        <v>0</v>
      </c>
      <c r="AE21" s="55">
        <v>95562937</v>
      </c>
      <c r="AF21" s="55">
        <v>1359526</v>
      </c>
      <c r="AG21" s="55">
        <v>96922463</v>
      </c>
      <c r="AH21" s="55">
        <v>0</v>
      </c>
      <c r="AJ21" s="34">
        <f t="shared" si="6"/>
        <v>212333</v>
      </c>
      <c r="AK21" s="34">
        <f t="shared" si="7"/>
        <v>-3204205</v>
      </c>
      <c r="AL21" s="34">
        <f t="shared" si="8"/>
        <v>-2991872</v>
      </c>
      <c r="AM21" s="34">
        <f t="shared" si="9"/>
        <v>0</v>
      </c>
      <c r="AN21" s="34">
        <f t="shared" si="10"/>
        <v>845428</v>
      </c>
      <c r="AO21" s="34">
        <f t="shared" si="11"/>
        <v>-547734</v>
      </c>
      <c r="AP21" s="34">
        <f t="shared" si="12"/>
        <v>297694</v>
      </c>
      <c r="AQ21" s="34">
        <f t="shared" si="13"/>
        <v>0</v>
      </c>
    </row>
    <row r="22" spans="1:43" ht="21.75" customHeight="1">
      <c r="A22" s="1"/>
      <c r="B22" s="11"/>
      <c r="C22" s="11"/>
      <c r="D22" s="11"/>
      <c r="E22" s="39" t="s">
        <v>36</v>
      </c>
      <c r="F22" s="40"/>
      <c r="G22" s="56">
        <v>30455866</v>
      </c>
      <c r="H22" s="56">
        <v>1313513</v>
      </c>
      <c r="I22" s="56">
        <v>31769379</v>
      </c>
      <c r="J22" s="56">
        <v>0</v>
      </c>
      <c r="K22" s="56">
        <v>30191038</v>
      </c>
      <c r="L22" s="56">
        <v>266159</v>
      </c>
      <c r="M22" s="56">
        <v>30457197</v>
      </c>
      <c r="N22" s="56">
        <v>0</v>
      </c>
      <c r="O22" s="48">
        <f t="shared" si="3"/>
        <v>99.1304532269744</v>
      </c>
      <c r="P22" s="48">
        <f t="shared" si="4"/>
        <v>20.263141666660324</v>
      </c>
      <c r="Q22" s="49">
        <f t="shared" si="5"/>
        <v>95.8696643078859</v>
      </c>
      <c r="R22" s="11"/>
      <c r="S22" s="11"/>
      <c r="T22" s="11"/>
      <c r="U22" s="39" t="s">
        <v>36</v>
      </c>
      <c r="V22" s="24"/>
      <c r="AA22" s="55">
        <v>29973931</v>
      </c>
      <c r="AB22" s="55">
        <v>2337107</v>
      </c>
      <c r="AC22" s="55">
        <v>32311038</v>
      </c>
      <c r="AD22" s="55">
        <v>0</v>
      </c>
      <c r="AE22" s="55">
        <v>29515834</v>
      </c>
      <c r="AF22" s="55">
        <v>438708</v>
      </c>
      <c r="AG22" s="55">
        <v>29954542</v>
      </c>
      <c r="AH22" s="55">
        <v>0</v>
      </c>
      <c r="AJ22" s="34">
        <f t="shared" si="6"/>
        <v>481935</v>
      </c>
      <c r="AK22" s="34">
        <f t="shared" si="7"/>
        <v>-1023594</v>
      </c>
      <c r="AL22" s="34">
        <f t="shared" si="8"/>
        <v>-541659</v>
      </c>
      <c r="AM22" s="34">
        <f t="shared" si="9"/>
        <v>0</v>
      </c>
      <c r="AN22" s="34">
        <f t="shared" si="10"/>
        <v>675204</v>
      </c>
      <c r="AO22" s="34">
        <f t="shared" si="11"/>
        <v>-172549</v>
      </c>
      <c r="AP22" s="34">
        <f t="shared" si="12"/>
        <v>502655</v>
      </c>
      <c r="AQ22" s="34">
        <f t="shared" si="13"/>
        <v>0</v>
      </c>
    </row>
    <row r="23" spans="1:43" ht="21.75" customHeight="1">
      <c r="A23" s="1"/>
      <c r="B23" s="11"/>
      <c r="C23" s="11"/>
      <c r="D23" s="11"/>
      <c r="E23" s="39" t="s">
        <v>37</v>
      </c>
      <c r="F23" s="40"/>
      <c r="G23" s="56">
        <v>44460359</v>
      </c>
      <c r="H23" s="56">
        <v>1881550</v>
      </c>
      <c r="I23" s="56">
        <v>46341909</v>
      </c>
      <c r="J23" s="56">
        <v>0</v>
      </c>
      <c r="K23" s="56">
        <v>44077857</v>
      </c>
      <c r="L23" s="56">
        <v>381273</v>
      </c>
      <c r="M23" s="56">
        <v>44459130</v>
      </c>
      <c r="N23" s="56">
        <v>0</v>
      </c>
      <c r="O23" s="48">
        <f t="shared" si="3"/>
        <v>99.1396785617498</v>
      </c>
      <c r="P23" s="48">
        <f t="shared" si="4"/>
        <v>20.263771890196914</v>
      </c>
      <c r="Q23" s="49">
        <f t="shared" si="5"/>
        <v>95.93720017015268</v>
      </c>
      <c r="R23" s="11"/>
      <c r="S23" s="11"/>
      <c r="T23" s="11"/>
      <c r="U23" s="39" t="s">
        <v>37</v>
      </c>
      <c r="V23" s="24"/>
      <c r="AA23" s="55">
        <v>42093268</v>
      </c>
      <c r="AB23" s="55">
        <v>3250558</v>
      </c>
      <c r="AC23" s="55">
        <v>45343826</v>
      </c>
      <c r="AD23" s="55">
        <v>0</v>
      </c>
      <c r="AE23" s="55">
        <v>41471812</v>
      </c>
      <c r="AF23" s="55">
        <v>618390</v>
      </c>
      <c r="AG23" s="55">
        <v>42090202</v>
      </c>
      <c r="AH23" s="55">
        <v>0</v>
      </c>
      <c r="AJ23" s="34">
        <f t="shared" si="6"/>
        <v>2367091</v>
      </c>
      <c r="AK23" s="34">
        <f t="shared" si="7"/>
        <v>-1369008</v>
      </c>
      <c r="AL23" s="34">
        <f t="shared" si="8"/>
        <v>998083</v>
      </c>
      <c r="AM23" s="34">
        <f t="shared" si="9"/>
        <v>0</v>
      </c>
      <c r="AN23" s="34">
        <f t="shared" si="10"/>
        <v>2606045</v>
      </c>
      <c r="AO23" s="34">
        <f t="shared" si="11"/>
        <v>-237117</v>
      </c>
      <c r="AP23" s="34">
        <f t="shared" si="12"/>
        <v>2368928</v>
      </c>
      <c r="AQ23" s="34">
        <f t="shared" si="13"/>
        <v>0</v>
      </c>
    </row>
    <row r="24" spans="1:43" ht="21.75" customHeight="1">
      <c r="A24" s="1"/>
      <c r="B24" s="11"/>
      <c r="C24" s="11"/>
      <c r="D24" s="11"/>
      <c r="E24" s="39" t="s">
        <v>38</v>
      </c>
      <c r="F24" s="40"/>
      <c r="G24" s="56">
        <v>22304518</v>
      </c>
      <c r="H24" s="56">
        <v>806406</v>
      </c>
      <c r="I24" s="56">
        <v>23110924</v>
      </c>
      <c r="J24" s="56">
        <v>0</v>
      </c>
      <c r="K24" s="56">
        <v>22139470</v>
      </c>
      <c r="L24" s="56">
        <v>164360</v>
      </c>
      <c r="M24" s="56">
        <v>22303830</v>
      </c>
      <c r="N24" s="56">
        <v>0</v>
      </c>
      <c r="O24" s="48">
        <f t="shared" si="3"/>
        <v>99.26002435919037</v>
      </c>
      <c r="P24" s="48">
        <f t="shared" si="4"/>
        <v>20.38179279420044</v>
      </c>
      <c r="Q24" s="49">
        <f t="shared" si="5"/>
        <v>96.507738072264</v>
      </c>
      <c r="R24" s="11"/>
      <c r="S24" s="11"/>
      <c r="T24" s="11"/>
      <c r="U24" s="39" t="s">
        <v>38</v>
      </c>
      <c r="V24" s="24"/>
      <c r="AA24" s="55">
        <v>24941211</v>
      </c>
      <c r="AB24" s="55">
        <v>1618009</v>
      </c>
      <c r="AC24" s="55">
        <v>26559220</v>
      </c>
      <c r="AD24" s="55">
        <v>0</v>
      </c>
      <c r="AE24" s="55">
        <v>24575291</v>
      </c>
      <c r="AF24" s="55">
        <v>302428</v>
      </c>
      <c r="AG24" s="55">
        <v>24877719</v>
      </c>
      <c r="AH24" s="55">
        <v>0</v>
      </c>
      <c r="AJ24" s="34">
        <f t="shared" si="6"/>
        <v>-2636693</v>
      </c>
      <c r="AK24" s="34">
        <f t="shared" si="7"/>
        <v>-811603</v>
      </c>
      <c r="AL24" s="34">
        <f t="shared" si="8"/>
        <v>-3448296</v>
      </c>
      <c r="AM24" s="34">
        <f t="shared" si="9"/>
        <v>0</v>
      </c>
      <c r="AN24" s="34">
        <f t="shared" si="10"/>
        <v>-2435821</v>
      </c>
      <c r="AO24" s="34">
        <f t="shared" si="11"/>
        <v>-138068</v>
      </c>
      <c r="AP24" s="34">
        <f t="shared" si="12"/>
        <v>-2573889</v>
      </c>
      <c r="AQ24" s="34">
        <f t="shared" si="13"/>
        <v>0</v>
      </c>
    </row>
    <row r="25" spans="1:43" ht="21.75" customHeight="1">
      <c r="A25" s="1"/>
      <c r="B25" s="11"/>
      <c r="C25" s="11"/>
      <c r="D25" s="11"/>
      <c r="E25" s="16" t="s">
        <v>70</v>
      </c>
      <c r="F25" s="13"/>
      <c r="G25" s="35">
        <v>283040</v>
      </c>
      <c r="H25" s="35">
        <v>0</v>
      </c>
      <c r="I25" s="35">
        <v>283040</v>
      </c>
      <c r="J25" s="35">
        <v>0</v>
      </c>
      <c r="K25" s="35">
        <v>283040</v>
      </c>
      <c r="L25" s="35">
        <v>0</v>
      </c>
      <c r="M25" s="35">
        <v>283040</v>
      </c>
      <c r="N25" s="35">
        <v>0</v>
      </c>
      <c r="O25" s="48">
        <f t="shared" si="3"/>
        <v>100</v>
      </c>
      <c r="P25" s="48" t="str">
        <f t="shared" si="4"/>
        <v>-</v>
      </c>
      <c r="Q25" s="49">
        <f t="shared" si="5"/>
        <v>100</v>
      </c>
      <c r="R25" s="11"/>
      <c r="S25" s="11"/>
      <c r="T25" s="11"/>
      <c r="U25" s="16" t="s">
        <v>70</v>
      </c>
      <c r="V25" s="37"/>
      <c r="AA25" s="55">
        <v>309864</v>
      </c>
      <c r="AB25" s="55">
        <v>0</v>
      </c>
      <c r="AC25" s="55">
        <v>309864</v>
      </c>
      <c r="AD25" s="55">
        <v>0</v>
      </c>
      <c r="AE25" s="55">
        <v>309864</v>
      </c>
      <c r="AF25" s="55">
        <v>0</v>
      </c>
      <c r="AG25" s="55">
        <v>309864</v>
      </c>
      <c r="AH25" s="55">
        <v>0</v>
      </c>
      <c r="AJ25" s="34">
        <f t="shared" si="6"/>
        <v>-26824</v>
      </c>
      <c r="AK25" s="34">
        <f t="shared" si="7"/>
        <v>0</v>
      </c>
      <c r="AL25" s="34">
        <f t="shared" si="8"/>
        <v>-26824</v>
      </c>
      <c r="AM25" s="34">
        <f t="shared" si="9"/>
        <v>0</v>
      </c>
      <c r="AN25" s="34">
        <f t="shared" si="10"/>
        <v>-26824</v>
      </c>
      <c r="AO25" s="34">
        <f t="shared" si="11"/>
        <v>0</v>
      </c>
      <c r="AP25" s="34">
        <f t="shared" si="12"/>
        <v>-26824</v>
      </c>
      <c r="AQ25" s="34">
        <f t="shared" si="13"/>
        <v>0</v>
      </c>
    </row>
    <row r="26" spans="1:43" ht="21.75" customHeight="1">
      <c r="A26" s="1"/>
      <c r="B26" s="11"/>
      <c r="C26" s="11"/>
      <c r="D26" s="14" t="s">
        <v>39</v>
      </c>
      <c r="E26" s="12" t="s">
        <v>40</v>
      </c>
      <c r="F26" s="13"/>
      <c r="G26" s="56">
        <v>3608496</v>
      </c>
      <c r="H26" s="56">
        <v>213731</v>
      </c>
      <c r="I26" s="56">
        <v>3822227</v>
      </c>
      <c r="J26" s="56">
        <v>0</v>
      </c>
      <c r="K26" s="56">
        <v>3527553</v>
      </c>
      <c r="L26" s="56">
        <v>49761</v>
      </c>
      <c r="M26" s="56">
        <v>3577314</v>
      </c>
      <c r="N26" s="56">
        <v>0</v>
      </c>
      <c r="O26" s="48">
        <f t="shared" si="3"/>
        <v>97.75687710336938</v>
      </c>
      <c r="P26" s="48">
        <f t="shared" si="4"/>
        <v>23.282069517290427</v>
      </c>
      <c r="Q26" s="49">
        <f t="shared" si="5"/>
        <v>93.59240045135991</v>
      </c>
      <c r="R26" s="11"/>
      <c r="S26" s="11"/>
      <c r="T26" s="14" t="s">
        <v>39</v>
      </c>
      <c r="U26" s="12" t="s">
        <v>40</v>
      </c>
      <c r="V26" s="37"/>
      <c r="AA26" s="55">
        <v>2563789</v>
      </c>
      <c r="AB26" s="55">
        <v>225101</v>
      </c>
      <c r="AC26" s="55">
        <v>2788890</v>
      </c>
      <c r="AD26" s="55">
        <v>0</v>
      </c>
      <c r="AE26" s="55">
        <v>2492520</v>
      </c>
      <c r="AF26" s="55">
        <v>44149</v>
      </c>
      <c r="AG26" s="55">
        <v>2536669</v>
      </c>
      <c r="AH26" s="55">
        <v>0</v>
      </c>
      <c r="AJ26" s="34">
        <f t="shared" si="6"/>
        <v>1044707</v>
      </c>
      <c r="AK26" s="34">
        <f t="shared" si="7"/>
        <v>-11370</v>
      </c>
      <c r="AL26" s="34">
        <f t="shared" si="8"/>
        <v>1033337</v>
      </c>
      <c r="AM26" s="34">
        <f t="shared" si="9"/>
        <v>0</v>
      </c>
      <c r="AN26" s="34">
        <f t="shared" si="10"/>
        <v>1035033</v>
      </c>
      <c r="AO26" s="34">
        <f t="shared" si="11"/>
        <v>5612</v>
      </c>
      <c r="AP26" s="34">
        <f t="shared" si="12"/>
        <v>1040645</v>
      </c>
      <c r="AQ26" s="34">
        <f t="shared" si="13"/>
        <v>0</v>
      </c>
    </row>
    <row r="27" spans="1:43" ht="21.75" customHeight="1">
      <c r="A27" s="1"/>
      <c r="B27" s="11"/>
      <c r="C27" s="11"/>
      <c r="D27" s="14" t="s">
        <v>41</v>
      </c>
      <c r="E27" s="12" t="s">
        <v>58</v>
      </c>
      <c r="F27" s="13"/>
      <c r="G27" s="56">
        <v>8831406</v>
      </c>
      <c r="H27" s="56">
        <v>0</v>
      </c>
      <c r="I27" s="56">
        <v>8831406</v>
      </c>
      <c r="J27" s="56">
        <v>0</v>
      </c>
      <c r="K27" s="56">
        <v>8831406</v>
      </c>
      <c r="L27" s="56">
        <v>0</v>
      </c>
      <c r="M27" s="56">
        <v>8831406</v>
      </c>
      <c r="N27" s="56">
        <v>0</v>
      </c>
      <c r="O27" s="48">
        <f t="shared" si="3"/>
        <v>100</v>
      </c>
      <c r="P27" s="48" t="str">
        <f t="shared" si="4"/>
        <v>-</v>
      </c>
      <c r="Q27" s="49">
        <f t="shared" si="5"/>
        <v>100</v>
      </c>
      <c r="R27" s="11"/>
      <c r="S27" s="11"/>
      <c r="T27" s="14" t="s">
        <v>41</v>
      </c>
      <c r="U27" s="12" t="s">
        <v>58</v>
      </c>
      <c r="V27" s="37"/>
      <c r="AA27" s="55">
        <v>8935067</v>
      </c>
      <c r="AB27" s="55">
        <v>0</v>
      </c>
      <c r="AC27" s="55">
        <v>8935067</v>
      </c>
      <c r="AD27" s="55">
        <v>0</v>
      </c>
      <c r="AE27" s="55">
        <v>8935067</v>
      </c>
      <c r="AF27" s="55">
        <v>0</v>
      </c>
      <c r="AG27" s="55">
        <v>8935067</v>
      </c>
      <c r="AH27" s="55">
        <v>0</v>
      </c>
      <c r="AJ27" s="34">
        <f t="shared" si="6"/>
        <v>-103661</v>
      </c>
      <c r="AK27" s="34">
        <f t="shared" si="7"/>
        <v>0</v>
      </c>
      <c r="AL27" s="34">
        <f t="shared" si="8"/>
        <v>-103661</v>
      </c>
      <c r="AM27" s="34">
        <f t="shared" si="9"/>
        <v>0</v>
      </c>
      <c r="AN27" s="34">
        <f t="shared" si="10"/>
        <v>-103661</v>
      </c>
      <c r="AO27" s="34">
        <f t="shared" si="11"/>
        <v>0</v>
      </c>
      <c r="AP27" s="34">
        <f t="shared" si="12"/>
        <v>-103661</v>
      </c>
      <c r="AQ27" s="34">
        <f t="shared" si="13"/>
        <v>0</v>
      </c>
    </row>
    <row r="28" spans="1:43" ht="21.75" customHeight="1">
      <c r="A28" s="1"/>
      <c r="B28" s="11"/>
      <c r="C28" s="11"/>
      <c r="D28" s="14" t="s">
        <v>42</v>
      </c>
      <c r="E28" s="12" t="s">
        <v>43</v>
      </c>
      <c r="F28" s="13"/>
      <c r="G28" s="56">
        <v>6864</v>
      </c>
      <c r="H28" s="56">
        <v>0</v>
      </c>
      <c r="I28" s="56">
        <v>6864</v>
      </c>
      <c r="J28" s="56">
        <v>0</v>
      </c>
      <c r="K28" s="56">
        <v>6864</v>
      </c>
      <c r="L28" s="56">
        <v>0</v>
      </c>
      <c r="M28" s="56">
        <v>6864</v>
      </c>
      <c r="N28" s="56">
        <v>0</v>
      </c>
      <c r="O28" s="48">
        <f t="shared" si="3"/>
        <v>100</v>
      </c>
      <c r="P28" s="48" t="str">
        <f t="shared" si="4"/>
        <v>-</v>
      </c>
      <c r="Q28" s="49">
        <f t="shared" si="5"/>
        <v>100</v>
      </c>
      <c r="R28" s="11"/>
      <c r="S28" s="11"/>
      <c r="T28" s="14" t="s">
        <v>42</v>
      </c>
      <c r="U28" s="12" t="s">
        <v>43</v>
      </c>
      <c r="V28" s="37"/>
      <c r="AA28" s="55">
        <v>5903</v>
      </c>
      <c r="AB28" s="55">
        <v>0</v>
      </c>
      <c r="AC28" s="55">
        <v>5903</v>
      </c>
      <c r="AD28" s="55">
        <v>0</v>
      </c>
      <c r="AE28" s="55">
        <v>5903</v>
      </c>
      <c r="AF28" s="55">
        <v>0</v>
      </c>
      <c r="AG28" s="55">
        <v>5903</v>
      </c>
      <c r="AH28" s="55">
        <v>0</v>
      </c>
      <c r="AJ28" s="34">
        <f t="shared" si="6"/>
        <v>961</v>
      </c>
      <c r="AK28" s="34">
        <f t="shared" si="7"/>
        <v>0</v>
      </c>
      <c r="AL28" s="34">
        <f t="shared" si="8"/>
        <v>961</v>
      </c>
      <c r="AM28" s="34">
        <f t="shared" si="9"/>
        <v>0</v>
      </c>
      <c r="AN28" s="34">
        <f t="shared" si="10"/>
        <v>961</v>
      </c>
      <c r="AO28" s="34">
        <f t="shared" si="11"/>
        <v>0</v>
      </c>
      <c r="AP28" s="34">
        <f t="shared" si="12"/>
        <v>961</v>
      </c>
      <c r="AQ28" s="34">
        <f t="shared" si="13"/>
        <v>0</v>
      </c>
    </row>
    <row r="29" spans="1:43" ht="21.75" customHeight="1">
      <c r="A29" s="1"/>
      <c r="B29" s="11"/>
      <c r="C29" s="11"/>
      <c r="D29" s="14" t="s">
        <v>44</v>
      </c>
      <c r="E29" s="12" t="s">
        <v>45</v>
      </c>
      <c r="F29" s="13"/>
      <c r="G29" s="35">
        <f>G30+G31+G32</f>
        <v>18537</v>
      </c>
      <c r="H29" s="35">
        <f aca="true" t="shared" si="17" ref="H29:N29">H30+H31+H32</f>
        <v>46126</v>
      </c>
      <c r="I29" s="35">
        <f t="shared" si="17"/>
        <v>64663</v>
      </c>
      <c r="J29" s="35">
        <f t="shared" si="17"/>
        <v>0</v>
      </c>
      <c r="K29" s="35">
        <f t="shared" si="17"/>
        <v>18537</v>
      </c>
      <c r="L29" s="35">
        <f t="shared" si="17"/>
        <v>450</v>
      </c>
      <c r="M29" s="35">
        <f t="shared" si="17"/>
        <v>18987</v>
      </c>
      <c r="N29" s="35">
        <f t="shared" si="17"/>
        <v>0</v>
      </c>
      <c r="O29" s="48">
        <f t="shared" si="3"/>
        <v>100</v>
      </c>
      <c r="P29" s="48">
        <f t="shared" si="4"/>
        <v>0.9755886051250922</v>
      </c>
      <c r="Q29" s="49">
        <f t="shared" si="5"/>
        <v>29.363005118846946</v>
      </c>
      <c r="R29" s="11"/>
      <c r="S29" s="11"/>
      <c r="T29" s="14" t="s">
        <v>44</v>
      </c>
      <c r="U29" s="12" t="s">
        <v>45</v>
      </c>
      <c r="V29" s="37"/>
      <c r="AA29" s="55">
        <v>56059</v>
      </c>
      <c r="AB29" s="55">
        <v>53223</v>
      </c>
      <c r="AC29" s="55">
        <v>109282</v>
      </c>
      <c r="AD29" s="55">
        <v>0</v>
      </c>
      <c r="AE29" s="55">
        <v>54515</v>
      </c>
      <c r="AF29" s="55">
        <v>0</v>
      </c>
      <c r="AG29" s="55">
        <v>54515</v>
      </c>
      <c r="AH29" s="55">
        <v>0</v>
      </c>
      <c r="AJ29" s="34">
        <f t="shared" si="6"/>
        <v>-37522</v>
      </c>
      <c r="AK29" s="34">
        <f t="shared" si="7"/>
        <v>-7097</v>
      </c>
      <c r="AL29" s="34">
        <f t="shared" si="8"/>
        <v>-44619</v>
      </c>
      <c r="AM29" s="34">
        <f t="shared" si="9"/>
        <v>0</v>
      </c>
      <c r="AN29" s="34">
        <f t="shared" si="10"/>
        <v>-35978</v>
      </c>
      <c r="AO29" s="34">
        <f t="shared" si="11"/>
        <v>450</v>
      </c>
      <c r="AP29" s="34">
        <f t="shared" si="12"/>
        <v>-35528</v>
      </c>
      <c r="AQ29" s="34">
        <f t="shared" si="13"/>
        <v>0</v>
      </c>
    </row>
    <row r="30" spans="1:43" ht="21.75" customHeight="1">
      <c r="A30" s="1"/>
      <c r="B30" s="11"/>
      <c r="C30" s="11"/>
      <c r="D30" s="11"/>
      <c r="E30" s="16" t="s">
        <v>62</v>
      </c>
      <c r="F30" s="13"/>
      <c r="G30" s="56">
        <v>18537</v>
      </c>
      <c r="H30" s="56">
        <v>46126</v>
      </c>
      <c r="I30" s="56">
        <v>64663</v>
      </c>
      <c r="J30" s="56">
        <v>0</v>
      </c>
      <c r="K30" s="56">
        <v>18537</v>
      </c>
      <c r="L30" s="56">
        <v>450</v>
      </c>
      <c r="M30" s="56">
        <v>18987</v>
      </c>
      <c r="N30" s="56">
        <v>0</v>
      </c>
      <c r="O30" s="48">
        <f t="shared" si="3"/>
        <v>100</v>
      </c>
      <c r="P30" s="48">
        <f t="shared" si="4"/>
        <v>0.9755886051250922</v>
      </c>
      <c r="Q30" s="49">
        <f t="shared" si="5"/>
        <v>29.363005118846946</v>
      </c>
      <c r="R30" s="11"/>
      <c r="S30" s="11"/>
      <c r="T30" s="11"/>
      <c r="U30" s="16" t="s">
        <v>46</v>
      </c>
      <c r="V30" s="37"/>
      <c r="AA30" s="55">
        <v>55178</v>
      </c>
      <c r="AB30" s="55">
        <v>51919</v>
      </c>
      <c r="AC30" s="55">
        <v>107097</v>
      </c>
      <c r="AD30" s="55">
        <v>0</v>
      </c>
      <c r="AE30" s="55">
        <v>54155</v>
      </c>
      <c r="AF30" s="55">
        <v>0</v>
      </c>
      <c r="AG30" s="55">
        <v>54155</v>
      </c>
      <c r="AH30" s="55">
        <v>0</v>
      </c>
      <c r="AJ30" s="34">
        <f t="shared" si="6"/>
        <v>-36641</v>
      </c>
      <c r="AK30" s="34">
        <f t="shared" si="7"/>
        <v>-5793</v>
      </c>
      <c r="AL30" s="34">
        <f t="shared" si="8"/>
        <v>-42434</v>
      </c>
      <c r="AM30" s="34">
        <f t="shared" si="9"/>
        <v>0</v>
      </c>
      <c r="AN30" s="34">
        <f t="shared" si="10"/>
        <v>-35618</v>
      </c>
      <c r="AO30" s="34">
        <f t="shared" si="11"/>
        <v>450</v>
      </c>
      <c r="AP30" s="34">
        <f t="shared" si="12"/>
        <v>-35168</v>
      </c>
      <c r="AQ30" s="34">
        <f t="shared" si="13"/>
        <v>0</v>
      </c>
    </row>
    <row r="31" spans="1:43" ht="21.75" customHeight="1">
      <c r="A31" s="1"/>
      <c r="B31" s="11"/>
      <c r="C31" s="11"/>
      <c r="D31" s="11"/>
      <c r="E31" s="16" t="s">
        <v>47</v>
      </c>
      <c r="F31" s="13"/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48" t="str">
        <f t="shared" si="3"/>
        <v>-</v>
      </c>
      <c r="P31" s="48" t="str">
        <f t="shared" si="4"/>
        <v>-</v>
      </c>
      <c r="Q31" s="49" t="str">
        <f t="shared" si="5"/>
        <v>-</v>
      </c>
      <c r="R31" s="11"/>
      <c r="S31" s="11"/>
      <c r="T31" s="11"/>
      <c r="U31" s="16" t="s">
        <v>47</v>
      </c>
      <c r="V31" s="37"/>
      <c r="AA31" s="55">
        <v>881</v>
      </c>
      <c r="AB31" s="55">
        <v>1304</v>
      </c>
      <c r="AC31" s="55">
        <v>2185</v>
      </c>
      <c r="AD31" s="55">
        <v>0</v>
      </c>
      <c r="AE31" s="55">
        <v>360</v>
      </c>
      <c r="AF31" s="55">
        <v>0</v>
      </c>
      <c r="AG31" s="55">
        <v>360</v>
      </c>
      <c r="AH31" s="55">
        <v>0</v>
      </c>
      <c r="AJ31" s="34">
        <f t="shared" si="6"/>
        <v>-881</v>
      </c>
      <c r="AK31" s="34">
        <f t="shared" si="7"/>
        <v>-1304</v>
      </c>
      <c r="AL31" s="34">
        <f t="shared" si="8"/>
        <v>-2185</v>
      </c>
      <c r="AM31" s="34">
        <f t="shared" si="9"/>
        <v>0</v>
      </c>
      <c r="AN31" s="34">
        <f t="shared" si="10"/>
        <v>-360</v>
      </c>
      <c r="AO31" s="34">
        <f t="shared" si="11"/>
        <v>0</v>
      </c>
      <c r="AP31" s="34">
        <f t="shared" si="12"/>
        <v>-360</v>
      </c>
      <c r="AQ31" s="34">
        <f t="shared" si="13"/>
        <v>0</v>
      </c>
    </row>
    <row r="32" spans="1:43" ht="21.75" customHeight="1">
      <c r="A32" s="1"/>
      <c r="B32" s="11"/>
      <c r="C32" s="11"/>
      <c r="D32" s="11"/>
      <c r="E32" s="16" t="s">
        <v>48</v>
      </c>
      <c r="F32" s="2"/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48" t="str">
        <f t="shared" si="3"/>
        <v>-</v>
      </c>
      <c r="P32" s="48" t="str">
        <f t="shared" si="4"/>
        <v>-</v>
      </c>
      <c r="Q32" s="49" t="str">
        <f t="shared" si="5"/>
        <v>-</v>
      </c>
      <c r="R32" s="11"/>
      <c r="S32" s="11"/>
      <c r="T32" s="11"/>
      <c r="U32" s="16" t="s">
        <v>48</v>
      </c>
      <c r="V32" s="6"/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J32" s="34">
        <f t="shared" si="6"/>
        <v>0</v>
      </c>
      <c r="AK32" s="34">
        <f t="shared" si="7"/>
        <v>0</v>
      </c>
      <c r="AL32" s="34">
        <f t="shared" si="8"/>
        <v>0</v>
      </c>
      <c r="AM32" s="34">
        <f t="shared" si="9"/>
        <v>0</v>
      </c>
      <c r="AN32" s="34">
        <f t="shared" si="10"/>
        <v>0</v>
      </c>
      <c r="AO32" s="34">
        <f t="shared" si="11"/>
        <v>0</v>
      </c>
      <c r="AP32" s="34">
        <f t="shared" si="12"/>
        <v>0</v>
      </c>
      <c r="AQ32" s="34">
        <f t="shared" si="13"/>
        <v>0</v>
      </c>
    </row>
    <row r="33" spans="1:43" ht="21.75" customHeight="1">
      <c r="A33" s="1"/>
      <c r="B33" s="11"/>
      <c r="C33" s="10" t="s">
        <v>49</v>
      </c>
      <c r="D33" s="11"/>
      <c r="E33" s="12"/>
      <c r="F33" s="13"/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48" t="str">
        <f t="shared" si="3"/>
        <v>-</v>
      </c>
      <c r="P33" s="48" t="str">
        <f t="shared" si="4"/>
        <v>-</v>
      </c>
      <c r="Q33" s="49" t="str">
        <f t="shared" si="5"/>
        <v>-</v>
      </c>
      <c r="R33" s="11"/>
      <c r="S33" s="10" t="s">
        <v>49</v>
      </c>
      <c r="T33" s="11"/>
      <c r="U33" s="12"/>
      <c r="V33" s="37"/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J33" s="34">
        <f t="shared" si="6"/>
        <v>0</v>
      </c>
      <c r="AK33" s="34">
        <f t="shared" si="7"/>
        <v>0</v>
      </c>
      <c r="AL33" s="34">
        <f t="shared" si="8"/>
        <v>0</v>
      </c>
      <c r="AM33" s="34">
        <f t="shared" si="9"/>
        <v>0</v>
      </c>
      <c r="AN33" s="34">
        <f t="shared" si="10"/>
        <v>0</v>
      </c>
      <c r="AO33" s="34">
        <f t="shared" si="11"/>
        <v>0</v>
      </c>
      <c r="AP33" s="34">
        <f t="shared" si="12"/>
        <v>0</v>
      </c>
      <c r="AQ33" s="34">
        <f t="shared" si="13"/>
        <v>0</v>
      </c>
    </row>
    <row r="34" spans="1:43" ht="21.75" customHeight="1">
      <c r="A34" s="1"/>
      <c r="B34" s="10" t="s">
        <v>50</v>
      </c>
      <c r="C34" s="11"/>
      <c r="D34" s="11"/>
      <c r="E34" s="12"/>
      <c r="F34" s="13"/>
      <c r="G34" s="35">
        <f aca="true" t="shared" si="18" ref="G34:M34">G35+G44</f>
        <v>11485924</v>
      </c>
      <c r="H34" s="35">
        <f t="shared" si="18"/>
        <v>440185</v>
      </c>
      <c r="I34" s="35">
        <f t="shared" si="18"/>
        <v>11926109</v>
      </c>
      <c r="J34" s="35">
        <f t="shared" si="18"/>
        <v>0</v>
      </c>
      <c r="K34" s="35">
        <f t="shared" si="18"/>
        <v>11394274</v>
      </c>
      <c r="L34" s="35">
        <f t="shared" si="18"/>
        <v>106825</v>
      </c>
      <c r="M34" s="35">
        <f t="shared" si="18"/>
        <v>11501099</v>
      </c>
      <c r="N34" s="35">
        <f>N36+N37+N38+N41+N42+N43+N44</f>
        <v>0</v>
      </c>
      <c r="O34" s="48">
        <f>_xlfn.IFERROR(K34/G34*100,"-")</f>
        <v>99.2020668080339</v>
      </c>
      <c r="P34" s="48">
        <f t="shared" si="4"/>
        <v>24.268205413632906</v>
      </c>
      <c r="Q34" s="49">
        <f t="shared" si="5"/>
        <v>96.43630625881417</v>
      </c>
      <c r="R34" s="10" t="s">
        <v>50</v>
      </c>
      <c r="S34" s="11"/>
      <c r="T34" s="11"/>
      <c r="U34" s="12"/>
      <c r="V34" s="37"/>
      <c r="AA34" s="55">
        <v>10493558</v>
      </c>
      <c r="AB34" s="55">
        <v>741633</v>
      </c>
      <c r="AC34" s="55">
        <v>11235191</v>
      </c>
      <c r="AD34" s="55">
        <v>0</v>
      </c>
      <c r="AE34" s="55">
        <v>10346186</v>
      </c>
      <c r="AF34" s="55">
        <v>147695</v>
      </c>
      <c r="AG34" s="55">
        <v>10493881</v>
      </c>
      <c r="AH34" s="55">
        <v>0</v>
      </c>
      <c r="AJ34" s="34">
        <f t="shared" si="6"/>
        <v>992366</v>
      </c>
      <c r="AK34" s="34">
        <f t="shared" si="7"/>
        <v>-301448</v>
      </c>
      <c r="AL34" s="34">
        <f t="shared" si="8"/>
        <v>690918</v>
      </c>
      <c r="AM34" s="34">
        <f t="shared" si="9"/>
        <v>0</v>
      </c>
      <c r="AN34" s="34">
        <f t="shared" si="10"/>
        <v>1048088</v>
      </c>
      <c r="AO34" s="34">
        <f t="shared" si="11"/>
        <v>-40870</v>
      </c>
      <c r="AP34" s="34">
        <f t="shared" si="12"/>
        <v>1007218</v>
      </c>
      <c r="AQ34" s="34">
        <f t="shared" si="13"/>
        <v>0</v>
      </c>
    </row>
    <row r="35" spans="1:43" ht="21.75" customHeight="1">
      <c r="A35" s="1"/>
      <c r="B35" s="10"/>
      <c r="C35" s="10" t="s">
        <v>69</v>
      </c>
      <c r="D35" s="11"/>
      <c r="E35" s="12"/>
      <c r="F35" s="13"/>
      <c r="G35" s="35">
        <f>G36+G37+G38+G41+G42+G43</f>
        <v>11485924</v>
      </c>
      <c r="H35" s="35">
        <f aca="true" t="shared" si="19" ref="H35:M35">H36+H37+H38+H41+H42+H43</f>
        <v>440185</v>
      </c>
      <c r="I35" s="35">
        <f t="shared" si="19"/>
        <v>11926109</v>
      </c>
      <c r="J35" s="35">
        <f t="shared" si="19"/>
        <v>0</v>
      </c>
      <c r="K35" s="35">
        <f t="shared" si="19"/>
        <v>11394274</v>
      </c>
      <c r="L35" s="35">
        <f t="shared" si="19"/>
        <v>106825</v>
      </c>
      <c r="M35" s="35">
        <f t="shared" si="19"/>
        <v>11501099</v>
      </c>
      <c r="N35" s="35">
        <v>0</v>
      </c>
      <c r="O35" s="48">
        <f t="shared" si="3"/>
        <v>99.2020668080339</v>
      </c>
      <c r="P35" s="48">
        <f t="shared" si="4"/>
        <v>24.268205413632906</v>
      </c>
      <c r="Q35" s="49">
        <f t="shared" si="5"/>
        <v>96.43630625881417</v>
      </c>
      <c r="R35" s="10"/>
      <c r="S35" s="10" t="s">
        <v>69</v>
      </c>
      <c r="T35" s="11"/>
      <c r="U35" s="12"/>
      <c r="V35" s="37"/>
      <c r="AA35" s="55">
        <v>10493558</v>
      </c>
      <c r="AB35" s="55">
        <v>741633</v>
      </c>
      <c r="AC35" s="55">
        <v>11235191</v>
      </c>
      <c r="AD35" s="55">
        <v>0</v>
      </c>
      <c r="AE35" s="55">
        <v>10346186</v>
      </c>
      <c r="AF35" s="55">
        <v>147695</v>
      </c>
      <c r="AG35" s="55">
        <v>10493881</v>
      </c>
      <c r="AH35" s="55">
        <v>0</v>
      </c>
      <c r="AJ35" s="34">
        <f t="shared" si="6"/>
        <v>992366</v>
      </c>
      <c r="AK35" s="34">
        <f t="shared" si="7"/>
        <v>-301448</v>
      </c>
      <c r="AL35" s="34">
        <f t="shared" si="8"/>
        <v>690918</v>
      </c>
      <c r="AM35" s="34">
        <f t="shared" si="9"/>
        <v>0</v>
      </c>
      <c r="AN35" s="34">
        <f t="shared" si="10"/>
        <v>1048088</v>
      </c>
      <c r="AO35" s="34">
        <f t="shared" si="11"/>
        <v>-40870</v>
      </c>
      <c r="AP35" s="34">
        <f t="shared" si="12"/>
        <v>1007218</v>
      </c>
      <c r="AQ35" s="34">
        <f t="shared" si="13"/>
        <v>0</v>
      </c>
    </row>
    <row r="36" spans="1:43" ht="21.75" customHeight="1">
      <c r="A36" s="1"/>
      <c r="B36" s="11"/>
      <c r="D36" s="14" t="s">
        <v>27</v>
      </c>
      <c r="E36" s="12" t="s">
        <v>59</v>
      </c>
      <c r="F36" s="13"/>
      <c r="G36" s="56">
        <v>226215</v>
      </c>
      <c r="H36" s="56">
        <v>0</v>
      </c>
      <c r="I36" s="56">
        <v>226215</v>
      </c>
      <c r="J36" s="56">
        <v>0</v>
      </c>
      <c r="K36" s="56">
        <v>225986</v>
      </c>
      <c r="L36" s="56">
        <v>0</v>
      </c>
      <c r="M36" s="56">
        <v>225986</v>
      </c>
      <c r="N36" s="56">
        <v>0</v>
      </c>
      <c r="O36" s="48">
        <f t="shared" si="3"/>
        <v>99.89876887032248</v>
      </c>
      <c r="P36" s="48" t="str">
        <f t="shared" si="4"/>
        <v>-</v>
      </c>
      <c r="Q36" s="49">
        <f t="shared" si="5"/>
        <v>99.89876887032248</v>
      </c>
      <c r="R36" s="11"/>
      <c r="T36" s="14" t="s">
        <v>27</v>
      </c>
      <c r="U36" s="12" t="s">
        <v>59</v>
      </c>
      <c r="V36" s="37"/>
      <c r="AA36" s="55">
        <v>214283</v>
      </c>
      <c r="AB36" s="55">
        <v>0</v>
      </c>
      <c r="AC36" s="55">
        <v>214283</v>
      </c>
      <c r="AD36" s="55">
        <v>0</v>
      </c>
      <c r="AE36" s="55">
        <v>214283</v>
      </c>
      <c r="AF36" s="55">
        <v>0</v>
      </c>
      <c r="AG36" s="55">
        <v>214283</v>
      </c>
      <c r="AH36" s="55">
        <v>0</v>
      </c>
      <c r="AJ36" s="34">
        <f t="shared" si="6"/>
        <v>11932</v>
      </c>
      <c r="AK36" s="34">
        <f t="shared" si="7"/>
        <v>0</v>
      </c>
      <c r="AL36" s="34">
        <f t="shared" si="8"/>
        <v>11932</v>
      </c>
      <c r="AM36" s="34">
        <f t="shared" si="9"/>
        <v>0</v>
      </c>
      <c r="AN36" s="34">
        <f t="shared" si="10"/>
        <v>11703</v>
      </c>
      <c r="AO36" s="34">
        <f t="shared" si="11"/>
        <v>0</v>
      </c>
      <c r="AP36" s="34">
        <f t="shared" si="12"/>
        <v>11703</v>
      </c>
      <c r="AQ36" s="34">
        <f t="shared" si="13"/>
        <v>0</v>
      </c>
    </row>
    <row r="37" spans="1:43" ht="21.75" customHeight="1">
      <c r="A37" s="1"/>
      <c r="B37" s="11"/>
      <c r="C37" s="10"/>
      <c r="D37" s="14" t="s">
        <v>33</v>
      </c>
      <c r="E37" s="12" t="s">
        <v>60</v>
      </c>
      <c r="F37" s="13"/>
      <c r="G37" s="56">
        <v>1473049</v>
      </c>
      <c r="H37" s="56">
        <v>16114</v>
      </c>
      <c r="I37" s="56">
        <v>1489163</v>
      </c>
      <c r="J37" s="56">
        <v>0</v>
      </c>
      <c r="K37" s="56">
        <v>1469637</v>
      </c>
      <c r="L37" s="56">
        <v>14229</v>
      </c>
      <c r="M37" s="56">
        <v>1483866</v>
      </c>
      <c r="N37" s="56">
        <v>0</v>
      </c>
      <c r="O37" s="48">
        <f t="shared" si="3"/>
        <v>99.7683715884536</v>
      </c>
      <c r="P37" s="48">
        <f t="shared" si="4"/>
        <v>88.30209755492119</v>
      </c>
      <c r="Q37" s="49">
        <f t="shared" si="5"/>
        <v>99.64429682982991</v>
      </c>
      <c r="R37" s="11"/>
      <c r="S37" s="10"/>
      <c r="T37" s="14" t="s">
        <v>33</v>
      </c>
      <c r="U37" s="12" t="s">
        <v>60</v>
      </c>
      <c r="V37" s="37"/>
      <c r="AA37" s="55">
        <v>1449782</v>
      </c>
      <c r="AB37" s="55">
        <v>5666</v>
      </c>
      <c r="AC37" s="55">
        <v>1455448</v>
      </c>
      <c r="AD37" s="55">
        <v>0</v>
      </c>
      <c r="AE37" s="55">
        <v>1445799</v>
      </c>
      <c r="AF37" s="55">
        <v>4068</v>
      </c>
      <c r="AG37" s="55">
        <v>1449867</v>
      </c>
      <c r="AH37" s="55">
        <v>0</v>
      </c>
      <c r="AJ37" s="34">
        <f t="shared" si="6"/>
        <v>23267</v>
      </c>
      <c r="AK37" s="34">
        <f t="shared" si="7"/>
        <v>10448</v>
      </c>
      <c r="AL37" s="34">
        <f t="shared" si="8"/>
        <v>33715</v>
      </c>
      <c r="AM37" s="34">
        <f t="shared" si="9"/>
        <v>0</v>
      </c>
      <c r="AN37" s="34">
        <f t="shared" si="10"/>
        <v>23838</v>
      </c>
      <c r="AO37" s="34">
        <f t="shared" si="11"/>
        <v>10161</v>
      </c>
      <c r="AP37" s="34">
        <f t="shared" si="12"/>
        <v>33999</v>
      </c>
      <c r="AQ37" s="34">
        <f t="shared" si="13"/>
        <v>0</v>
      </c>
    </row>
    <row r="38" spans="1:43" ht="21.75" customHeight="1">
      <c r="A38" s="1"/>
      <c r="B38" s="11"/>
      <c r="C38" s="10"/>
      <c r="D38" s="14" t="s">
        <v>39</v>
      </c>
      <c r="E38" s="12" t="s">
        <v>61</v>
      </c>
      <c r="F38" s="13"/>
      <c r="G38" s="35">
        <f>G39+G40</f>
        <v>9786660</v>
      </c>
      <c r="H38" s="35">
        <f aca="true" t="shared" si="20" ref="H38:N38">H39+H40</f>
        <v>424071</v>
      </c>
      <c r="I38" s="35">
        <f t="shared" si="20"/>
        <v>10210731</v>
      </c>
      <c r="J38" s="35">
        <f t="shared" si="20"/>
        <v>0</v>
      </c>
      <c r="K38" s="35">
        <f t="shared" si="20"/>
        <v>9698651</v>
      </c>
      <c r="L38" s="35">
        <f t="shared" si="20"/>
        <v>92596</v>
      </c>
      <c r="M38" s="35">
        <f t="shared" si="20"/>
        <v>9791247</v>
      </c>
      <c r="N38" s="35">
        <f t="shared" si="20"/>
        <v>0</v>
      </c>
      <c r="O38" s="48">
        <f t="shared" si="3"/>
        <v>99.10072486425399</v>
      </c>
      <c r="P38" s="48">
        <f t="shared" si="4"/>
        <v>21.83502290889969</v>
      </c>
      <c r="Q38" s="49">
        <f t="shared" si="5"/>
        <v>95.89173390230337</v>
      </c>
      <c r="R38" s="11"/>
      <c r="S38" s="10"/>
      <c r="T38" s="14" t="s">
        <v>39</v>
      </c>
      <c r="U38" s="12" t="s">
        <v>61</v>
      </c>
      <c r="V38" s="37"/>
      <c r="AA38" s="55">
        <v>8829493</v>
      </c>
      <c r="AB38" s="55">
        <v>735967</v>
      </c>
      <c r="AC38" s="55">
        <v>9565460</v>
      </c>
      <c r="AD38" s="55">
        <v>0</v>
      </c>
      <c r="AE38" s="55">
        <v>8686104</v>
      </c>
      <c r="AF38" s="55">
        <v>143627</v>
      </c>
      <c r="AG38" s="55">
        <v>8829731</v>
      </c>
      <c r="AH38" s="55">
        <v>0</v>
      </c>
      <c r="AJ38" s="34">
        <f t="shared" si="6"/>
        <v>957167</v>
      </c>
      <c r="AK38" s="34">
        <f t="shared" si="7"/>
        <v>-311896</v>
      </c>
      <c r="AL38" s="34">
        <f t="shared" si="8"/>
        <v>645271</v>
      </c>
      <c r="AM38" s="34">
        <f t="shared" si="9"/>
        <v>0</v>
      </c>
      <c r="AN38" s="34">
        <f t="shared" si="10"/>
        <v>1012547</v>
      </c>
      <c r="AO38" s="34">
        <f t="shared" si="11"/>
        <v>-51031</v>
      </c>
      <c r="AP38" s="34">
        <f t="shared" si="12"/>
        <v>961516</v>
      </c>
      <c r="AQ38" s="34">
        <f t="shared" si="13"/>
        <v>0</v>
      </c>
    </row>
    <row r="39" spans="1:43" ht="21.75" customHeight="1">
      <c r="A39" s="1"/>
      <c r="B39" s="11"/>
      <c r="C39" s="11"/>
      <c r="E39" s="50" t="s">
        <v>72</v>
      </c>
      <c r="F39" s="13"/>
      <c r="G39" s="56">
        <v>4666771</v>
      </c>
      <c r="H39" s="56">
        <v>205349</v>
      </c>
      <c r="I39" s="56">
        <v>4872120</v>
      </c>
      <c r="J39" s="56">
        <v>0</v>
      </c>
      <c r="K39" s="56">
        <v>4624632</v>
      </c>
      <c r="L39" s="56">
        <v>45044</v>
      </c>
      <c r="M39" s="56">
        <v>4669676</v>
      </c>
      <c r="N39" s="56">
        <v>0</v>
      </c>
      <c r="O39" s="48">
        <f t="shared" si="3"/>
        <v>99.09704161614101</v>
      </c>
      <c r="P39" s="48">
        <f t="shared" si="4"/>
        <v>21.935339349108105</v>
      </c>
      <c r="Q39" s="49">
        <f t="shared" si="5"/>
        <v>95.84484782805022</v>
      </c>
      <c r="R39" s="11"/>
      <c r="S39" s="11"/>
      <c r="U39" s="50" t="s">
        <v>63</v>
      </c>
      <c r="V39" s="37"/>
      <c r="AA39" s="55">
        <v>4344664</v>
      </c>
      <c r="AB39" s="55">
        <v>360071</v>
      </c>
      <c r="AC39" s="55">
        <v>4704735</v>
      </c>
      <c r="AD39" s="55">
        <v>0</v>
      </c>
      <c r="AE39" s="55">
        <v>4274029</v>
      </c>
      <c r="AF39" s="55">
        <v>70341</v>
      </c>
      <c r="AG39" s="55">
        <v>4344370</v>
      </c>
      <c r="AH39" s="55">
        <v>0</v>
      </c>
      <c r="AJ39" s="34">
        <f t="shared" si="6"/>
        <v>322107</v>
      </c>
      <c r="AK39" s="34">
        <f t="shared" si="7"/>
        <v>-154722</v>
      </c>
      <c r="AL39" s="34">
        <f t="shared" si="8"/>
        <v>167385</v>
      </c>
      <c r="AM39" s="34">
        <f t="shared" si="9"/>
        <v>0</v>
      </c>
      <c r="AN39" s="34">
        <f t="shared" si="10"/>
        <v>350603</v>
      </c>
      <c r="AO39" s="34">
        <f t="shared" si="11"/>
        <v>-25297</v>
      </c>
      <c r="AP39" s="34">
        <f t="shared" si="12"/>
        <v>325306</v>
      </c>
      <c r="AQ39" s="34">
        <f t="shared" si="13"/>
        <v>0</v>
      </c>
    </row>
    <row r="40" spans="1:43" ht="21.75" customHeight="1">
      <c r="A40" s="1"/>
      <c r="B40" s="11"/>
      <c r="C40" s="11"/>
      <c r="E40" s="50" t="s">
        <v>71</v>
      </c>
      <c r="F40" s="13"/>
      <c r="G40" s="56">
        <v>5119889</v>
      </c>
      <c r="H40" s="56">
        <v>218722</v>
      </c>
      <c r="I40" s="56">
        <v>5338611</v>
      </c>
      <c r="J40" s="56">
        <v>0</v>
      </c>
      <c r="K40" s="56">
        <v>5074019</v>
      </c>
      <c r="L40" s="56">
        <v>47552</v>
      </c>
      <c r="M40" s="56">
        <v>5121571</v>
      </c>
      <c r="N40" s="56">
        <v>0</v>
      </c>
      <c r="O40" s="48">
        <f t="shared" si="3"/>
        <v>99.10408213928076</v>
      </c>
      <c r="P40" s="48">
        <f t="shared" si="4"/>
        <v>21.74083997037335</v>
      </c>
      <c r="Q40" s="49">
        <f t="shared" si="5"/>
        <v>95.93452304354074</v>
      </c>
      <c r="R40" s="11"/>
      <c r="S40" s="11"/>
      <c r="U40" s="50" t="s">
        <v>64</v>
      </c>
      <c r="V40" s="37"/>
      <c r="AA40" s="55">
        <v>4484829</v>
      </c>
      <c r="AB40" s="55">
        <v>375896</v>
      </c>
      <c r="AC40" s="55">
        <v>4860725</v>
      </c>
      <c r="AD40" s="55">
        <v>0</v>
      </c>
      <c r="AE40" s="55">
        <v>4412075</v>
      </c>
      <c r="AF40" s="55">
        <v>73286</v>
      </c>
      <c r="AG40" s="55">
        <v>4485361</v>
      </c>
      <c r="AH40" s="55">
        <v>0</v>
      </c>
      <c r="AJ40" s="34">
        <f t="shared" si="6"/>
        <v>635060</v>
      </c>
      <c r="AK40" s="34">
        <f t="shared" si="7"/>
        <v>-157174</v>
      </c>
      <c r="AL40" s="34">
        <f t="shared" si="8"/>
        <v>477886</v>
      </c>
      <c r="AM40" s="34">
        <f t="shared" si="9"/>
        <v>0</v>
      </c>
      <c r="AN40" s="34">
        <f t="shared" si="10"/>
        <v>661944</v>
      </c>
      <c r="AO40" s="34">
        <f t="shared" si="11"/>
        <v>-25734</v>
      </c>
      <c r="AP40" s="34">
        <f t="shared" si="12"/>
        <v>636210</v>
      </c>
      <c r="AQ40" s="34">
        <f t="shared" si="13"/>
        <v>0</v>
      </c>
    </row>
    <row r="41" spans="1:43" s="41" customFormat="1" ht="21.75" customHeight="1">
      <c r="A41" s="1"/>
      <c r="B41" s="11"/>
      <c r="C41" s="10"/>
      <c r="D41" s="14" t="s">
        <v>41</v>
      </c>
      <c r="E41" s="12" t="s">
        <v>65</v>
      </c>
      <c r="F41" s="13"/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48" t="str">
        <f t="shared" si="3"/>
        <v>-</v>
      </c>
      <c r="P41" s="48" t="str">
        <f t="shared" si="4"/>
        <v>-</v>
      </c>
      <c r="Q41" s="49" t="str">
        <f t="shared" si="5"/>
        <v>-</v>
      </c>
      <c r="R41" s="11"/>
      <c r="S41" s="10"/>
      <c r="T41" s="14" t="s">
        <v>41</v>
      </c>
      <c r="U41" s="12" t="s">
        <v>65</v>
      </c>
      <c r="V41" s="37"/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J41" s="41">
        <f t="shared" si="6"/>
        <v>0</v>
      </c>
      <c r="AK41" s="41">
        <f t="shared" si="7"/>
        <v>0</v>
      </c>
      <c r="AL41" s="41">
        <f t="shared" si="8"/>
        <v>0</v>
      </c>
      <c r="AM41" s="41">
        <f t="shared" si="9"/>
        <v>0</v>
      </c>
      <c r="AN41" s="41">
        <f t="shared" si="10"/>
        <v>0</v>
      </c>
      <c r="AO41" s="41">
        <f t="shared" si="11"/>
        <v>0</v>
      </c>
      <c r="AP41" s="41">
        <f t="shared" si="12"/>
        <v>0</v>
      </c>
      <c r="AQ41" s="41">
        <f t="shared" si="13"/>
        <v>0</v>
      </c>
    </row>
    <row r="42" spans="1:43" s="41" customFormat="1" ht="21.75" customHeight="1">
      <c r="A42" s="1"/>
      <c r="B42" s="11"/>
      <c r="C42" s="10"/>
      <c r="D42" s="14" t="s">
        <v>42</v>
      </c>
      <c r="E42" s="12" t="s">
        <v>66</v>
      </c>
      <c r="F42" s="13"/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48" t="str">
        <f t="shared" si="3"/>
        <v>-</v>
      </c>
      <c r="P42" s="48" t="str">
        <f t="shared" si="4"/>
        <v>-</v>
      </c>
      <c r="Q42" s="49" t="str">
        <f t="shared" si="5"/>
        <v>-</v>
      </c>
      <c r="R42" s="11"/>
      <c r="S42" s="10"/>
      <c r="T42" s="14" t="s">
        <v>42</v>
      </c>
      <c r="U42" s="12" t="s">
        <v>66</v>
      </c>
      <c r="V42" s="37"/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J42" s="41">
        <f t="shared" si="6"/>
        <v>0</v>
      </c>
      <c r="AK42" s="41">
        <f t="shared" si="7"/>
        <v>0</v>
      </c>
      <c r="AL42" s="41">
        <f t="shared" si="8"/>
        <v>0</v>
      </c>
      <c r="AM42" s="41">
        <f t="shared" si="9"/>
        <v>0</v>
      </c>
      <c r="AN42" s="41">
        <f t="shared" si="10"/>
        <v>0</v>
      </c>
      <c r="AO42" s="41">
        <f t="shared" si="11"/>
        <v>0</v>
      </c>
      <c r="AP42" s="41">
        <f t="shared" si="12"/>
        <v>0</v>
      </c>
      <c r="AQ42" s="41">
        <f t="shared" si="13"/>
        <v>0</v>
      </c>
    </row>
    <row r="43" spans="1:43" s="41" customFormat="1" ht="21.75" customHeight="1">
      <c r="A43" s="1"/>
      <c r="B43" s="11"/>
      <c r="C43" s="10"/>
      <c r="D43" s="14" t="s">
        <v>44</v>
      </c>
      <c r="E43" s="12" t="s">
        <v>67</v>
      </c>
      <c r="F43" s="13"/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48" t="str">
        <f t="shared" si="3"/>
        <v>-</v>
      </c>
      <c r="P43" s="48" t="str">
        <f t="shared" si="4"/>
        <v>-</v>
      </c>
      <c r="Q43" s="49" t="str">
        <f t="shared" si="5"/>
        <v>-</v>
      </c>
      <c r="R43" s="11"/>
      <c r="S43" s="10"/>
      <c r="T43" s="14" t="s">
        <v>44</v>
      </c>
      <c r="U43" s="12" t="s">
        <v>67</v>
      </c>
      <c r="V43" s="37"/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J43" s="41">
        <f t="shared" si="6"/>
        <v>0</v>
      </c>
      <c r="AK43" s="41">
        <f t="shared" si="7"/>
        <v>0</v>
      </c>
      <c r="AL43" s="41">
        <f t="shared" si="8"/>
        <v>0</v>
      </c>
      <c r="AM43" s="41">
        <f t="shared" si="9"/>
        <v>0</v>
      </c>
      <c r="AN43" s="41">
        <f t="shared" si="10"/>
        <v>0</v>
      </c>
      <c r="AO43" s="41">
        <f t="shared" si="11"/>
        <v>0</v>
      </c>
      <c r="AP43" s="41">
        <f t="shared" si="12"/>
        <v>0</v>
      </c>
      <c r="AQ43" s="41">
        <f t="shared" si="13"/>
        <v>0</v>
      </c>
    </row>
    <row r="44" spans="1:43" s="41" customFormat="1" ht="21.75" customHeight="1">
      <c r="A44" s="1"/>
      <c r="B44" s="11"/>
      <c r="C44" s="10" t="s">
        <v>68</v>
      </c>
      <c r="D44" s="10"/>
      <c r="E44" s="12"/>
      <c r="F44" s="13"/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48" t="str">
        <f t="shared" si="3"/>
        <v>-</v>
      </c>
      <c r="P44" s="48" t="str">
        <f t="shared" si="4"/>
        <v>-</v>
      </c>
      <c r="Q44" s="49" t="str">
        <f t="shared" si="5"/>
        <v>-</v>
      </c>
      <c r="R44" s="11"/>
      <c r="S44" s="10" t="s">
        <v>68</v>
      </c>
      <c r="T44" s="10"/>
      <c r="U44" s="12"/>
      <c r="V44" s="37"/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J44" s="41">
        <f t="shared" si="6"/>
        <v>0</v>
      </c>
      <c r="AK44" s="41">
        <f t="shared" si="7"/>
        <v>0</v>
      </c>
      <c r="AL44" s="41">
        <f t="shared" si="8"/>
        <v>0</v>
      </c>
      <c r="AM44" s="41">
        <f t="shared" si="9"/>
        <v>0</v>
      </c>
      <c r="AN44" s="41">
        <f t="shared" si="10"/>
        <v>0</v>
      </c>
      <c r="AO44" s="41">
        <f t="shared" si="11"/>
        <v>0</v>
      </c>
      <c r="AP44" s="41">
        <f t="shared" si="12"/>
        <v>0</v>
      </c>
      <c r="AQ44" s="41">
        <f t="shared" si="13"/>
        <v>0</v>
      </c>
    </row>
    <row r="45" spans="1:43" s="41" customFormat="1" ht="21.75" customHeight="1">
      <c r="A45" s="1"/>
      <c r="B45" s="10" t="s">
        <v>51</v>
      </c>
      <c r="C45" s="10"/>
      <c r="D45" s="10"/>
      <c r="E45" s="12"/>
      <c r="F45" s="13"/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48" t="str">
        <f t="shared" si="3"/>
        <v>-</v>
      </c>
      <c r="P45" s="48" t="str">
        <f t="shared" si="4"/>
        <v>-</v>
      </c>
      <c r="Q45" s="49" t="str">
        <f t="shared" si="5"/>
        <v>-</v>
      </c>
      <c r="R45" s="10" t="s">
        <v>51</v>
      </c>
      <c r="S45" s="10"/>
      <c r="T45" s="10"/>
      <c r="U45" s="12"/>
      <c r="V45" s="37"/>
      <c r="AA45" s="57">
        <v>2830</v>
      </c>
      <c r="AB45" s="57">
        <v>0</v>
      </c>
      <c r="AC45" s="57">
        <v>2830</v>
      </c>
      <c r="AD45" s="57">
        <v>0</v>
      </c>
      <c r="AE45" s="57">
        <v>2830</v>
      </c>
      <c r="AF45" s="57">
        <v>0</v>
      </c>
      <c r="AG45" s="57">
        <v>2830</v>
      </c>
      <c r="AH45" s="57">
        <v>0</v>
      </c>
      <c r="AJ45" s="41">
        <f t="shared" si="6"/>
        <v>-2830</v>
      </c>
      <c r="AK45" s="41">
        <f t="shared" si="7"/>
        <v>0</v>
      </c>
      <c r="AL45" s="41">
        <f t="shared" si="8"/>
        <v>-2830</v>
      </c>
      <c r="AM45" s="41">
        <f t="shared" si="9"/>
        <v>0</v>
      </c>
      <c r="AN45" s="41">
        <f t="shared" si="10"/>
        <v>-2830</v>
      </c>
      <c r="AO45" s="41">
        <f t="shared" si="11"/>
        <v>0</v>
      </c>
      <c r="AP45" s="41">
        <f t="shared" si="12"/>
        <v>-2830</v>
      </c>
      <c r="AQ45" s="41">
        <f t="shared" si="13"/>
        <v>0</v>
      </c>
    </row>
    <row r="46" spans="1:43" ht="21.75" customHeight="1">
      <c r="A46" s="1"/>
      <c r="B46" s="10"/>
      <c r="C46" s="10" t="s">
        <v>52</v>
      </c>
      <c r="D46" s="11"/>
      <c r="E46" s="12"/>
      <c r="F46" s="13"/>
      <c r="G46" s="35">
        <f>G45+G34+G12</f>
        <v>219432612</v>
      </c>
      <c r="H46" s="35">
        <f aca="true" t="shared" si="21" ref="H46:N46">H45+H34+H12</f>
        <v>8140514</v>
      </c>
      <c r="I46" s="35">
        <f>I45+I34+I12</f>
        <v>227573126</v>
      </c>
      <c r="J46" s="35">
        <f t="shared" si="21"/>
        <v>3038495</v>
      </c>
      <c r="K46" s="35">
        <f t="shared" si="21"/>
        <v>217606932</v>
      </c>
      <c r="L46" s="35">
        <f t="shared" si="21"/>
        <v>1811960</v>
      </c>
      <c r="M46" s="35">
        <f t="shared" si="21"/>
        <v>219418892</v>
      </c>
      <c r="N46" s="35">
        <f t="shared" si="21"/>
        <v>3037477</v>
      </c>
      <c r="O46" s="48">
        <f t="shared" si="3"/>
        <v>99.1679996955056</v>
      </c>
      <c r="P46" s="48">
        <f t="shared" si="4"/>
        <v>22.25854534492539</v>
      </c>
      <c r="Q46" s="49">
        <f t="shared" si="5"/>
        <v>96.41687305380688</v>
      </c>
      <c r="R46" s="10"/>
      <c r="S46" s="10" t="s">
        <v>52</v>
      </c>
      <c r="T46" s="11"/>
      <c r="U46" s="12"/>
      <c r="V46" s="37"/>
      <c r="AA46" s="55">
        <v>211154736</v>
      </c>
      <c r="AB46" s="55">
        <v>13069037</v>
      </c>
      <c r="AC46" s="55">
        <v>224223773</v>
      </c>
      <c r="AD46" s="55">
        <v>1554337</v>
      </c>
      <c r="AE46" s="55">
        <v>207853526</v>
      </c>
      <c r="AF46" s="55">
        <v>2615696</v>
      </c>
      <c r="AG46" s="55">
        <v>210469222</v>
      </c>
      <c r="AH46" s="55">
        <v>1540720</v>
      </c>
      <c r="AJ46" s="34">
        <f t="shared" si="6"/>
        <v>8277876</v>
      </c>
      <c r="AK46" s="34">
        <f t="shared" si="7"/>
        <v>-4928523</v>
      </c>
      <c r="AL46" s="34">
        <f t="shared" si="8"/>
        <v>3349353</v>
      </c>
      <c r="AM46" s="34">
        <f t="shared" si="9"/>
        <v>1484158</v>
      </c>
      <c r="AN46" s="34">
        <f t="shared" si="10"/>
        <v>9753406</v>
      </c>
      <c r="AO46" s="34">
        <f t="shared" si="11"/>
        <v>-803736</v>
      </c>
      <c r="AP46" s="34">
        <f t="shared" si="12"/>
        <v>8949670</v>
      </c>
      <c r="AQ46" s="34">
        <f t="shared" si="13"/>
        <v>1496757</v>
      </c>
    </row>
    <row r="47" spans="1:43" ht="21.75" customHeight="1">
      <c r="A47" s="1"/>
      <c r="B47" s="10"/>
      <c r="C47" s="10" t="s">
        <v>53</v>
      </c>
      <c r="D47" s="11"/>
      <c r="E47" s="12"/>
      <c r="F47" s="13"/>
      <c r="G47" s="56">
        <v>12672661</v>
      </c>
      <c r="H47" s="56">
        <v>3718681</v>
      </c>
      <c r="I47" s="56">
        <v>16391342</v>
      </c>
      <c r="J47" s="56">
        <v>0</v>
      </c>
      <c r="K47" s="56">
        <v>11968888</v>
      </c>
      <c r="L47" s="56">
        <v>620940</v>
      </c>
      <c r="M47" s="56">
        <v>12589828</v>
      </c>
      <c r="N47" s="56">
        <v>0</v>
      </c>
      <c r="O47" s="48">
        <f t="shared" si="3"/>
        <v>94.44652547716696</v>
      </c>
      <c r="P47" s="48">
        <f t="shared" si="4"/>
        <v>16.697856040891917</v>
      </c>
      <c r="Q47" s="49">
        <f t="shared" si="5"/>
        <v>76.80779279695341</v>
      </c>
      <c r="R47" s="10"/>
      <c r="S47" s="10" t="s">
        <v>53</v>
      </c>
      <c r="T47" s="11"/>
      <c r="U47" s="12"/>
      <c r="V47" s="37"/>
      <c r="AA47" s="55">
        <v>15606052</v>
      </c>
      <c r="AB47" s="55">
        <v>5101987</v>
      </c>
      <c r="AC47" s="55">
        <v>20708039</v>
      </c>
      <c r="AD47" s="55">
        <v>0</v>
      </c>
      <c r="AE47" s="55">
        <v>14300639</v>
      </c>
      <c r="AF47" s="55">
        <v>641772</v>
      </c>
      <c r="AG47" s="55">
        <v>14942411</v>
      </c>
      <c r="AH47" s="55">
        <v>0</v>
      </c>
      <c r="AJ47" s="34">
        <f t="shared" si="6"/>
        <v>-2933391</v>
      </c>
      <c r="AK47" s="34">
        <f t="shared" si="7"/>
        <v>-1383306</v>
      </c>
      <c r="AL47" s="34">
        <f t="shared" si="8"/>
        <v>-4316697</v>
      </c>
      <c r="AM47" s="34">
        <f t="shared" si="9"/>
        <v>0</v>
      </c>
      <c r="AN47" s="34">
        <f t="shared" si="10"/>
        <v>-2331751</v>
      </c>
      <c r="AO47" s="34">
        <f t="shared" si="11"/>
        <v>-20832</v>
      </c>
      <c r="AP47" s="34">
        <f t="shared" si="12"/>
        <v>-2352583</v>
      </c>
      <c r="AQ47" s="34">
        <f t="shared" si="13"/>
        <v>0</v>
      </c>
    </row>
    <row r="48" spans="1:43" ht="21.75" customHeight="1">
      <c r="A48" s="1"/>
      <c r="B48" s="10"/>
      <c r="C48" s="10" t="s">
        <v>54</v>
      </c>
      <c r="D48" s="11"/>
      <c r="E48" s="12"/>
      <c r="F48" s="13"/>
      <c r="G48" s="56">
        <v>15684468</v>
      </c>
      <c r="H48" s="56">
        <v>2677236</v>
      </c>
      <c r="I48" s="56">
        <v>18361704</v>
      </c>
      <c r="J48" s="56">
        <v>0</v>
      </c>
      <c r="K48" s="56">
        <v>14905684</v>
      </c>
      <c r="L48" s="56">
        <v>535617</v>
      </c>
      <c r="M48" s="56">
        <v>15441301</v>
      </c>
      <c r="N48" s="56">
        <v>0</v>
      </c>
      <c r="O48" s="48">
        <f t="shared" si="3"/>
        <v>95.03468016894165</v>
      </c>
      <c r="P48" s="48">
        <f t="shared" si="4"/>
        <v>20.00634236204802</v>
      </c>
      <c r="Q48" s="49">
        <f t="shared" si="5"/>
        <v>84.09514171451626</v>
      </c>
      <c r="R48" s="10"/>
      <c r="S48" s="10" t="s">
        <v>54</v>
      </c>
      <c r="T48" s="11"/>
      <c r="U48" s="12"/>
      <c r="V48" s="37"/>
      <c r="AA48" s="55">
        <v>16288627</v>
      </c>
      <c r="AB48" s="55">
        <v>3698652</v>
      </c>
      <c r="AC48" s="55">
        <v>19987279</v>
      </c>
      <c r="AD48" s="55">
        <v>0</v>
      </c>
      <c r="AE48" s="55">
        <v>14825575</v>
      </c>
      <c r="AF48" s="55">
        <v>474729</v>
      </c>
      <c r="AG48" s="55">
        <v>15300304</v>
      </c>
      <c r="AH48" s="55">
        <v>0</v>
      </c>
      <c r="AJ48" s="34">
        <f t="shared" si="6"/>
        <v>-604159</v>
      </c>
      <c r="AK48" s="34">
        <f t="shared" si="7"/>
        <v>-1021416</v>
      </c>
      <c r="AL48" s="34">
        <f t="shared" si="8"/>
        <v>-1625575</v>
      </c>
      <c r="AM48" s="34">
        <f t="shared" si="9"/>
        <v>0</v>
      </c>
      <c r="AN48" s="34">
        <f t="shared" si="10"/>
        <v>80109</v>
      </c>
      <c r="AO48" s="34">
        <f t="shared" si="11"/>
        <v>60888</v>
      </c>
      <c r="AP48" s="34">
        <f t="shared" si="12"/>
        <v>140997</v>
      </c>
      <c r="AQ48" s="34">
        <f t="shared" si="13"/>
        <v>0</v>
      </c>
    </row>
    <row r="49" spans="1:22" ht="24.75" customHeight="1" thickBot="1">
      <c r="A49" s="5"/>
      <c r="B49" s="5"/>
      <c r="C49" s="5"/>
      <c r="D49" s="5"/>
      <c r="E49" s="7"/>
      <c r="F49" s="8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7"/>
      <c r="R49" s="5"/>
      <c r="S49" s="5"/>
      <c r="T49" s="5"/>
      <c r="U49" s="7"/>
      <c r="V49" s="7"/>
    </row>
    <row r="52" ht="13.5">
      <c r="E52" s="54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4" r:id="rId1"/>
  <colBreaks count="1" manualBreakCount="1">
    <brk id="11" max="65535" man="1"/>
  </colBreaks>
  <ignoredErrors>
    <ignoredError sqref="D14 T14 D20 T20 D26:D29 T26:T29 D36:D38 T36:T38 D41:D43 T41:T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2019-02-25T10:53:48Z</cp:lastPrinted>
  <dcterms:created xsi:type="dcterms:W3CDTF">1996-12-27T11:06:01Z</dcterms:created>
  <dcterms:modified xsi:type="dcterms:W3CDTF">2019-03-06T06:56:03Z</dcterms:modified>
  <cp:category/>
  <cp:version/>
  <cp:contentType/>
  <cp:contentStatus/>
</cp:coreProperties>
</file>