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4110" windowWidth="20520" windowHeight="4155" activeTab="5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calcPr calcId="145621"/>
</workbook>
</file>

<file path=xl/calcChain.xml><?xml version="1.0" encoding="utf-8"?>
<calcChain xmlns="http://schemas.openxmlformats.org/spreadsheetml/2006/main">
  <c r="G5" i="7" l="1"/>
  <c r="F5" i="7"/>
  <c r="E5" i="7"/>
  <c r="D5" i="7"/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/>
  <c r="R13" i="8"/>
  <c r="S13" i="8" s="1"/>
  <c r="R11" i="8"/>
  <c r="R10" i="8"/>
  <c r="S10" i="8" s="1"/>
  <c r="R9" i="8"/>
  <c r="S9" i="8" s="1"/>
  <c r="R7" i="8"/>
  <c r="S7" i="8" s="1"/>
  <c r="R6" i="8"/>
  <c r="S6" i="8" s="1"/>
  <c r="R5" i="8"/>
  <c r="S5" i="8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7" i="6"/>
  <c r="Q27" i="6" s="1"/>
  <c r="P26" i="6"/>
  <c r="Q26" i="6" s="1"/>
  <c r="P25" i="6"/>
  <c r="Q25" i="6" s="1"/>
  <c r="P24" i="6"/>
  <c r="Q24" i="6" s="1"/>
  <c r="P23" i="6"/>
  <c r="Q23" i="6" s="1"/>
  <c r="P22" i="6"/>
  <c r="Q22" i="6" s="1"/>
  <c r="P13" i="6"/>
  <c r="Q13" i="6"/>
  <c r="P12" i="6"/>
  <c r="Q12" i="6" s="1"/>
  <c r="P11" i="6"/>
  <c r="Q11" i="6" s="1"/>
  <c r="P10" i="6"/>
  <c r="Q10" i="6" s="1"/>
  <c r="P9" i="6"/>
  <c r="Q9" i="6" s="1"/>
  <c r="P8" i="6"/>
  <c r="Q8" i="6" s="1"/>
  <c r="P7" i="6"/>
  <c r="Q7" i="6" s="1"/>
  <c r="P6" i="6"/>
  <c r="Q6" i="6" s="1"/>
  <c r="P5" i="6"/>
  <c r="Q5" i="6"/>
  <c r="S42" i="8"/>
  <c r="S11" i="8"/>
</calcChain>
</file>

<file path=xl/sharedStrings.xml><?xml version="1.0" encoding="utf-8"?>
<sst xmlns="http://schemas.openxmlformats.org/spreadsheetml/2006/main" count="630" uniqueCount="307">
  <si>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</si>
  <si>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</si>
  <si>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</si>
  <si>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</si>
  <si>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</si>
  <si>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</si>
  <si>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</si>
  <si>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</si>
  <si>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</si>
  <si>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</si>
  <si>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</si>
  <si>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</si>
  <si>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</si>
  <si>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</si>
  <si>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</si>
  <si>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</si>
  <si>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</si>
  <si>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</si>
  <si>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</si>
  <si>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</si>
  <si>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</si>
  <si>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</si>
  <si>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 xml:space="preserve">  資料　彦根地方気象台「滋賀県の気象（年報）」</t>
    <phoneticPr fontId="3"/>
  </si>
  <si>
    <t>長　　　浜</t>
    <rPh sb="0" eb="1">
      <t>ナガ</t>
    </rPh>
    <rPh sb="4" eb="5">
      <t>ハマ</t>
    </rPh>
    <phoneticPr fontId="3"/>
  </si>
  <si>
    <t>７．</t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</si>
  <si>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</si>
  <si>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</si>
  <si>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</si>
  <si>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</si>
  <si>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</si>
  <si>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</si>
  <si>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</si>
  <si>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</si>
  <si>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</si>
  <si>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</si>
  <si>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</si>
  <si>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</si>
  <si>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彦　　  根</t>
  </si>
  <si>
    <t>柳　ケ　瀬</t>
  </si>
  <si>
    <t>今　  　津</t>
  </si>
  <si>
    <t>朽 木 平 良</t>
    <rPh sb="0" eb="1">
      <t>キュウ</t>
    </rPh>
    <rPh sb="2" eb="3">
      <t>キ</t>
    </rPh>
    <rPh sb="4" eb="5">
      <t>ヒラ</t>
    </rPh>
    <rPh sb="6" eb="7">
      <t>リョウ</t>
    </rPh>
    <phoneticPr fontId="3"/>
  </si>
  <si>
    <t>南　小　松</t>
    <rPh sb="0" eb="1">
      <t>ミナミ</t>
    </rPh>
    <rPh sb="2" eb="3">
      <t>ショウ</t>
    </rPh>
    <rPh sb="4" eb="5">
      <t>マツ</t>
    </rPh>
    <phoneticPr fontId="3"/>
  </si>
  <si>
    <t>近 江 八 幡</t>
  </si>
  <si>
    <t>大　 　 津</t>
  </si>
  <si>
    <t>信 　　 楽</t>
  </si>
  <si>
    <t>土　 　 山</t>
  </si>
  <si>
    <t>柳ケ瀬</t>
  </si>
  <si>
    <t>米　原</t>
    <rPh sb="0" eb="1">
      <t>ベイ</t>
    </rPh>
    <rPh sb="2" eb="3">
      <t>ハラ</t>
    </rPh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</si>
  <si>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</si>
  <si>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</si>
  <si>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</si>
  <si>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</si>
  <si>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彦　根</t>
  </si>
  <si>
    <t>10㎜以上</t>
  </si>
  <si>
    <t>30㎜以上</t>
  </si>
  <si>
    <t>今　津</t>
  </si>
  <si>
    <t>長  浜</t>
    <rPh sb="0" eb="1">
      <t>ナガ</t>
    </rPh>
    <rPh sb="3" eb="4">
      <t>ハマ</t>
    </rPh>
    <phoneticPr fontId="3"/>
  </si>
  <si>
    <t>朽木平良</t>
    <rPh sb="0" eb="2">
      <t>クツキ</t>
    </rPh>
    <rPh sb="2" eb="3">
      <t>ヒラ</t>
    </rPh>
    <rPh sb="3" eb="4">
      <t>リョウ</t>
    </rPh>
    <phoneticPr fontId="3"/>
  </si>
  <si>
    <t>南小松</t>
    <rPh sb="0" eb="1">
      <t>ミナミ</t>
    </rPh>
    <rPh sb="1" eb="3">
      <t>コマツ</t>
    </rPh>
    <phoneticPr fontId="3"/>
  </si>
  <si>
    <t>近江八幡</t>
  </si>
  <si>
    <t>東近江</t>
    <rPh sb="0" eb="3">
      <t>ヒガシオウミ</t>
    </rPh>
    <phoneticPr fontId="3"/>
  </si>
  <si>
    <t>大　津</t>
  </si>
  <si>
    <t>信　楽</t>
  </si>
  <si>
    <t>土　山</t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</si>
  <si>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</si>
  <si>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</si>
  <si>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</si>
  <si>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</si>
  <si>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</si>
  <si>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</si>
  <si>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</si>
  <si>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</si>
  <si>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</si>
  <si>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</si>
  <si>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>暴風雪</t>
  </si>
  <si>
    <t>大    雨</t>
  </si>
  <si>
    <t>洪    水</t>
  </si>
  <si>
    <t>暴    風</t>
  </si>
  <si>
    <t>大    雪</t>
  </si>
  <si>
    <t xml:space="preserve">注   意   報 </t>
  </si>
  <si>
    <t>風    雪</t>
  </si>
  <si>
    <t>雷</t>
  </si>
  <si>
    <t>強    風</t>
  </si>
  <si>
    <t>濃    霧</t>
  </si>
  <si>
    <t>乾    燥</t>
  </si>
  <si>
    <t>なだれ</t>
  </si>
  <si>
    <t>低     温</t>
  </si>
  <si>
    <t>着     雪</t>
  </si>
  <si>
    <t>10月</t>
    <phoneticPr fontId="3"/>
  </si>
  <si>
    <t>11月</t>
    <phoneticPr fontId="3"/>
  </si>
  <si>
    <t>12月</t>
    <phoneticPr fontId="3"/>
  </si>
  <si>
    <t>-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</si>
  <si>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</si>
  <si>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</si>
  <si>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</si>
  <si>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</si>
  <si>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</si>
  <si>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</si>
  <si>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１９．</t>
    <phoneticPr fontId="3"/>
  </si>
  <si>
    <t>琵琶湖平均水位および琵琶湖流出量</t>
    <phoneticPr fontId="3"/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</si>
  <si>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</si>
  <si>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</si>
  <si>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</si>
  <si>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</si>
  <si>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</si>
  <si>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</si>
  <si>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</si>
  <si>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</si>
  <si>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</si>
  <si>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</si>
  <si>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</si>
  <si>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</si>
  <si>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</si>
  <si>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</si>
  <si>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月　別　平　均　最  高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</si>
  <si>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平　均　最  低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</si>
  <si>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</si>
  <si>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　　　２．「 * 」は極値が２つ以上あることを示します。起日は新しい方を示します。</t>
    <rPh sb="11" eb="12">
      <t>アタイ</t>
    </rPh>
    <rPh sb="27" eb="28">
      <t>オ</t>
    </rPh>
    <rPh sb="28" eb="29">
      <t>ヒ</t>
    </rPh>
    <rPh sb="30" eb="31">
      <t>アタラ</t>
    </rPh>
    <rPh sb="33" eb="34">
      <t>ホウ</t>
    </rPh>
    <rPh sb="35" eb="36">
      <t>シメ</t>
    </rPh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</si>
  <si>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</si>
  <si>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</si>
  <si>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</si>
  <si>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　　　２．「 ）」は準正常値（対象となる資料の一部が欠けているが、許容する資料数を満たす値）です。   </t>
    <rPh sb="36" eb="38">
      <t>シリョウ</t>
    </rPh>
    <rPh sb="38" eb="39">
      <t>スウ</t>
    </rPh>
    <rPh sb="40" eb="41">
      <t>ミ</t>
    </rPh>
    <rPh sb="43" eb="44">
      <t>アタイ</t>
    </rPh>
    <phoneticPr fontId="3"/>
  </si>
  <si>
    <t xml:space="preserve"> 起　日</t>
    <phoneticPr fontId="3"/>
  </si>
  <si>
    <t>　注　１．積雪日数は、１cm以上の日数です。</t>
    <rPh sb="5" eb="7">
      <t>セキセツ</t>
    </rPh>
    <rPh sb="7" eb="9">
      <t>ニッスウ</t>
    </rPh>
    <rPh sb="17" eb="19">
      <t>ニッスウ</t>
    </rPh>
    <phoneticPr fontId="2"/>
  </si>
  <si>
    <t xml:space="preserve">  資料　彦根地方気象台「滋賀県の気象」</t>
    <rPh sb="17" eb="19">
      <t>キショウ</t>
    </rPh>
    <phoneticPr fontId="2"/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</si>
  <si>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</si>
  <si>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>米　　原</t>
    <rPh sb="0" eb="1">
      <t>ベイ</t>
    </rPh>
    <rPh sb="3" eb="4">
      <t>ハラ</t>
    </rPh>
    <phoneticPr fontId="3"/>
  </si>
  <si>
    <t xml:space="preserve">  資料　彦根地方気象台「滋賀県の気象」</t>
    <rPh sb="13" eb="16">
      <t>シガケン</t>
    </rPh>
    <rPh sb="17" eb="19">
      <t>キショウ</t>
    </rPh>
    <phoneticPr fontId="2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</si>
  <si>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</si>
  <si>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</si>
  <si>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</si>
  <si>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</si>
  <si>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</si>
  <si>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</si>
  <si>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</si>
  <si>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</si>
  <si>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</si>
  <si>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</si>
  <si>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 xml:space="preserve">　注　「 ）」は準正常値（対象となる資料の一部が欠けているが、許容する資料数を満たす値）です。 </t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</si>
  <si>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</si>
  <si>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注　１．降水量の最小単位は0.5㎜です。</t>
    <rPh sb="0" eb="1">
      <t>チュウ</t>
    </rPh>
    <rPh sb="3" eb="5">
      <t>タンイ</t>
    </rPh>
    <rPh sb="5" eb="8">
      <t>コウスイリョウ</t>
    </rPh>
    <rPh sb="9" eb="11">
      <t>サイショウ</t>
    </rPh>
    <rPh sb="11" eb="13">
      <t>タンイ</t>
    </rPh>
    <phoneticPr fontId="3"/>
  </si>
  <si>
    <t>　　　　　となっています。</t>
    <phoneticPr fontId="3"/>
  </si>
  <si>
    <t xml:space="preserve">  注　１．県内の震度観測地点数が、64地点（気象庁設置６地点、滋賀県設置48地点、防災科学技術研究所10地点）</t>
    <rPh sb="2" eb="3">
      <t>チュウ</t>
    </rPh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</si>
  <si>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</si>
  <si>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</si>
  <si>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</si>
  <si>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</si>
  <si>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</si>
  <si>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注  １．彦根地方気象台では、県内市町ごとに気象警報・注意報を発表していますが、滋賀県全般に発表された場合は、大津市南部、</t>
    <rPh sb="7" eb="9">
      <t>ヒコネ</t>
    </rPh>
    <rPh sb="9" eb="11">
      <t>チホウ</t>
    </rPh>
    <rPh sb="11" eb="14">
      <t>キショウダイ</t>
    </rPh>
    <rPh sb="17" eb="19">
      <t>ケンナイ</t>
    </rPh>
    <rPh sb="19" eb="21">
      <t>シチョウ</t>
    </rPh>
    <rPh sb="24" eb="26">
      <t>キショウ</t>
    </rPh>
    <rPh sb="26" eb="28">
      <t>ケイホウ</t>
    </rPh>
    <rPh sb="29" eb="32">
      <t>チュウイホウ</t>
    </rPh>
    <rPh sb="33" eb="35">
      <t>ハッピョウ</t>
    </rPh>
    <phoneticPr fontId="3"/>
  </si>
  <si>
    <t>　　　　　草津市、守山市、栗東市、野洲市、近江八幡市、東近江市、日野町、竜王町、甲賀市、湖南市、大津市北部、高島市、長浜</t>
    <phoneticPr fontId="3"/>
  </si>
  <si>
    <t>　　　　　市、米原市、彦根市、愛荘町、豊郷町、甲良町、多賀町それぞれに回数を数えています。</t>
    <rPh sb="5" eb="6">
      <t>シ</t>
    </rPh>
    <phoneticPr fontId="3"/>
  </si>
  <si>
    <t xml:space="preserve"> １cm以上の積雪日数</t>
    <rPh sb="4" eb="6">
      <t>イジョウ</t>
    </rPh>
    <rPh sb="7" eb="9">
      <t>セキセツ</t>
    </rPh>
    <rPh sb="9" eb="11">
      <t>ニッスウ</t>
    </rPh>
    <phoneticPr fontId="3"/>
  </si>
  <si>
    <t>　注　統計期間は、当該年８月から翌年７月までとなります。</t>
    <rPh sb="3" eb="5">
      <t>トウケイ</t>
    </rPh>
    <rPh sb="5" eb="7">
      <t>キカン</t>
    </rPh>
    <rPh sb="9" eb="11">
      <t>トウガイ</t>
    </rPh>
    <rPh sb="11" eb="12">
      <t>ネン</t>
    </rPh>
    <rPh sb="13" eb="14">
      <t>ガツ</t>
    </rPh>
    <rPh sb="16" eb="18">
      <t>ヨクネン</t>
    </rPh>
    <rPh sb="19" eb="20">
      <t>ガツ</t>
    </rPh>
    <phoneticPr fontId="2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</si>
  <si>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</si>
  <si>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</si>
  <si>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平成25年(2013年)12月４日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</si>
  <si>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平成26年(2014年)４月12日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</si>
  <si>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平成25年(2013年)12月14日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</si>
  <si>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平成26年(2014年)３月21日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</si>
  <si>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</si>
  <si>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</si>
  <si>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</si>
  <si>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</si>
  <si>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 xml:space="preserve">  資料　彦根地方気象台「滋賀県の気象（年報）」</t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</si>
  <si>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</si>
  <si>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</si>
  <si>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</si>
  <si>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</si>
  <si>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 xml:space="preserve">　注　「 ) 」は準正常値（対象となる資料の一部が欠けているが、許容する資料数を満たす値）です。 </t>
    <phoneticPr fontId="3"/>
  </si>
  <si>
    <t xml:space="preserve">　注　「 ) 」は準正常値（対象となる資料の一部が欠けているが、許容する資料数を満たす値）です。 </t>
    <phoneticPr fontId="3"/>
  </si>
  <si>
    <t>　注　「 ) 」は準正常値（対象となる資料の一部が欠けているが、許容する資料数を満たす値）です。</t>
    <rPh sb="0" eb="1">
      <t>チュウ</t>
    </rPh>
    <phoneticPr fontId="3"/>
  </si>
  <si>
    <t xml:space="preserve">　　　２．「 ) 」は準正常値（対象となる資料の一部が欠けているが、許容する資料数を満たす値）です。   </t>
    <rPh sb="36" eb="38">
      <t>シリョウ</t>
    </rPh>
    <rPh sb="38" eb="39">
      <t>スウ</t>
    </rPh>
    <rPh sb="40" eb="41">
      <t>ミ</t>
    </rPh>
    <rPh sb="43" eb="44">
      <t>アタイ</t>
    </rPh>
    <phoneticPr fontId="3"/>
  </si>
  <si>
    <t>　注　１．相対湿度の平均は毎正時（24回）の平均値、最小は任意時刻の最小値です。</t>
    <rPh sb="12" eb="13">
      <t>マイ</t>
    </rPh>
    <rPh sb="13" eb="14">
      <t>セイ</t>
    </rPh>
    <rPh sb="14" eb="15">
      <t>トキ</t>
    </rPh>
    <rPh sb="18" eb="19">
      <t>カイ</t>
    </rPh>
    <phoneticPr fontId="3"/>
  </si>
  <si>
    <t>　２．特別警報は平成25年(2013年)８月30日から運用が開始されました。</t>
    <rPh sb="3" eb="5">
      <t>トクベツ</t>
    </rPh>
    <rPh sb="5" eb="7">
      <t>ケイホウ</t>
    </rPh>
    <rPh sb="8" eb="10">
      <t>ヘイセイ</t>
    </rPh>
    <rPh sb="12" eb="13">
      <t>ネン</t>
    </rPh>
    <rPh sb="18" eb="19">
      <t>ネン</t>
    </rPh>
    <rPh sb="21" eb="22">
      <t>ガツ</t>
    </rPh>
    <rPh sb="24" eb="25">
      <t>ニチ</t>
    </rPh>
    <rPh sb="27" eb="29">
      <t>ウンヨウ</t>
    </rPh>
    <rPh sb="30" eb="32">
      <t>カイシ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</si>
  <si>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</si>
  <si>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</si>
  <si>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</si>
  <si>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</si>
  <si>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</si>
  <si>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</si>
  <si>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>(㎝)</t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</si>
  <si>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</si>
  <si>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資料  近畿地方整備局琵琶湖河川事務所</t>
    <rPh sb="10" eb="12">
      <t>セイビ</t>
    </rPh>
    <rPh sb="16" eb="18">
      <t>カセン</t>
    </rPh>
    <phoneticPr fontId="2"/>
  </si>
  <si>
    <t>平成26年(2014年)11月21日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</si>
  <si>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平成27年(2015年)３月27日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</si>
  <si>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平成26年(2014年)12月６日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</si>
  <si>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平成27年(2015年)３月25日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</si>
  <si>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　注　１．毎正時(24回)の平均です。</t>
    <rPh sb="10" eb="11">
      <t>カイ</t>
    </rPh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</si>
  <si>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</si>
  <si>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>今　　　津</t>
    <phoneticPr fontId="3"/>
  </si>
  <si>
    <t xml:space="preserve"> 平成27年(2015年)</t>
    <phoneticPr fontId="3"/>
  </si>
  <si>
    <t xml:space="preserve"> 平成27年(2015年)</t>
    <phoneticPr fontId="3"/>
  </si>
  <si>
    <t xml:space="preserve"> 平成27年(2015年)</t>
    <phoneticPr fontId="3"/>
  </si>
  <si>
    <t>7/13</t>
    <phoneticPr fontId="3"/>
  </si>
  <si>
    <t>8/7</t>
    <phoneticPr fontId="3"/>
  </si>
  <si>
    <t>8/2</t>
    <phoneticPr fontId="3"/>
  </si>
  <si>
    <t>8/2</t>
    <phoneticPr fontId="3"/>
  </si>
  <si>
    <t>8/5</t>
    <phoneticPr fontId="3"/>
  </si>
  <si>
    <t>8/2</t>
    <phoneticPr fontId="3"/>
  </si>
  <si>
    <t>8/2</t>
    <phoneticPr fontId="3"/>
  </si>
  <si>
    <t>8/2</t>
    <phoneticPr fontId="3"/>
  </si>
  <si>
    <t xml:space="preserve"> 平成27年(2015年)</t>
    <phoneticPr fontId="3"/>
  </si>
  <si>
    <t>1/4</t>
    <phoneticPr fontId="3"/>
  </si>
  <si>
    <t>2/10</t>
    <phoneticPr fontId="3"/>
  </si>
  <si>
    <t>1/29</t>
    <phoneticPr fontId="3"/>
  </si>
  <si>
    <t>1/29</t>
    <phoneticPr fontId="3"/>
  </si>
  <si>
    <t>1/2</t>
    <phoneticPr fontId="3"/>
  </si>
  <si>
    <t>1/1</t>
    <phoneticPr fontId="3"/>
  </si>
  <si>
    <t xml:space="preserve">　注　「 ) 」は準正常値（対象となる資料の一部が欠けているが、許容する資料数を満たす値）です。 </t>
    <phoneticPr fontId="3"/>
  </si>
  <si>
    <t xml:space="preserve"> 平成27年(2015年)</t>
    <phoneticPr fontId="3"/>
  </si>
  <si>
    <t xml:space="preserve"> 平成27年(2015年)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</si>
  <si>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</si>
  <si>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京都府南部</t>
    <rPh sb="0" eb="3">
      <t>キョウトフ</t>
    </rPh>
    <rPh sb="3" eb="5">
      <t>ナンブ</t>
    </rPh>
    <phoneticPr fontId="3"/>
  </si>
  <si>
    <t>岐阜県美濃中西部</t>
    <rPh sb="0" eb="3">
      <t>ギフケン</t>
    </rPh>
    <rPh sb="3" eb="5">
      <t>ミノウ</t>
    </rPh>
    <rPh sb="5" eb="8">
      <t>チュウセイブ</t>
    </rPh>
    <phoneticPr fontId="3"/>
  </si>
  <si>
    <t>福井県嶺南</t>
    <rPh sb="0" eb="3">
      <t>フクイケン</t>
    </rPh>
    <rPh sb="3" eb="5">
      <t>レイナン</t>
    </rPh>
    <phoneticPr fontId="3"/>
  </si>
  <si>
    <t>滋賀県北部</t>
    <rPh sb="0" eb="3">
      <t>シガケン</t>
    </rPh>
    <rPh sb="3" eb="5">
      <t>ホクブ</t>
    </rPh>
    <phoneticPr fontId="3"/>
  </si>
  <si>
    <t>大阪府北部</t>
    <rPh sb="0" eb="3">
      <t>オオサカフ</t>
    </rPh>
    <rPh sb="3" eb="5">
      <t>ホクブ</t>
    </rPh>
    <phoneticPr fontId="3"/>
  </si>
  <si>
    <t>滋賀県南部</t>
    <rPh sb="0" eb="3">
      <t>シガケン</t>
    </rPh>
    <rPh sb="3" eb="5">
      <t>ナンブ</t>
    </rPh>
    <phoneticPr fontId="3"/>
  </si>
  <si>
    <t>石川県西方沖</t>
    <rPh sb="0" eb="3">
      <t>イシカワケン</t>
    </rPh>
    <rPh sb="3" eb="5">
      <t>セイホウ</t>
    </rPh>
    <rPh sb="5" eb="6">
      <t>オキ</t>
    </rPh>
    <phoneticPr fontId="3"/>
  </si>
  <si>
    <t>大分県南部</t>
    <rPh sb="0" eb="3">
      <t>オオイタケン</t>
    </rPh>
    <rPh sb="3" eb="5">
      <t>ナンブ</t>
    </rPh>
    <phoneticPr fontId="3"/>
  </si>
  <si>
    <t>兵庫県南東部</t>
    <rPh sb="0" eb="3">
      <t>ヒョウゴケン</t>
    </rPh>
    <rPh sb="3" eb="6">
      <t>ナントウブ</t>
    </rPh>
    <phoneticPr fontId="3"/>
  </si>
  <si>
    <t>小笠原諸島西方沖</t>
    <rPh sb="0" eb="3">
      <t>オガサワラ</t>
    </rPh>
    <rPh sb="3" eb="5">
      <t>ショトウ</t>
    </rPh>
    <rPh sb="5" eb="7">
      <t>セイホウ</t>
    </rPh>
    <rPh sb="7" eb="8">
      <t>オキ</t>
    </rPh>
    <phoneticPr fontId="3"/>
  </si>
  <si>
    <t>埼玉県北部</t>
    <rPh sb="0" eb="3">
      <t>サイタマケン</t>
    </rPh>
    <rPh sb="3" eb="5">
      <t>ホクブ</t>
    </rPh>
    <phoneticPr fontId="3"/>
  </si>
  <si>
    <t>愛知県西部</t>
    <rPh sb="0" eb="3">
      <t>アイチケン</t>
    </rPh>
    <rPh sb="3" eb="5">
      <t>セイブ</t>
    </rPh>
    <phoneticPr fontId="3"/>
  </si>
  <si>
    <t>02.9</t>
    <phoneticPr fontId="3"/>
  </si>
  <si>
    <t>09.2</t>
    <phoneticPr fontId="3"/>
  </si>
  <si>
    <t>01.2</t>
    <phoneticPr fontId="3"/>
  </si>
  <si>
    <t>01.6</t>
    <phoneticPr fontId="3"/>
  </si>
  <si>
    <t>01.5</t>
    <phoneticPr fontId="3"/>
  </si>
  <si>
    <t xml:space="preserve">大津市南小松 </t>
    <rPh sb="0" eb="3">
      <t>オオツシ</t>
    </rPh>
    <rPh sb="3" eb="4">
      <t>ミナミ</t>
    </rPh>
    <rPh sb="4" eb="6">
      <t>コマツ</t>
    </rPh>
    <phoneticPr fontId="3"/>
  </si>
  <si>
    <t>高島市勝野＊</t>
    <rPh sb="0" eb="2">
      <t>タカシマ</t>
    </rPh>
    <rPh sb="2" eb="3">
      <t>シ</t>
    </rPh>
    <rPh sb="3" eb="5">
      <t>カツノ</t>
    </rPh>
    <phoneticPr fontId="3"/>
  </si>
  <si>
    <t>高島市朽木柏＊</t>
    <rPh sb="0" eb="2">
      <t>タカシマ</t>
    </rPh>
    <rPh sb="2" eb="3">
      <t>シ</t>
    </rPh>
    <rPh sb="3" eb="5">
      <t>クツキ</t>
    </rPh>
    <rPh sb="5" eb="6">
      <t>カシワ</t>
    </rPh>
    <phoneticPr fontId="3"/>
  </si>
  <si>
    <t>大津市南小松、草津市草津＊、湖南市中央森北公園＊、湖南市中央東庁舎＊</t>
    <rPh sb="0" eb="3">
      <t>オオツシ</t>
    </rPh>
    <rPh sb="3" eb="4">
      <t>ミナミ</t>
    </rPh>
    <rPh sb="4" eb="6">
      <t>コマツ</t>
    </rPh>
    <rPh sb="7" eb="10">
      <t>クサツシ</t>
    </rPh>
    <rPh sb="10" eb="12">
      <t>クサツ</t>
    </rPh>
    <rPh sb="14" eb="16">
      <t>コナン</t>
    </rPh>
    <rPh sb="16" eb="17">
      <t>シ</t>
    </rPh>
    <rPh sb="17" eb="19">
      <t>チュウオウ</t>
    </rPh>
    <rPh sb="19" eb="21">
      <t>モリキタ</t>
    </rPh>
    <rPh sb="21" eb="23">
      <t>コウエン</t>
    </rPh>
    <rPh sb="25" eb="27">
      <t>コナン</t>
    </rPh>
    <rPh sb="27" eb="28">
      <t>シ</t>
    </rPh>
    <rPh sb="28" eb="30">
      <t>チュウオウ</t>
    </rPh>
    <rPh sb="30" eb="31">
      <t>ヒガシ</t>
    </rPh>
    <rPh sb="31" eb="33">
      <t>チョウシャ</t>
    </rPh>
    <phoneticPr fontId="3"/>
  </si>
  <si>
    <t>高島市朽木柏＊</t>
    <rPh sb="0" eb="2">
      <t>タカシマ</t>
    </rPh>
    <rPh sb="2" eb="3">
      <t>シ</t>
    </rPh>
    <rPh sb="3" eb="5">
      <t>クツキ</t>
    </rPh>
    <rPh sb="5" eb="6">
      <t>カシワ</t>
    </rPh>
    <phoneticPr fontId="3"/>
  </si>
  <si>
    <t>高島市朽木柏＊、高島市勝野＊、大津市南小松</t>
    <rPh sb="0" eb="2">
      <t>タカシマ</t>
    </rPh>
    <rPh sb="2" eb="3">
      <t>シ</t>
    </rPh>
    <rPh sb="3" eb="5">
      <t>クツキ</t>
    </rPh>
    <rPh sb="5" eb="6">
      <t>カシワ</t>
    </rPh>
    <rPh sb="8" eb="10">
      <t>タカシマ</t>
    </rPh>
    <rPh sb="10" eb="11">
      <t>シ</t>
    </rPh>
    <rPh sb="11" eb="13">
      <t>カツノ</t>
    </rPh>
    <rPh sb="15" eb="18">
      <t>オオツシ</t>
    </rPh>
    <rPh sb="18" eb="19">
      <t>ミナミ</t>
    </rPh>
    <rPh sb="19" eb="21">
      <t>コマツ</t>
    </rPh>
    <phoneticPr fontId="3"/>
  </si>
  <si>
    <t>徳島県南部</t>
    <rPh sb="0" eb="3">
      <t>トクシマケン</t>
    </rPh>
    <phoneticPr fontId="3"/>
  </si>
  <si>
    <t>野洲市西河原＊</t>
    <rPh sb="0" eb="3">
      <t>ヤスシ</t>
    </rPh>
    <rPh sb="3" eb="4">
      <t>ニシ</t>
    </rPh>
    <rPh sb="4" eb="6">
      <t>カワラ</t>
    </rPh>
    <phoneticPr fontId="3"/>
  </si>
  <si>
    <t>彦根市城町、近江八幡市桜宮町</t>
    <rPh sb="0" eb="3">
      <t>ヒコネシ</t>
    </rPh>
    <rPh sb="3" eb="5">
      <t>シロマチ</t>
    </rPh>
    <rPh sb="6" eb="11">
      <t>オウミハチマンシ</t>
    </rPh>
    <rPh sb="11" eb="12">
      <t>サクラ</t>
    </rPh>
    <rPh sb="12" eb="13">
      <t>ミヤ</t>
    </rPh>
    <rPh sb="13" eb="14">
      <t>チョウ</t>
    </rPh>
    <phoneticPr fontId="3"/>
  </si>
  <si>
    <t>高島市勝野＊、大津市南小松、竜王町小口＊</t>
    <rPh sb="0" eb="2">
      <t>タカシマ</t>
    </rPh>
    <rPh sb="2" eb="3">
      <t>シ</t>
    </rPh>
    <rPh sb="3" eb="5">
      <t>カツノ</t>
    </rPh>
    <rPh sb="7" eb="10">
      <t>オオツシ</t>
    </rPh>
    <rPh sb="10" eb="11">
      <t>ミナミ</t>
    </rPh>
    <rPh sb="11" eb="13">
      <t>コマツ</t>
    </rPh>
    <rPh sb="14" eb="17">
      <t>リュウオウチョウ</t>
    </rPh>
    <rPh sb="17" eb="19">
      <t>コグチ</t>
    </rPh>
    <phoneticPr fontId="3"/>
  </si>
  <si>
    <t>大津市南小松</t>
    <rPh sb="0" eb="3">
      <t>オオツシ</t>
    </rPh>
    <rPh sb="3" eb="4">
      <t>ミナミ</t>
    </rPh>
    <rPh sb="4" eb="6">
      <t>コマツ</t>
    </rPh>
    <phoneticPr fontId="3"/>
  </si>
  <si>
    <t>近江八幡市桜宮町</t>
    <rPh sb="0" eb="5">
      <t>オウミハチマンシ</t>
    </rPh>
    <rPh sb="5" eb="8">
      <t>サクラミヤチョウ</t>
    </rPh>
    <phoneticPr fontId="3"/>
  </si>
  <si>
    <t>彦根市城町、近江八幡市桜宮町</t>
    <rPh sb="0" eb="3">
      <t>ヒコネシ</t>
    </rPh>
    <rPh sb="3" eb="5">
      <t>シロマチ</t>
    </rPh>
    <rPh sb="6" eb="11">
      <t>オウミハチマンシ</t>
    </rPh>
    <rPh sb="11" eb="14">
      <t>サクラミヤチョウ</t>
    </rPh>
    <phoneticPr fontId="3"/>
  </si>
  <si>
    <t>大津市国分＊、大津市南郷＊、草津市草津＊</t>
    <rPh sb="0" eb="3">
      <t>オオツシ</t>
    </rPh>
    <rPh sb="3" eb="5">
      <t>コクブ</t>
    </rPh>
    <rPh sb="7" eb="10">
      <t>オオツシ</t>
    </rPh>
    <rPh sb="10" eb="12">
      <t>ナンゴウ</t>
    </rPh>
    <rPh sb="14" eb="17">
      <t>クサツシ</t>
    </rPh>
    <rPh sb="17" eb="19">
      <t>クサツ</t>
    </rPh>
    <phoneticPr fontId="3"/>
  </si>
  <si>
    <t>高島市朽木柏＊、高島市朽木市場＊</t>
    <rPh sb="0" eb="2">
      <t>タカシマ</t>
    </rPh>
    <rPh sb="2" eb="3">
      <t>シ</t>
    </rPh>
    <rPh sb="3" eb="5">
      <t>クツキ</t>
    </rPh>
    <rPh sb="5" eb="6">
      <t>カシワ</t>
    </rPh>
    <rPh sb="8" eb="10">
      <t>タカシマ</t>
    </rPh>
    <rPh sb="10" eb="11">
      <t>シ</t>
    </rPh>
    <rPh sb="11" eb="13">
      <t>クツキ</t>
    </rPh>
    <rPh sb="13" eb="15">
      <t>イチバ</t>
    </rPh>
    <phoneticPr fontId="3"/>
  </si>
  <si>
    <t>高島市朽木柏＊、高島市勝野＊、大津市南小松、湖南市中央森北公園＊</t>
    <rPh sb="0" eb="2">
      <t>タカシマ</t>
    </rPh>
    <rPh sb="2" eb="3">
      <t>シ</t>
    </rPh>
    <rPh sb="3" eb="5">
      <t>クツキ</t>
    </rPh>
    <rPh sb="5" eb="6">
      <t>カシワ</t>
    </rPh>
    <rPh sb="8" eb="10">
      <t>タカシマ</t>
    </rPh>
    <rPh sb="10" eb="11">
      <t>シ</t>
    </rPh>
    <rPh sb="11" eb="13">
      <t>カツノ</t>
    </rPh>
    <rPh sb="15" eb="18">
      <t>オオツシ</t>
    </rPh>
    <rPh sb="18" eb="19">
      <t>ミナミ</t>
    </rPh>
    <rPh sb="19" eb="21">
      <t>コマツ</t>
    </rPh>
    <rPh sb="22" eb="24">
      <t>コナン</t>
    </rPh>
    <rPh sb="24" eb="25">
      <t>シ</t>
    </rPh>
    <rPh sb="25" eb="27">
      <t>チュウオウ</t>
    </rPh>
    <rPh sb="27" eb="29">
      <t>モリキタ</t>
    </rPh>
    <rPh sb="29" eb="31">
      <t>コウエン</t>
    </rPh>
    <phoneticPr fontId="3"/>
  </si>
  <si>
    <t>03.2</t>
    <phoneticPr fontId="3"/>
  </si>
  <si>
    <t xml:space="preserve">  注  １．琵琶湖基準水位（±0）はＴＰ（東京湾中等潮位）+84.371mです。  </t>
    <rPh sb="22" eb="25">
      <t>トウキョウワン</t>
    </rPh>
    <rPh sb="25" eb="27">
      <t>チュウトウ</t>
    </rPh>
    <rPh sb="27" eb="29">
      <t>チョウイ</t>
    </rPh>
    <phoneticPr fontId="3"/>
  </si>
  <si>
    <t xml:space="preserve">      ２．平均水位は、期間中の合計値を期間日数で除した値です。</t>
    <phoneticPr fontId="3"/>
  </si>
  <si>
    <t>　　　　  片山、堅田、大溝、彦根、三保ヶ崎の５カ所の午前６時の平均値です。</t>
    <phoneticPr fontId="3"/>
  </si>
  <si>
    <t xml:space="preserve">      ３．流量は洗堰放流量（日平均）、宇治電取水量、京都疏水（第１、第２）の合計です。</t>
    <rPh sb="41" eb="43">
      <t>ゴウケイ</t>
    </rPh>
    <phoneticPr fontId="3"/>
  </si>
  <si>
    <t xml:space="preserve">      ４．６、７、９月の最大流量は洗堰全開放流のため概算値となります。</t>
    <rPh sb="13" eb="14">
      <t>ツキ</t>
    </rPh>
    <rPh sb="15" eb="17">
      <t>サイダイ</t>
    </rPh>
    <rPh sb="17" eb="19">
      <t>リュウリョウ</t>
    </rPh>
    <rPh sb="20" eb="22">
      <t>アライゼキ</t>
    </rPh>
    <rPh sb="22" eb="24">
      <t>ゼンカイ</t>
    </rPh>
    <rPh sb="24" eb="26">
      <t>ホウリュウ</t>
    </rPh>
    <rPh sb="29" eb="32">
      <t>ガイサンチ</t>
    </rPh>
    <phoneticPr fontId="3"/>
  </si>
  <si>
    <t>大津市国分＊</t>
    <rPh sb="0" eb="3">
      <t>オオツシ</t>
    </rPh>
    <rPh sb="3" eb="5">
      <t>コクブ</t>
    </rPh>
    <phoneticPr fontId="3"/>
  </si>
  <si>
    <t>彦根市城町、彦根市西今町＊、長浜市落合町＊、長浜市八幡東町＊、長浜市宮部町＊、高島市今津町日置前＊、高島市今津町弘川＊</t>
    <rPh sb="0" eb="2">
      <t>ヒコネ</t>
    </rPh>
    <rPh sb="2" eb="3">
      <t>シ</t>
    </rPh>
    <rPh sb="3" eb="5">
      <t>シロマチ</t>
    </rPh>
    <rPh sb="6" eb="9">
      <t>ヒコネシ</t>
    </rPh>
    <rPh sb="9" eb="12">
      <t>ニシイマチョウ</t>
    </rPh>
    <rPh sb="14" eb="17">
      <t>ナガハマシ</t>
    </rPh>
    <rPh sb="17" eb="20">
      <t>オチアイチョウ</t>
    </rPh>
    <rPh sb="22" eb="25">
      <t>ナガハマシ</t>
    </rPh>
    <rPh sb="25" eb="27">
      <t>ハチマン</t>
    </rPh>
    <rPh sb="27" eb="29">
      <t>ヒガシチョウ</t>
    </rPh>
    <rPh sb="31" eb="33">
      <t>ナガハマ</t>
    </rPh>
    <rPh sb="33" eb="34">
      <t>シ</t>
    </rPh>
    <rPh sb="34" eb="36">
      <t>ミヤベ</t>
    </rPh>
    <rPh sb="36" eb="37">
      <t>チョウ</t>
    </rPh>
    <rPh sb="39" eb="41">
      <t>タカシマ</t>
    </rPh>
    <rPh sb="41" eb="42">
      <t>シ</t>
    </rPh>
    <rPh sb="42" eb="45">
      <t>イマヅチョウ</t>
    </rPh>
    <rPh sb="45" eb="47">
      <t>ヒオキ</t>
    </rPh>
    <rPh sb="47" eb="48">
      <t>マエ</t>
    </rPh>
    <rPh sb="50" eb="52">
      <t>タカシマ</t>
    </rPh>
    <rPh sb="52" eb="53">
      <t>シ</t>
    </rPh>
    <rPh sb="53" eb="55">
      <t>イマヅ</t>
    </rPh>
    <rPh sb="55" eb="56">
      <t>チョウ</t>
    </rPh>
    <phoneticPr fontId="3"/>
  </si>
  <si>
    <t>高島市勝野＊、米原市下多良＊、大津市真野＊、近江八幡市桜宮町、近江八幡市出町＊、近江八幡市安土町下豊浦＊</t>
    <phoneticPr fontId="3"/>
  </si>
  <si>
    <t xml:space="preserve">甲良町在士＊、愛荘町安孫子＊、愛荘町愛知川＊、大津市南小松、大津市国分＊、大津市南郷＊、近江八幡市桜宮町
</t>
    <rPh sb="0" eb="3">
      <t>コウラチョウ</t>
    </rPh>
    <rPh sb="3" eb="5">
      <t>ザイジ</t>
    </rPh>
    <rPh sb="7" eb="10">
      <t>アイショウチョウ</t>
    </rPh>
    <rPh sb="10" eb="13">
      <t>アビコ</t>
    </rPh>
    <rPh sb="15" eb="18">
      <t>アイショウチョウ</t>
    </rPh>
    <rPh sb="18" eb="21">
      <t>エチガワ</t>
    </rPh>
    <rPh sb="23" eb="26">
      <t>オオツシ</t>
    </rPh>
    <rPh sb="26" eb="27">
      <t>ミナミ</t>
    </rPh>
    <rPh sb="27" eb="29">
      <t>コマツ</t>
    </rPh>
    <rPh sb="30" eb="33">
      <t>オオツシ</t>
    </rPh>
    <rPh sb="33" eb="35">
      <t>コクブ</t>
    </rPh>
    <rPh sb="37" eb="40">
      <t>オオツシ</t>
    </rPh>
    <rPh sb="40" eb="42">
      <t>ナンゴウ</t>
    </rPh>
    <rPh sb="44" eb="49">
      <t>オウミハチマンシ</t>
    </rPh>
    <rPh sb="49" eb="52">
      <t>サクラミヤチョウ</t>
    </rPh>
    <phoneticPr fontId="3"/>
  </si>
  <si>
    <t>近江八幡市出町＊、草津市草津＊、栗東市安養寺＊、竜王町小口＊、湖南市中央森北公園＊、甲賀市甲賀町大久保＊</t>
    <phoneticPr fontId="3"/>
  </si>
  <si>
    <t>甲賀市甲賀町相模＊、東近江市市子川原町＊、東近江市五個荘小幡町＊</t>
    <phoneticPr fontId="3"/>
  </si>
  <si>
    <t>湖南市石部中央西庁舎＊、湖南市中央東庁舎＊</t>
    <phoneticPr fontId="3"/>
  </si>
  <si>
    <t>大津市真野＊、草津市草津＊、守山市石田町＊、栗東市安養寺＊、野洲市西河原＊、湖南市中央森北公園＊</t>
    <rPh sb="0" eb="2">
      <t>オオツ</t>
    </rPh>
    <rPh sb="2" eb="3">
      <t>シ</t>
    </rPh>
    <rPh sb="3" eb="5">
      <t>マノ</t>
    </rPh>
    <rPh sb="7" eb="10">
      <t>クサツシ</t>
    </rPh>
    <rPh sb="10" eb="12">
      <t>クサツ</t>
    </rPh>
    <rPh sb="14" eb="17">
      <t>モリヤマシ</t>
    </rPh>
    <rPh sb="17" eb="19">
      <t>イシダ</t>
    </rPh>
    <rPh sb="19" eb="20">
      <t>チョウ</t>
    </rPh>
    <rPh sb="22" eb="25">
      <t>リットウシ</t>
    </rPh>
    <rPh sb="25" eb="28">
      <t>アンヨウジ</t>
    </rPh>
    <rPh sb="30" eb="32">
      <t>ヤス</t>
    </rPh>
    <rPh sb="32" eb="33">
      <t>シ</t>
    </rPh>
    <rPh sb="33" eb="36">
      <t>ニシガワラ</t>
    </rPh>
    <rPh sb="38" eb="40">
      <t>コナン</t>
    </rPh>
    <rPh sb="40" eb="41">
      <t>シ</t>
    </rPh>
    <rPh sb="41" eb="43">
      <t>チュウオウ</t>
    </rPh>
    <rPh sb="43" eb="45">
      <t>モリキタ</t>
    </rPh>
    <rPh sb="45" eb="47">
      <t>コウエン</t>
    </rPh>
    <phoneticPr fontId="3"/>
  </si>
  <si>
    <t>愛荘町安孫子＊、近江八幡市桜宮町</t>
    <phoneticPr fontId="3"/>
  </si>
  <si>
    <t>長浜市木之本町木之本＊、長浜市余呉町中之郷＊、長浜市八幡東町＊、長浜市宮部町＊、高島市勝野＊、米原市顔戸＊</t>
    <phoneticPr fontId="3"/>
  </si>
  <si>
    <t>彦根市城町、彦根市元町＊、長浜市公園町＊、長浜市内保町＊、長浜市落合町＊、長浜市湖北町速水＊、長浜市高月町渡岸寺＊</t>
    <rPh sb="0" eb="3">
      <t>ヒコネシ</t>
    </rPh>
    <rPh sb="3" eb="5">
      <t>シロマチ</t>
    </rPh>
    <rPh sb="6" eb="9">
      <t>ヒコネシ</t>
    </rPh>
    <rPh sb="9" eb="11">
      <t>モトマチ</t>
    </rPh>
    <rPh sb="13" eb="16">
      <t>ナガハマシ</t>
    </rPh>
    <rPh sb="16" eb="18">
      <t>コウエン</t>
    </rPh>
    <rPh sb="18" eb="19">
      <t>チョウ</t>
    </rPh>
    <rPh sb="21" eb="24">
      <t>ナガハマシ</t>
    </rPh>
    <rPh sb="24" eb="25">
      <t>ウチ</t>
    </rPh>
    <rPh sb="25" eb="26">
      <t>タモ</t>
    </rPh>
    <rPh sb="26" eb="27">
      <t>チョウ</t>
    </rPh>
    <rPh sb="29" eb="32">
      <t>ナガハマシ</t>
    </rPh>
    <rPh sb="32" eb="34">
      <t>オチアイ</t>
    </rPh>
    <rPh sb="34" eb="35">
      <t>チョウ</t>
    </rPh>
    <rPh sb="37" eb="40">
      <t>ナガハマシ</t>
    </rPh>
    <rPh sb="40" eb="43">
      <t>コホクチョウ</t>
    </rPh>
    <rPh sb="43" eb="45">
      <t>ハヤミ</t>
    </rPh>
    <rPh sb="47" eb="50">
      <t>ナガハマシ</t>
    </rPh>
    <rPh sb="50" eb="53">
      <t>タカツキマチ</t>
    </rPh>
    <rPh sb="53" eb="54">
      <t>ワタル</t>
    </rPh>
    <rPh sb="54" eb="55">
      <t>キシ</t>
    </rPh>
    <rPh sb="55" eb="56">
      <t>テラ</t>
    </rPh>
    <phoneticPr fontId="3"/>
  </si>
  <si>
    <t>１月５日</t>
    <rPh sb="0" eb="1">
      <t>ガツ</t>
    </rPh>
    <phoneticPr fontId="3"/>
  </si>
  <si>
    <t>１月８日</t>
    <rPh sb="0" eb="1">
      <t>ガツ</t>
    </rPh>
    <rPh sb="2" eb="3">
      <t>ニチ</t>
    </rPh>
    <phoneticPr fontId="3"/>
  </si>
  <si>
    <t>１月９日</t>
    <rPh sb="0" eb="1">
      <t>ガツ</t>
    </rPh>
    <rPh sb="2" eb="3">
      <t>ニチ</t>
    </rPh>
    <phoneticPr fontId="3"/>
  </si>
  <si>
    <t>１月14日</t>
    <rPh sb="0" eb="1">
      <t>ガツ</t>
    </rPh>
    <rPh sb="3" eb="4">
      <t>ニチ</t>
    </rPh>
    <phoneticPr fontId="3"/>
  </si>
  <si>
    <t>１月16日</t>
    <rPh sb="0" eb="1">
      <t>ガツ</t>
    </rPh>
    <rPh sb="3" eb="4">
      <t>ニチ</t>
    </rPh>
    <phoneticPr fontId="3"/>
  </si>
  <si>
    <t>１月24日</t>
    <rPh sb="0" eb="1">
      <t>ガツ</t>
    </rPh>
    <rPh sb="3" eb="4">
      <t>ニチ</t>
    </rPh>
    <phoneticPr fontId="3"/>
  </si>
  <si>
    <t>２月６日</t>
    <rPh sb="0" eb="1">
      <t>ガツ</t>
    </rPh>
    <rPh sb="2" eb="3">
      <t>ニチ</t>
    </rPh>
    <phoneticPr fontId="3"/>
  </si>
  <si>
    <t>２月28日</t>
    <rPh sb="0" eb="1">
      <t>ガツ</t>
    </rPh>
    <rPh sb="3" eb="4">
      <t>ニチ</t>
    </rPh>
    <phoneticPr fontId="3"/>
  </si>
  <si>
    <t>３月４日</t>
    <rPh sb="0" eb="1">
      <t>ガツ</t>
    </rPh>
    <rPh sb="2" eb="3">
      <t>ニチ</t>
    </rPh>
    <phoneticPr fontId="3"/>
  </si>
  <si>
    <t>４月16日</t>
    <rPh sb="0" eb="1">
      <t>ガツ</t>
    </rPh>
    <rPh sb="3" eb="4">
      <t>ニチ</t>
    </rPh>
    <phoneticPr fontId="3"/>
  </si>
  <si>
    <t>５月５日</t>
    <rPh sb="0" eb="1">
      <t>ガツ</t>
    </rPh>
    <rPh sb="2" eb="3">
      <t>ニチ</t>
    </rPh>
    <phoneticPr fontId="3"/>
  </si>
  <si>
    <t>５月25日</t>
    <rPh sb="0" eb="1">
      <t>ガツ</t>
    </rPh>
    <rPh sb="3" eb="4">
      <t>ニチ</t>
    </rPh>
    <phoneticPr fontId="3"/>
  </si>
  <si>
    <t>５月30日</t>
    <rPh sb="0" eb="1">
      <t>ガツ</t>
    </rPh>
    <rPh sb="3" eb="4">
      <t>ニチ</t>
    </rPh>
    <phoneticPr fontId="3"/>
  </si>
  <si>
    <t>６月１日</t>
    <rPh sb="0" eb="1">
      <t>ガツ</t>
    </rPh>
    <phoneticPr fontId="3"/>
  </si>
  <si>
    <t>７月13日</t>
    <rPh sb="0" eb="1">
      <t>ガツ</t>
    </rPh>
    <rPh sb="3" eb="4">
      <t>ニチ</t>
    </rPh>
    <phoneticPr fontId="3"/>
  </si>
  <si>
    <t>９月６日</t>
    <rPh sb="0" eb="1">
      <t>ガツ</t>
    </rPh>
    <rPh sb="2" eb="3">
      <t>ニチ</t>
    </rPh>
    <phoneticPr fontId="3"/>
  </si>
  <si>
    <t>９月15日</t>
    <rPh sb="0" eb="1">
      <t>ガツ</t>
    </rPh>
    <rPh sb="3" eb="4">
      <t>ニチ</t>
    </rPh>
    <phoneticPr fontId="3"/>
  </si>
  <si>
    <t>９月24日</t>
    <rPh sb="0" eb="1">
      <t>ガツ</t>
    </rPh>
    <rPh sb="3" eb="4">
      <t>ニチ</t>
    </rPh>
    <phoneticPr fontId="3"/>
  </si>
  <si>
    <t>11月６日</t>
    <rPh sb="1" eb="2">
      <t>ガツ</t>
    </rPh>
    <rPh sb="3" eb="4">
      <t>ニチ</t>
    </rPh>
    <phoneticPr fontId="3"/>
  </si>
  <si>
    <t>11月10日</t>
    <rPh sb="0" eb="1">
      <t>ガツ</t>
    </rPh>
    <rPh sb="4" eb="5">
      <t>ニチ</t>
    </rPh>
    <phoneticPr fontId="3"/>
  </si>
  <si>
    <t>11月18日</t>
    <rPh sb="1" eb="2">
      <t>ガツ</t>
    </rPh>
    <rPh sb="4" eb="5">
      <t>ニチ</t>
    </rPh>
    <phoneticPr fontId="3"/>
  </si>
  <si>
    <t>11月24日</t>
    <rPh sb="1" eb="2">
      <t>ガツ</t>
    </rPh>
    <rPh sb="4" eb="5">
      <t>ニチ</t>
    </rPh>
    <phoneticPr fontId="3"/>
  </si>
  <si>
    <t>１８．</t>
    <phoneticPr fontId="3"/>
  </si>
  <si>
    <t xml:space="preserve"> 平成27年（2015年）</t>
    <phoneticPr fontId="3"/>
  </si>
  <si>
    <t>…</t>
    <phoneticPr fontId="3"/>
  </si>
  <si>
    <t>１５．　季   節   表  (  彦  根  ）</t>
    <phoneticPr fontId="3"/>
  </si>
  <si>
    <t>初　  日</t>
    <phoneticPr fontId="3"/>
  </si>
  <si>
    <t>終  　日</t>
    <phoneticPr fontId="3"/>
  </si>
  <si>
    <t>初 　 日</t>
    <phoneticPr fontId="3"/>
  </si>
  <si>
    <t>終 　 日</t>
    <phoneticPr fontId="3"/>
  </si>
  <si>
    <t>平成27年(2015年)12月２日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</si>
  <si>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平成28年(2016年)４月12日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</si>
  <si>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平成27年(2015年)12月17日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</si>
  <si>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平成28年(2016年)３月２日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</si>
  <si>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１３．</t>
    <phoneticPr fontId="3"/>
  </si>
  <si>
    <r>
      <t xml:space="preserve"> 積       雪</t>
    </r>
    <r>
      <rPr>
        <b/>
        <sz val="12"/>
        <rFont val="ＭＳ ゴシック"/>
        <family val="3"/>
        <charset val="128"/>
      </rPr>
      <t>　　－ 観 測 所</t>
    </r>
    <phoneticPr fontId="3"/>
  </si>
  <si>
    <r>
      <t xml:space="preserve"> 平成27年度（2015年度）</t>
    </r>
    <r>
      <rPr>
        <sz val="8"/>
        <color indexed="10"/>
        <rFont val="ＤＦ平成ゴシック体W5"/>
        <family val="3"/>
        <charset val="128"/>
      </rPr>
      <t/>
    </r>
    <rPh sb="6" eb="7">
      <t>ド</t>
    </rPh>
    <rPh sb="13" eb="14">
      <t>ド</t>
    </rPh>
    <phoneticPr fontId="2"/>
  </si>
  <si>
    <t>彦 　 根</t>
    <phoneticPr fontId="3"/>
  </si>
  <si>
    <t>柳 ケ 瀬</t>
    <phoneticPr fontId="3"/>
  </si>
  <si>
    <t>今 　 津</t>
    <phoneticPr fontId="3"/>
  </si>
  <si>
    <t xml:space="preserve"> 積雪の深さの極（cm）</t>
    <phoneticPr fontId="3"/>
  </si>
  <si>
    <t>起    日</t>
    <phoneticPr fontId="3"/>
  </si>
  <si>
    <t>　　　３．統計期間は、平成27年（2015年）４月から平成28年（2016年）３月となります。</t>
    <rPh sb="5" eb="7">
      <t>トウケイ</t>
    </rPh>
    <rPh sb="7" eb="9">
      <t>キカン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ヘイセイ</t>
    </rPh>
    <rPh sb="31" eb="32">
      <t>ネン</t>
    </rPh>
    <rPh sb="37" eb="38">
      <t>ネン</t>
    </rPh>
    <rPh sb="40" eb="41">
      <t>ガツ</t>
    </rPh>
    <phoneticPr fontId="2"/>
  </si>
  <si>
    <t xml:space="preserve">  　  ２．１月は、測定機器の不具合により欠測値としています。</t>
    <rPh sb="8" eb="9">
      <t>ガツ</t>
    </rPh>
    <rPh sb="11" eb="13">
      <t>ソクテイ</t>
    </rPh>
    <rPh sb="13" eb="15">
      <t>キキ</t>
    </rPh>
    <rPh sb="16" eb="19">
      <t>フグアイ</t>
    </rPh>
    <rPh sb="22" eb="24">
      <t>ケッソク</t>
    </rPh>
    <rPh sb="24" eb="25">
      <t>アタイ</t>
    </rPh>
    <phoneticPr fontId="3"/>
  </si>
  <si>
    <t xml:space="preserve">  注  １．測定場所：彦根市八坂町地先 　測定日時：午前10時標準 　測定機器：電気水温計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</si>
</sst>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0&quot;*&quot;"/>
    <numFmt numFmtId="181" formatCode="#,##0.0;[Red]#,##0.0"/>
    <numFmt numFmtId="182" formatCode="#,##0.0_ ;[Red]\-#,##0.0\ "/>
    <numFmt numFmtId="183" formatCode="0.0_);[Red]\(0.0\)"/>
    <numFmt numFmtId="184" formatCode="#.#&quot;)&quot;"/>
    <numFmt numFmtId="185" formatCode="#&quot;)&quot;"/>
    <numFmt numFmtId="186" formatCode="#,##0;\-#,##0;&quot;-)&quot;"/>
    <numFmt numFmtId="187" formatCode="#.0&quot;) &quot;"/>
    <numFmt numFmtId="188" formatCode="#.0&quot;)&quot;"/>
  </numFmts>
  <fonts count="1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indexed="10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</cellStyleXfs>
  <cellXfs count="285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2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1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38" fontId="5" fillId="0" borderId="8" xfId="1" applyNumberFormat="1" applyFont="1" applyFill="1" applyBorder="1" applyAlignment="1">
      <alignment horizontal="right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11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Alignment="1"/>
    <xf numFmtId="49" fontId="5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56" fontId="5" fillId="0" borderId="11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1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distributed"/>
    </xf>
    <xf numFmtId="41" fontId="5" fillId="0" borderId="25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1" xfId="0" applyFont="1" applyFill="1" applyBorder="1" applyAlignment="1">
      <alignment vertical="center"/>
    </xf>
    <xf numFmtId="176" fontId="5" fillId="0" borderId="21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3" fontId="9" fillId="0" borderId="0" xfId="0" applyNumberFormat="1" applyFont="1" applyFill="1" applyBorder="1"/>
    <xf numFmtId="176" fontId="5" fillId="0" borderId="21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176" fontId="5" fillId="0" borderId="22" xfId="0" applyNumberFormat="1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 applyProtection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0" quotePrefix="1" applyNumberFormat="1" applyFont="1" applyAlignment="1">
      <alignment horizontal="right" vertical="top"/>
    </xf>
    <xf numFmtId="0" fontId="5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41" fontId="12" fillId="0" borderId="11" xfId="1" applyNumberFormat="1" applyFont="1" applyFill="1" applyBorder="1" applyAlignment="1">
      <alignment horizontal="right"/>
    </xf>
    <xf numFmtId="38" fontId="12" fillId="0" borderId="0" xfId="1" applyFont="1" applyFill="1" applyAlignment="1">
      <alignment horizontal="right"/>
    </xf>
    <xf numFmtId="184" fontId="5" fillId="0" borderId="0" xfId="2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84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83" fontId="5" fillId="0" borderId="0" xfId="2" applyNumberFormat="1" applyFont="1" applyFill="1" applyBorder="1" applyAlignment="1" applyProtection="1">
      <alignment horizontal="right"/>
    </xf>
    <xf numFmtId="183" fontId="5" fillId="0" borderId="0" xfId="2" quotePrefix="1" applyNumberFormat="1" applyFont="1" applyFill="1" applyBorder="1" applyAlignment="1" applyProtection="1">
      <alignment horizontal="right"/>
    </xf>
    <xf numFmtId="183" fontId="5" fillId="0" borderId="0" xfId="0" applyNumberFormat="1" applyFont="1" applyFill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5" fontId="5" fillId="0" borderId="0" xfId="0" applyNumberFormat="1" applyFont="1" applyFill="1" applyBorder="1" applyAlignment="1">
      <alignment horizontal="right"/>
    </xf>
    <xf numFmtId="186" fontId="5" fillId="0" borderId="0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41" fontId="12" fillId="0" borderId="11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center"/>
    </xf>
    <xf numFmtId="41" fontId="5" fillId="0" borderId="11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83" fontId="5" fillId="0" borderId="0" xfId="0" applyNumberFormat="1" applyFont="1" applyFill="1" applyAlignment="1"/>
    <xf numFmtId="187" fontId="5" fillId="0" borderId="0" xfId="2" applyNumberFormat="1" applyFont="1" applyFill="1" applyBorder="1" applyAlignment="1" applyProtection="1">
      <alignment horizontal="right"/>
    </xf>
    <xf numFmtId="187" fontId="5" fillId="0" borderId="0" xfId="0" applyNumberFormat="1" applyFont="1" applyFill="1" applyAlignment="1">
      <alignment horizontal="right"/>
    </xf>
    <xf numFmtId="188" fontId="5" fillId="0" borderId="0" xfId="2" applyNumberFormat="1" applyFont="1" applyFill="1" applyBorder="1" applyAlignment="1" applyProtection="1">
      <alignment horizontal="right"/>
    </xf>
    <xf numFmtId="184" fontId="5" fillId="0" borderId="0" xfId="3" quotePrefix="1" applyNumberFormat="1" applyFont="1" applyFill="1" applyAlignment="1" applyProtection="1">
      <alignment horizontal="right"/>
    </xf>
    <xf numFmtId="49" fontId="5" fillId="0" borderId="0" xfId="0" quotePrefix="1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9" xfId="0" applyFont="1" applyFill="1" applyBorder="1" applyAlignment="1"/>
    <xf numFmtId="56" fontId="5" fillId="0" borderId="11" xfId="0" applyNumberFormat="1" applyFont="1" applyFill="1" applyBorder="1" applyAlignment="1"/>
    <xf numFmtId="56" fontId="5" fillId="0" borderId="0" xfId="0" applyNumberFormat="1" applyFont="1" applyFill="1" applyAlignment="1"/>
    <xf numFmtId="38" fontId="5" fillId="0" borderId="21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zoomScale="120" zoomScaleNormal="120" zoomScaleSheetLayoutView="100" workbookViewId="0">
      <selection activeCell="H18" sqref="H18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>
      <c r="C1" s="4" t="s">
        <v>0</v>
      </c>
      <c r="D1" s="26" t="s">
        <v>113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>
      <c r="A2" s="6"/>
      <c r="N2" s="8"/>
      <c r="O2" s="8"/>
    </row>
    <row r="3" spans="1:42" ht="12" customHeight="1" thickBot="1">
      <c r="A3" s="9" t="s">
        <v>190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174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15.5</v>
      </c>
      <c r="C5" s="22">
        <v>3.9</v>
      </c>
      <c r="D5" s="22">
        <v>4.8</v>
      </c>
      <c r="E5" s="22">
        <v>7.9</v>
      </c>
      <c r="F5" s="22">
        <v>13.6</v>
      </c>
      <c r="G5" s="22">
        <v>19.3</v>
      </c>
      <c r="H5" s="22">
        <v>21.6</v>
      </c>
      <c r="I5" s="22">
        <v>26.2</v>
      </c>
      <c r="J5" s="22">
        <v>27.4</v>
      </c>
      <c r="K5" s="22">
        <v>22.1</v>
      </c>
      <c r="L5" s="22">
        <v>17.2</v>
      </c>
      <c r="M5" s="22">
        <v>13.4</v>
      </c>
      <c r="N5" s="22">
        <v>8.6</v>
      </c>
      <c r="O5" s="21"/>
      <c r="P5" s="18"/>
    </row>
    <row r="6" spans="1:42" ht="13.5" customHeight="1">
      <c r="A6" s="20" t="s">
        <v>15</v>
      </c>
      <c r="B6" s="22">
        <v>14.7</v>
      </c>
      <c r="C6" s="22">
        <v>3.1</v>
      </c>
      <c r="D6" s="22">
        <v>3.7</v>
      </c>
      <c r="E6" s="28">
        <v>7.1</v>
      </c>
      <c r="F6" s="22">
        <v>13</v>
      </c>
      <c r="G6" s="22">
        <v>18.600000000000001</v>
      </c>
      <c r="H6" s="22">
        <v>20.9</v>
      </c>
      <c r="I6" s="22">
        <v>25.3</v>
      </c>
      <c r="J6" s="22">
        <v>26.4</v>
      </c>
      <c r="K6" s="22">
        <v>21.3</v>
      </c>
      <c r="L6" s="22">
        <v>16.2</v>
      </c>
      <c r="M6" s="22">
        <v>12.7</v>
      </c>
      <c r="N6" s="22">
        <v>7.5</v>
      </c>
      <c r="O6" s="21"/>
      <c r="P6" s="18"/>
    </row>
    <row r="7" spans="1:42" ht="13.5" customHeight="1">
      <c r="A7" s="20" t="s">
        <v>23</v>
      </c>
      <c r="B7" s="22">
        <v>14.6</v>
      </c>
      <c r="C7" s="22">
        <v>2.9</v>
      </c>
      <c r="D7" s="22">
        <v>3.4</v>
      </c>
      <c r="E7" s="22">
        <v>7.2</v>
      </c>
      <c r="F7" s="22">
        <v>13.5</v>
      </c>
      <c r="G7" s="22">
        <v>18.899999999999999</v>
      </c>
      <c r="H7" s="22">
        <v>21</v>
      </c>
      <c r="I7" s="22">
        <v>25.6</v>
      </c>
      <c r="J7" s="22">
        <v>26.4</v>
      </c>
      <c r="K7" s="22">
        <v>20.9</v>
      </c>
      <c r="L7" s="22">
        <v>15.7</v>
      </c>
      <c r="M7" s="22">
        <v>12.5</v>
      </c>
      <c r="N7" s="22">
        <v>7.4</v>
      </c>
      <c r="O7" s="21"/>
      <c r="P7" s="18"/>
    </row>
    <row r="8" spans="1:42" ht="13.5" customHeight="1">
      <c r="A8" s="20" t="s">
        <v>20</v>
      </c>
      <c r="B8" s="22">
        <v>14</v>
      </c>
      <c r="C8" s="22">
        <v>2.8</v>
      </c>
      <c r="D8" s="22">
        <v>3</v>
      </c>
      <c r="E8" s="22">
        <v>6.8</v>
      </c>
      <c r="F8" s="22">
        <v>12.9</v>
      </c>
      <c r="G8" s="22">
        <v>18.3</v>
      </c>
      <c r="H8" s="22">
        <v>20.3</v>
      </c>
      <c r="I8" s="22">
        <v>24.6</v>
      </c>
      <c r="J8" s="22">
        <v>25.5</v>
      </c>
      <c r="K8" s="22">
        <v>20.2</v>
      </c>
      <c r="L8" s="22">
        <v>14.8</v>
      </c>
      <c r="M8" s="22">
        <v>11.9</v>
      </c>
      <c r="N8" s="22">
        <v>6.9</v>
      </c>
      <c r="O8" s="21"/>
      <c r="P8" s="18"/>
    </row>
    <row r="9" spans="1:42" ht="13.5" customHeight="1">
      <c r="A9" s="20" t="s">
        <v>16</v>
      </c>
      <c r="B9" s="22">
        <v>15.1</v>
      </c>
      <c r="C9" s="22">
        <v>3.7</v>
      </c>
      <c r="D9" s="22">
        <v>4.5999999999999996</v>
      </c>
      <c r="E9" s="22">
        <v>7.5</v>
      </c>
      <c r="F9" s="22">
        <v>13.3</v>
      </c>
      <c r="G9" s="22">
        <v>18.899999999999999</v>
      </c>
      <c r="H9" s="22">
        <v>21</v>
      </c>
      <c r="I9" s="22">
        <v>25.3</v>
      </c>
      <c r="J9" s="22">
        <v>26.7</v>
      </c>
      <c r="K9" s="22">
        <v>21.7</v>
      </c>
      <c r="L9" s="22">
        <v>16.7</v>
      </c>
      <c r="M9" s="22">
        <v>13.4</v>
      </c>
      <c r="N9" s="22">
        <v>8.1999999999999993</v>
      </c>
      <c r="O9" s="21"/>
      <c r="P9" s="18"/>
    </row>
    <row r="10" spans="1:42" ht="21" customHeight="1">
      <c r="A10" s="20" t="s">
        <v>21</v>
      </c>
      <c r="B10" s="22">
        <v>14.9</v>
      </c>
      <c r="C10" s="22">
        <v>3.1</v>
      </c>
      <c r="D10" s="22">
        <v>4.2</v>
      </c>
      <c r="E10" s="22">
        <v>7.6</v>
      </c>
      <c r="F10" s="22">
        <v>13.7</v>
      </c>
      <c r="G10" s="22">
        <v>19.2</v>
      </c>
      <c r="H10" s="22">
        <v>21.1</v>
      </c>
      <c r="I10" s="22">
        <v>25.6</v>
      </c>
      <c r="J10" s="22">
        <v>26.7</v>
      </c>
      <c r="K10" s="22">
        <v>21.3</v>
      </c>
      <c r="L10" s="22">
        <v>16</v>
      </c>
      <c r="M10" s="22">
        <v>12.5</v>
      </c>
      <c r="N10" s="225">
        <v>7.3</v>
      </c>
      <c r="O10" s="21"/>
      <c r="P10" s="18"/>
    </row>
    <row r="11" spans="1:42" ht="13.5" customHeight="1">
      <c r="A11" s="20" t="s">
        <v>17</v>
      </c>
      <c r="B11" s="22">
        <v>15.6</v>
      </c>
      <c r="C11" s="22">
        <v>4.4000000000000004</v>
      </c>
      <c r="D11" s="22">
        <v>5.0999999999999996</v>
      </c>
      <c r="E11" s="22">
        <v>8.3000000000000007</v>
      </c>
      <c r="F11" s="22">
        <v>14.3</v>
      </c>
      <c r="G11" s="22">
        <v>19.899999999999999</v>
      </c>
      <c r="H11" s="22">
        <v>21.7</v>
      </c>
      <c r="I11" s="22">
        <v>26.1</v>
      </c>
      <c r="J11" s="22">
        <v>27.1</v>
      </c>
      <c r="K11" s="22">
        <v>21.9</v>
      </c>
      <c r="L11" s="22">
        <v>17</v>
      </c>
      <c r="M11" s="22">
        <v>13.5</v>
      </c>
      <c r="N11" s="22">
        <v>8.3000000000000007</v>
      </c>
      <c r="O11" s="21"/>
      <c r="P11" s="18"/>
    </row>
    <row r="12" spans="1:42" ht="13.5" customHeight="1">
      <c r="A12" s="20" t="s">
        <v>18</v>
      </c>
      <c r="B12" s="22">
        <v>13.1</v>
      </c>
      <c r="C12" s="22">
        <v>2</v>
      </c>
      <c r="D12" s="7">
        <v>2.7</v>
      </c>
      <c r="E12" s="22">
        <v>6</v>
      </c>
      <c r="F12" s="7">
        <v>12.1</v>
      </c>
      <c r="G12" s="7">
        <v>17.3</v>
      </c>
      <c r="H12" s="7">
        <v>19.399999999999999</v>
      </c>
      <c r="I12" s="22">
        <v>24</v>
      </c>
      <c r="J12" s="7">
        <v>24.6</v>
      </c>
      <c r="K12" s="7">
        <v>19.3</v>
      </c>
      <c r="L12" s="7">
        <v>13.4</v>
      </c>
      <c r="M12" s="7">
        <v>10.7</v>
      </c>
      <c r="N12" s="7">
        <v>5.4</v>
      </c>
      <c r="O12" s="21"/>
      <c r="P12" s="18"/>
    </row>
    <row r="13" spans="1:42" ht="13.5" customHeight="1">
      <c r="A13" s="20" t="s">
        <v>19</v>
      </c>
      <c r="B13" s="22">
        <v>13.9</v>
      </c>
      <c r="C13" s="28">
        <v>2.6</v>
      </c>
      <c r="D13" s="22">
        <v>3.3</v>
      </c>
      <c r="E13" s="22">
        <v>6.8</v>
      </c>
      <c r="F13" s="22">
        <v>12.7</v>
      </c>
      <c r="G13" s="22">
        <v>18.2</v>
      </c>
      <c r="H13" s="22">
        <v>19.899999999999999</v>
      </c>
      <c r="I13" s="22">
        <v>24.5</v>
      </c>
      <c r="J13" s="22">
        <v>25.6</v>
      </c>
      <c r="K13" s="22">
        <v>20.2</v>
      </c>
      <c r="L13" s="22">
        <v>15.1</v>
      </c>
      <c r="M13" s="22">
        <v>11.8</v>
      </c>
      <c r="N13" s="22">
        <v>6.6</v>
      </c>
      <c r="O13" s="21"/>
      <c r="P13" s="18"/>
    </row>
    <row r="14" spans="1:42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>
      <c r="A15" s="1" t="s">
        <v>187</v>
      </c>
    </row>
    <row r="16" spans="1:42" ht="12" customHeight="1">
      <c r="A16" s="1" t="s">
        <v>121</v>
      </c>
    </row>
    <row r="17" spans="1:2" ht="12" customHeight="1">
      <c r="A17" s="7" t="s">
        <v>22</v>
      </c>
    </row>
    <row r="19" spans="1:2" ht="12" customHeight="1">
      <c r="B19" s="21"/>
    </row>
    <row r="20" spans="1:2" ht="12" customHeight="1">
      <c r="B20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H18" sqref="H18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24</v>
      </c>
      <c r="C1" s="27" t="s">
        <v>114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191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174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52">
        <v>19.5</v>
      </c>
      <c r="C5" s="152">
        <v>6.7</v>
      </c>
      <c r="D5" s="22">
        <v>8.1</v>
      </c>
      <c r="E5" s="22">
        <v>12.4</v>
      </c>
      <c r="F5" s="22">
        <v>18.3</v>
      </c>
      <c r="G5" s="22">
        <v>24.9</v>
      </c>
      <c r="H5" s="22">
        <v>25.7</v>
      </c>
      <c r="I5" s="22">
        <v>30</v>
      </c>
      <c r="J5" s="22">
        <v>31.7</v>
      </c>
      <c r="K5" s="22">
        <v>25.8</v>
      </c>
      <c r="L5" s="22">
        <v>21.9</v>
      </c>
      <c r="M5" s="22">
        <v>16.7</v>
      </c>
      <c r="N5" s="22">
        <v>12.1</v>
      </c>
    </row>
    <row r="6" spans="1:41" ht="13.5" customHeight="1">
      <c r="A6" s="20" t="s">
        <v>189</v>
      </c>
      <c r="B6" s="152">
        <v>18.899999999999999</v>
      </c>
      <c r="C6" s="152">
        <v>6.1</v>
      </c>
      <c r="D6" s="22">
        <v>7.1</v>
      </c>
      <c r="E6" s="28">
        <v>12.1</v>
      </c>
      <c r="F6" s="22">
        <v>17.399999999999999</v>
      </c>
      <c r="G6" s="22">
        <v>24.3</v>
      </c>
      <c r="H6" s="22">
        <v>24.7</v>
      </c>
      <c r="I6" s="22">
        <v>29</v>
      </c>
      <c r="J6" s="7">
        <v>30.8</v>
      </c>
      <c r="K6" s="22">
        <v>25.3</v>
      </c>
      <c r="L6" s="22">
        <v>21.6</v>
      </c>
      <c r="M6" s="22">
        <v>16.600000000000001</v>
      </c>
      <c r="N6" s="22">
        <v>11.3</v>
      </c>
    </row>
    <row r="7" spans="1:41" ht="13.5" customHeight="1">
      <c r="A7" s="20" t="s">
        <v>23</v>
      </c>
      <c r="B7" s="152">
        <v>19.399999999999999</v>
      </c>
      <c r="C7" s="22">
        <v>6.2</v>
      </c>
      <c r="D7" s="22">
        <v>7.3</v>
      </c>
      <c r="E7" s="22">
        <v>12.8</v>
      </c>
      <c r="F7" s="22">
        <v>18.5</v>
      </c>
      <c r="G7" s="22">
        <v>25</v>
      </c>
      <c r="H7" s="22">
        <v>25.6</v>
      </c>
      <c r="I7" s="22">
        <v>29.9</v>
      </c>
      <c r="J7" s="7">
        <v>31.2</v>
      </c>
      <c r="K7" s="22">
        <v>25.4</v>
      </c>
      <c r="L7" s="22">
        <v>21.9</v>
      </c>
      <c r="M7" s="22">
        <v>16.8</v>
      </c>
      <c r="N7" s="22">
        <v>12.4</v>
      </c>
    </row>
    <row r="8" spans="1:41" ht="13.5" customHeight="1">
      <c r="A8" s="20" t="s">
        <v>20</v>
      </c>
      <c r="B8" s="152">
        <v>18.600000000000001</v>
      </c>
      <c r="C8" s="22">
        <v>5.7</v>
      </c>
      <c r="D8" s="22">
        <v>6.6</v>
      </c>
      <c r="E8" s="22">
        <v>12.1</v>
      </c>
      <c r="F8" s="22">
        <v>17.7</v>
      </c>
      <c r="G8" s="22">
        <v>24.2</v>
      </c>
      <c r="H8" s="22">
        <v>24.6</v>
      </c>
      <c r="I8" s="22">
        <v>28.6</v>
      </c>
      <c r="J8" s="7">
        <v>30.4</v>
      </c>
      <c r="K8" s="22">
        <v>24.5</v>
      </c>
      <c r="L8" s="22">
        <v>21.1</v>
      </c>
      <c r="M8" s="22">
        <v>15.9</v>
      </c>
      <c r="N8" s="22">
        <v>11.3</v>
      </c>
    </row>
    <row r="9" spans="1:41" ht="13.5" customHeight="1">
      <c r="A9" s="20" t="s">
        <v>16</v>
      </c>
      <c r="B9" s="152">
        <v>19</v>
      </c>
      <c r="C9" s="22">
        <v>6.8</v>
      </c>
      <c r="D9" s="22">
        <v>7.8</v>
      </c>
      <c r="E9" s="22">
        <v>11.9</v>
      </c>
      <c r="F9" s="22">
        <v>17.8</v>
      </c>
      <c r="G9" s="22">
        <v>24.3</v>
      </c>
      <c r="H9" s="22">
        <v>24.6</v>
      </c>
      <c r="I9" s="22">
        <v>28.8</v>
      </c>
      <c r="J9" s="22">
        <v>30.6</v>
      </c>
      <c r="K9" s="22">
        <v>25.3</v>
      </c>
      <c r="L9" s="22">
        <v>21.4</v>
      </c>
      <c r="M9" s="22">
        <v>16.5</v>
      </c>
      <c r="N9" s="22">
        <v>11.6</v>
      </c>
    </row>
    <row r="10" spans="1:41" ht="21" customHeight="1">
      <c r="A10" s="20" t="s">
        <v>21</v>
      </c>
      <c r="B10" s="152">
        <v>20.100000000000001</v>
      </c>
      <c r="C10" s="22">
        <v>6.9</v>
      </c>
      <c r="D10" s="22">
        <v>8.5</v>
      </c>
      <c r="E10" s="22">
        <v>13.6</v>
      </c>
      <c r="F10" s="22">
        <v>19.2</v>
      </c>
      <c r="G10" s="22">
        <v>25.8</v>
      </c>
      <c r="H10" s="22">
        <v>25.8</v>
      </c>
      <c r="I10" s="22">
        <v>30.6</v>
      </c>
      <c r="J10" s="22">
        <v>32.299999999999997</v>
      </c>
      <c r="K10" s="22">
        <v>26</v>
      </c>
      <c r="L10" s="22">
        <v>22.6</v>
      </c>
      <c r="M10" s="22">
        <v>17.3</v>
      </c>
      <c r="N10" s="258">
        <v>12</v>
      </c>
    </row>
    <row r="11" spans="1:41" ht="13.5" customHeight="1">
      <c r="A11" s="20" t="s">
        <v>17</v>
      </c>
      <c r="B11" s="152">
        <v>20.100000000000001</v>
      </c>
      <c r="C11" s="22">
        <v>7.4</v>
      </c>
      <c r="D11" s="22">
        <v>8.8000000000000007</v>
      </c>
      <c r="E11" s="22">
        <v>13.2</v>
      </c>
      <c r="F11" s="22">
        <v>19</v>
      </c>
      <c r="G11" s="22">
        <v>26</v>
      </c>
      <c r="H11" s="22">
        <v>26.2</v>
      </c>
      <c r="I11" s="22">
        <v>30.2</v>
      </c>
      <c r="J11" s="22">
        <v>32</v>
      </c>
      <c r="K11" s="22">
        <v>26.3</v>
      </c>
      <c r="L11" s="22">
        <v>22.6</v>
      </c>
      <c r="M11" s="22">
        <v>17.2</v>
      </c>
      <c r="N11" s="22">
        <v>12.1</v>
      </c>
    </row>
    <row r="12" spans="1:41" ht="13.5" customHeight="1">
      <c r="A12" s="20" t="s">
        <v>18</v>
      </c>
      <c r="B12" s="152">
        <v>18.7</v>
      </c>
      <c r="C12" s="28">
        <v>6.2</v>
      </c>
      <c r="D12" s="22">
        <v>7.4</v>
      </c>
      <c r="E12" s="22">
        <v>12.2</v>
      </c>
      <c r="F12" s="22">
        <v>18</v>
      </c>
      <c r="G12" s="22">
        <v>24.1</v>
      </c>
      <c r="H12" s="22">
        <v>24</v>
      </c>
      <c r="I12" s="22">
        <v>28.9</v>
      </c>
      <c r="J12" s="22">
        <v>30.3</v>
      </c>
      <c r="K12" s="22">
        <v>24.5</v>
      </c>
      <c r="L12" s="22">
        <v>21</v>
      </c>
      <c r="M12" s="22">
        <v>16.2</v>
      </c>
      <c r="N12" s="22">
        <v>11.1</v>
      </c>
    </row>
    <row r="13" spans="1:41" ht="13.5" customHeight="1">
      <c r="A13" s="20" t="s">
        <v>19</v>
      </c>
      <c r="B13" s="152">
        <v>19</v>
      </c>
      <c r="C13" s="28">
        <v>6.3</v>
      </c>
      <c r="D13" s="22">
        <v>7.6</v>
      </c>
      <c r="E13" s="22">
        <v>12.7</v>
      </c>
      <c r="F13" s="22">
        <v>17.899999999999999</v>
      </c>
      <c r="G13" s="22">
        <v>24.6</v>
      </c>
      <c r="H13" s="22">
        <v>24.2</v>
      </c>
      <c r="I13" s="22">
        <v>29</v>
      </c>
      <c r="J13" s="22">
        <v>30.9</v>
      </c>
      <c r="K13" s="22">
        <v>25.1</v>
      </c>
      <c r="L13" s="22">
        <v>21.6</v>
      </c>
      <c r="M13" s="22">
        <v>16.100000000000001</v>
      </c>
      <c r="N13" s="22">
        <v>11.5</v>
      </c>
    </row>
    <row r="14" spans="1:41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138</v>
      </c>
    </row>
    <row r="16" spans="1:41" ht="12" customHeight="1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H18" sqref="H18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26</v>
      </c>
      <c r="C1" s="27" t="s">
        <v>115</v>
      </c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190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174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12</v>
      </c>
      <c r="C5" s="22">
        <v>1.1000000000000001</v>
      </c>
      <c r="D5" s="22">
        <v>1.9</v>
      </c>
      <c r="E5" s="22">
        <v>3.9</v>
      </c>
      <c r="F5" s="22">
        <v>9.5</v>
      </c>
      <c r="G5" s="22">
        <v>14.8</v>
      </c>
      <c r="H5" s="22">
        <v>18.3</v>
      </c>
      <c r="I5" s="22">
        <v>23.1</v>
      </c>
      <c r="J5" s="22">
        <v>24.2</v>
      </c>
      <c r="K5" s="22">
        <v>19.399999999999999</v>
      </c>
      <c r="L5" s="22">
        <v>12.9</v>
      </c>
      <c r="M5" s="22">
        <v>10.199999999999999</v>
      </c>
      <c r="N5" s="22">
        <v>5.0999999999999996</v>
      </c>
    </row>
    <row r="6" spans="1:41" ht="13.5" customHeight="1">
      <c r="A6" s="20" t="s">
        <v>15</v>
      </c>
      <c r="B6" s="22">
        <v>10.8</v>
      </c>
      <c r="C6" s="22">
        <v>0.2</v>
      </c>
      <c r="D6" s="22">
        <v>0.6</v>
      </c>
      <c r="E6" s="22">
        <v>2.5</v>
      </c>
      <c r="F6" s="22">
        <v>8.4</v>
      </c>
      <c r="G6" s="22">
        <v>13.3</v>
      </c>
      <c r="H6" s="22">
        <v>17.399999999999999</v>
      </c>
      <c r="I6" s="22">
        <v>22.3</v>
      </c>
      <c r="J6" s="22">
        <v>22.6</v>
      </c>
      <c r="K6" s="22">
        <v>18.100000000000001</v>
      </c>
      <c r="L6" s="22">
        <v>11.3</v>
      </c>
      <c r="M6" s="22">
        <v>9.1</v>
      </c>
      <c r="N6" s="22">
        <v>3.3</v>
      </c>
    </row>
    <row r="7" spans="1:41" ht="13.5" customHeight="1">
      <c r="A7" s="20" t="s">
        <v>23</v>
      </c>
      <c r="B7" s="22">
        <v>10.199999999999999</v>
      </c>
      <c r="C7" s="22">
        <v>0</v>
      </c>
      <c r="D7" s="28">
        <v>0</v>
      </c>
      <c r="E7" s="22">
        <v>2.1</v>
      </c>
      <c r="F7" s="22">
        <v>8.3000000000000007</v>
      </c>
      <c r="G7" s="22">
        <v>12.9</v>
      </c>
      <c r="H7" s="22">
        <v>16.899999999999999</v>
      </c>
      <c r="I7" s="22">
        <v>22.2</v>
      </c>
      <c r="J7" s="22">
        <v>22.4</v>
      </c>
      <c r="K7" s="22">
        <v>17.2</v>
      </c>
      <c r="L7" s="22">
        <v>10</v>
      </c>
      <c r="M7" s="22">
        <v>8.1999999999999993</v>
      </c>
      <c r="N7" s="22">
        <v>2.7</v>
      </c>
    </row>
    <row r="8" spans="1:41" ht="13.5" customHeight="1">
      <c r="A8" s="20" t="s">
        <v>20</v>
      </c>
      <c r="B8" s="22">
        <v>9.6</v>
      </c>
      <c r="C8" s="22">
        <v>-0.4</v>
      </c>
      <c r="D8" s="22">
        <v>-0.7</v>
      </c>
      <c r="E8" s="22">
        <v>1.6</v>
      </c>
      <c r="F8" s="22">
        <v>7.7</v>
      </c>
      <c r="G8" s="22">
        <v>12.3</v>
      </c>
      <c r="H8" s="22">
        <v>16.399999999999999</v>
      </c>
      <c r="I8" s="22">
        <v>21.7</v>
      </c>
      <c r="J8" s="22">
        <v>21.5</v>
      </c>
      <c r="K8" s="22">
        <v>16.399999999999999</v>
      </c>
      <c r="L8" s="22">
        <v>8.6</v>
      </c>
      <c r="M8" s="22">
        <v>7.3</v>
      </c>
      <c r="N8" s="22">
        <v>2.2000000000000002</v>
      </c>
    </row>
    <row r="9" spans="1:41" ht="13.5" customHeight="1">
      <c r="A9" s="20" t="s">
        <v>16</v>
      </c>
      <c r="B9" s="22">
        <v>11.4</v>
      </c>
      <c r="C9" s="22">
        <v>0.6</v>
      </c>
      <c r="D9" s="22">
        <v>1.4</v>
      </c>
      <c r="E9" s="22">
        <v>3.2</v>
      </c>
      <c r="F9" s="22">
        <v>8.8000000000000007</v>
      </c>
      <c r="G9" s="22">
        <v>14.1</v>
      </c>
      <c r="H9" s="22">
        <v>17.600000000000001</v>
      </c>
      <c r="I9" s="22">
        <v>22.4</v>
      </c>
      <c r="J9" s="22">
        <v>23.2</v>
      </c>
      <c r="K9" s="22">
        <v>18.5</v>
      </c>
      <c r="L9" s="22">
        <v>12.1</v>
      </c>
      <c r="M9" s="22">
        <v>10.199999999999999</v>
      </c>
      <c r="N9" s="22">
        <v>4.2</v>
      </c>
    </row>
    <row r="10" spans="1:41" ht="20.25" customHeight="1">
      <c r="A10" s="20" t="s">
        <v>21</v>
      </c>
      <c r="B10" s="22">
        <v>10.4</v>
      </c>
      <c r="C10" s="22">
        <v>-0.2</v>
      </c>
      <c r="D10" s="22">
        <v>0.4</v>
      </c>
      <c r="E10" s="22">
        <v>2.2999999999999998</v>
      </c>
      <c r="F10" s="22">
        <v>8.5</v>
      </c>
      <c r="G10" s="22">
        <v>13.1</v>
      </c>
      <c r="H10" s="22">
        <v>17.3</v>
      </c>
      <c r="I10" s="22">
        <v>22</v>
      </c>
      <c r="J10" s="22">
        <v>22.6</v>
      </c>
      <c r="K10" s="22">
        <v>17.600000000000001</v>
      </c>
      <c r="L10" s="22">
        <v>10.1</v>
      </c>
      <c r="M10" s="22">
        <v>8.1</v>
      </c>
      <c r="N10" s="225">
        <v>2.9</v>
      </c>
    </row>
    <row r="11" spans="1:41" ht="13.5" customHeight="1">
      <c r="A11" s="20" t="s">
        <v>17</v>
      </c>
      <c r="B11" s="22">
        <v>11.8</v>
      </c>
      <c r="C11" s="22">
        <v>1.6</v>
      </c>
      <c r="D11" s="22">
        <v>2</v>
      </c>
      <c r="E11" s="22">
        <v>4</v>
      </c>
      <c r="F11" s="22">
        <v>9.8000000000000007</v>
      </c>
      <c r="G11" s="22">
        <v>14.7</v>
      </c>
      <c r="H11" s="22">
        <v>18.100000000000001</v>
      </c>
      <c r="I11" s="22">
        <v>22.8</v>
      </c>
      <c r="J11" s="22">
        <v>23.3</v>
      </c>
      <c r="K11" s="22">
        <v>18.5</v>
      </c>
      <c r="L11" s="22">
        <v>12</v>
      </c>
      <c r="M11" s="22">
        <v>10.1</v>
      </c>
      <c r="N11" s="22">
        <v>4.5</v>
      </c>
    </row>
    <row r="12" spans="1:41" ht="13.5" customHeight="1">
      <c r="A12" s="20" t="s">
        <v>18</v>
      </c>
      <c r="B12" s="22">
        <v>8.1</v>
      </c>
      <c r="C12" s="28">
        <v>-1.8</v>
      </c>
      <c r="D12" s="22">
        <v>-1.3</v>
      </c>
      <c r="E12" s="28">
        <v>0.2</v>
      </c>
      <c r="F12" s="22">
        <v>6.2</v>
      </c>
      <c r="G12" s="22">
        <v>10.199999999999999</v>
      </c>
      <c r="H12" s="22">
        <v>15.3</v>
      </c>
      <c r="I12" s="22">
        <v>20.3</v>
      </c>
      <c r="J12" s="22">
        <v>20.399999999999999</v>
      </c>
      <c r="K12" s="22">
        <v>15.4</v>
      </c>
      <c r="L12" s="22">
        <v>6.6</v>
      </c>
      <c r="M12" s="22">
        <v>5.8</v>
      </c>
      <c r="N12" s="22">
        <v>0.3</v>
      </c>
    </row>
    <row r="13" spans="1:41" ht="13.5" customHeight="1">
      <c r="A13" s="20" t="s">
        <v>19</v>
      </c>
      <c r="B13" s="22">
        <v>9.6999999999999993</v>
      </c>
      <c r="C13" s="28">
        <v>-0.8</v>
      </c>
      <c r="D13" s="22">
        <v>-0.3</v>
      </c>
      <c r="E13" s="22">
        <v>1.7</v>
      </c>
      <c r="F13" s="22">
        <v>7.8</v>
      </c>
      <c r="G13" s="22">
        <v>12.5</v>
      </c>
      <c r="H13" s="22">
        <v>16.5</v>
      </c>
      <c r="I13" s="22">
        <v>21.3</v>
      </c>
      <c r="J13" s="22">
        <v>21.7</v>
      </c>
      <c r="K13" s="22">
        <v>16.8</v>
      </c>
      <c r="L13" s="22">
        <v>9.3000000000000007</v>
      </c>
      <c r="M13" s="22">
        <v>7.3</v>
      </c>
      <c r="N13" s="22">
        <v>2</v>
      </c>
    </row>
    <row r="14" spans="1:41" ht="3.95" customHeight="1">
      <c r="A14" s="23"/>
      <c r="B14" s="237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168</v>
      </c>
    </row>
    <row r="16" spans="1:41" ht="12" customHeight="1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zoomScale="120" zoomScaleNormal="120" zoomScaleSheetLayoutView="100" workbookViewId="0">
      <selection activeCell="H18" sqref="H18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>
      <c r="A1" s="29"/>
      <c r="B1" s="29"/>
      <c r="C1" s="30"/>
      <c r="D1" s="4" t="s">
        <v>27</v>
      </c>
      <c r="E1" s="27" t="s">
        <v>28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192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120</v>
      </c>
      <c r="C5" s="35" t="s">
        <v>193</v>
      </c>
      <c r="D5" s="46">
        <v>25</v>
      </c>
      <c r="E5" s="41">
        <v>22</v>
      </c>
      <c r="F5" s="41">
        <v>31</v>
      </c>
      <c r="G5" s="41">
        <v>27</v>
      </c>
      <c r="H5" s="41">
        <v>30</v>
      </c>
      <c r="I5" s="41">
        <v>25</v>
      </c>
      <c r="J5" s="41">
        <v>13</v>
      </c>
      <c r="K5" s="41">
        <v>2</v>
      </c>
      <c r="L5" s="236">
        <v>1</v>
      </c>
      <c r="M5" s="41">
        <v>18</v>
      </c>
      <c r="N5" s="41">
        <v>6</v>
      </c>
      <c r="O5" s="41">
        <v>11</v>
      </c>
      <c r="R5" s="18"/>
      <c r="S5" s="18"/>
      <c r="T5" s="18"/>
    </row>
    <row r="6" spans="1:44" ht="12" customHeight="1">
      <c r="A6" s="36"/>
      <c r="B6" s="37" t="s">
        <v>29</v>
      </c>
      <c r="C6" s="38">
        <v>35.9</v>
      </c>
      <c r="D6" s="48">
        <v>10.1</v>
      </c>
      <c r="E6" s="47">
        <v>14.3</v>
      </c>
      <c r="F6" s="47">
        <v>22.9</v>
      </c>
      <c r="G6" s="47">
        <v>25.8</v>
      </c>
      <c r="H6" s="47">
        <v>29.6</v>
      </c>
      <c r="I6" s="47">
        <v>30.2</v>
      </c>
      <c r="J6" s="47">
        <v>35.9</v>
      </c>
      <c r="K6" s="47">
        <v>35.700000000000003</v>
      </c>
      <c r="L6" s="47">
        <v>29.7</v>
      </c>
      <c r="M6" s="47">
        <v>24.9</v>
      </c>
      <c r="N6" s="47">
        <v>20.8</v>
      </c>
      <c r="O6" s="47">
        <v>21.4</v>
      </c>
      <c r="R6" s="18"/>
      <c r="S6" s="18"/>
      <c r="T6" s="18"/>
    </row>
    <row r="7" spans="1:44" ht="15.95" customHeight="1">
      <c r="A7" s="33" t="s">
        <v>15</v>
      </c>
      <c r="B7" s="34" t="s">
        <v>120</v>
      </c>
      <c r="C7" s="35" t="s">
        <v>194</v>
      </c>
      <c r="D7" s="46">
        <v>27</v>
      </c>
      <c r="E7" s="41">
        <v>23</v>
      </c>
      <c r="F7" s="41">
        <v>31</v>
      </c>
      <c r="G7" s="41">
        <v>27</v>
      </c>
      <c r="H7" s="41">
        <v>30</v>
      </c>
      <c r="I7" s="41">
        <v>24</v>
      </c>
      <c r="J7" s="41">
        <v>13</v>
      </c>
      <c r="K7" s="41">
        <v>7</v>
      </c>
      <c r="L7" s="236">
        <v>5</v>
      </c>
      <c r="M7" s="41">
        <v>18</v>
      </c>
      <c r="N7" s="41">
        <v>6</v>
      </c>
      <c r="O7" s="41">
        <v>11</v>
      </c>
      <c r="R7" s="18"/>
      <c r="S7" s="18"/>
      <c r="T7" s="18"/>
    </row>
    <row r="8" spans="1:44" ht="12" customHeight="1">
      <c r="A8" s="36"/>
      <c r="B8" s="37" t="s">
        <v>29</v>
      </c>
      <c r="C8" s="39">
        <v>34.9</v>
      </c>
      <c r="D8" s="48">
        <v>10.5</v>
      </c>
      <c r="E8" s="48">
        <v>12.7</v>
      </c>
      <c r="F8" s="48">
        <v>20.2</v>
      </c>
      <c r="G8" s="48">
        <v>25</v>
      </c>
      <c r="H8" s="48">
        <v>29.7</v>
      </c>
      <c r="I8" s="48">
        <v>29</v>
      </c>
      <c r="J8" s="48">
        <v>34.299999999999997</v>
      </c>
      <c r="K8" s="48">
        <v>34.9</v>
      </c>
      <c r="L8" s="48">
        <v>28</v>
      </c>
      <c r="M8" s="48">
        <v>25.7</v>
      </c>
      <c r="N8" s="48">
        <v>22.8</v>
      </c>
      <c r="O8" s="48">
        <v>18.3</v>
      </c>
      <c r="R8" s="18"/>
      <c r="S8" s="18"/>
      <c r="T8" s="18"/>
    </row>
    <row r="9" spans="1:44" ht="15.95" customHeight="1">
      <c r="A9" s="40" t="s">
        <v>25</v>
      </c>
      <c r="B9" s="34" t="s">
        <v>120</v>
      </c>
      <c r="C9" s="35" t="s">
        <v>195</v>
      </c>
      <c r="D9" s="46">
        <v>27</v>
      </c>
      <c r="E9" s="41">
        <v>23</v>
      </c>
      <c r="F9" s="41">
        <v>31</v>
      </c>
      <c r="G9" s="41">
        <v>27</v>
      </c>
      <c r="H9" s="41">
        <v>30</v>
      </c>
      <c r="I9" s="41">
        <v>24</v>
      </c>
      <c r="J9" s="41">
        <v>26</v>
      </c>
      <c r="K9" s="41">
        <v>2</v>
      </c>
      <c r="L9" s="236">
        <v>23</v>
      </c>
      <c r="M9" s="41">
        <v>18</v>
      </c>
      <c r="N9" s="41">
        <v>5</v>
      </c>
      <c r="O9" s="41">
        <v>11</v>
      </c>
      <c r="R9" s="18"/>
      <c r="S9" s="18"/>
      <c r="T9" s="18"/>
    </row>
    <row r="10" spans="1:44" ht="12" customHeight="1">
      <c r="A10" s="36"/>
      <c r="B10" s="37" t="s">
        <v>29</v>
      </c>
      <c r="C10" s="39">
        <v>36.299999999999997</v>
      </c>
      <c r="D10" s="48">
        <v>10.6</v>
      </c>
      <c r="E10" s="48">
        <v>14.2</v>
      </c>
      <c r="F10" s="48">
        <v>22.7</v>
      </c>
      <c r="G10" s="48">
        <v>26.5</v>
      </c>
      <c r="H10" s="48">
        <v>30.2</v>
      </c>
      <c r="I10" s="48">
        <v>29.4</v>
      </c>
      <c r="J10" s="48">
        <v>34.700000000000003</v>
      </c>
      <c r="K10" s="48">
        <v>36.299999999999997</v>
      </c>
      <c r="L10" s="48">
        <v>27.6</v>
      </c>
      <c r="M10" s="48">
        <v>25.3</v>
      </c>
      <c r="N10" s="48">
        <v>21.8</v>
      </c>
      <c r="O10" s="48">
        <v>20.100000000000001</v>
      </c>
      <c r="R10" s="18"/>
      <c r="S10" s="18"/>
      <c r="T10" s="18"/>
    </row>
    <row r="11" spans="1:44" ht="15.95" customHeight="1">
      <c r="A11" s="33" t="s">
        <v>20</v>
      </c>
      <c r="B11" s="34" t="s">
        <v>120</v>
      </c>
      <c r="C11" s="35" t="s">
        <v>196</v>
      </c>
      <c r="D11" s="46">
        <v>27</v>
      </c>
      <c r="E11" s="41">
        <v>23</v>
      </c>
      <c r="F11" s="41">
        <v>31</v>
      </c>
      <c r="G11" s="41">
        <v>27</v>
      </c>
      <c r="H11" s="41">
        <v>30</v>
      </c>
      <c r="I11" s="41">
        <v>24</v>
      </c>
      <c r="J11" s="41">
        <v>26</v>
      </c>
      <c r="K11" s="41">
        <v>2</v>
      </c>
      <c r="L11" s="236">
        <v>12</v>
      </c>
      <c r="M11" s="41">
        <v>21</v>
      </c>
      <c r="N11" s="41">
        <v>5</v>
      </c>
      <c r="O11" s="41">
        <v>11</v>
      </c>
      <c r="R11" s="18"/>
      <c r="S11" s="18"/>
      <c r="T11" s="18"/>
    </row>
    <row r="12" spans="1:44" ht="12" customHeight="1">
      <c r="A12" s="36"/>
      <c r="B12" s="37" t="s">
        <v>29</v>
      </c>
      <c r="C12" s="39">
        <v>35.9</v>
      </c>
      <c r="D12" s="48">
        <v>10.1</v>
      </c>
      <c r="E12" s="48">
        <v>12.6</v>
      </c>
      <c r="F12" s="48">
        <v>22.2</v>
      </c>
      <c r="G12" s="48">
        <v>25.7</v>
      </c>
      <c r="H12" s="48">
        <v>29.5</v>
      </c>
      <c r="I12" s="48">
        <v>28.8</v>
      </c>
      <c r="J12" s="48">
        <v>33.700000000000003</v>
      </c>
      <c r="K12" s="48">
        <v>35.9</v>
      </c>
      <c r="L12" s="48">
        <v>27.1</v>
      </c>
      <c r="M12" s="48">
        <v>24.3</v>
      </c>
      <c r="N12" s="48">
        <v>21.5</v>
      </c>
      <c r="O12" s="48">
        <v>19.3</v>
      </c>
      <c r="R12" s="18"/>
      <c r="S12" s="18"/>
      <c r="T12" s="18"/>
    </row>
    <row r="13" spans="1:44" ht="15.95" customHeight="1">
      <c r="A13" s="33" t="s">
        <v>16</v>
      </c>
      <c r="B13" s="34" t="s">
        <v>120</v>
      </c>
      <c r="C13" s="35" t="s">
        <v>197</v>
      </c>
      <c r="D13" s="236">
        <v>27</v>
      </c>
      <c r="E13" s="41">
        <v>23</v>
      </c>
      <c r="F13" s="41">
        <v>31</v>
      </c>
      <c r="G13" s="41">
        <v>30</v>
      </c>
      <c r="H13" s="41">
        <v>26</v>
      </c>
      <c r="I13" s="41">
        <v>23</v>
      </c>
      <c r="J13" s="41">
        <v>26</v>
      </c>
      <c r="K13" s="41">
        <v>5</v>
      </c>
      <c r="L13" s="236">
        <v>2</v>
      </c>
      <c r="M13" s="41">
        <v>18</v>
      </c>
      <c r="N13" s="41">
        <v>6</v>
      </c>
      <c r="O13" s="41">
        <v>11</v>
      </c>
      <c r="R13" s="18"/>
      <c r="S13" s="18"/>
      <c r="T13" s="18"/>
    </row>
    <row r="14" spans="1:44" ht="12" customHeight="1">
      <c r="A14" s="36"/>
      <c r="B14" s="37" t="s">
        <v>29</v>
      </c>
      <c r="C14" s="39">
        <v>34.9</v>
      </c>
      <c r="D14" s="48">
        <v>10.8</v>
      </c>
      <c r="E14" s="48">
        <v>12.1</v>
      </c>
      <c r="F14" s="48">
        <v>19</v>
      </c>
      <c r="G14" s="48">
        <v>25.9</v>
      </c>
      <c r="H14" s="48">
        <v>29.7</v>
      </c>
      <c r="I14" s="48">
        <v>28.9</v>
      </c>
      <c r="J14" s="48">
        <v>34</v>
      </c>
      <c r="K14" s="48">
        <v>34.9</v>
      </c>
      <c r="L14" s="48">
        <v>28.3</v>
      </c>
      <c r="M14" s="48">
        <v>24.6</v>
      </c>
      <c r="N14" s="48">
        <v>21.2</v>
      </c>
      <c r="O14" s="48">
        <v>20</v>
      </c>
      <c r="R14" s="18"/>
      <c r="S14" s="18"/>
      <c r="T14" s="18"/>
    </row>
    <row r="15" spans="1:44" ht="21" customHeight="1">
      <c r="A15" s="33" t="s">
        <v>139</v>
      </c>
      <c r="B15" s="34" t="s">
        <v>120</v>
      </c>
      <c r="C15" s="35" t="s">
        <v>198</v>
      </c>
      <c r="D15" s="46">
        <v>27</v>
      </c>
      <c r="E15" s="41">
        <v>22</v>
      </c>
      <c r="F15" s="41">
        <v>31</v>
      </c>
      <c r="G15" s="41">
        <v>27</v>
      </c>
      <c r="H15" s="41">
        <v>30</v>
      </c>
      <c r="I15" s="41">
        <v>13</v>
      </c>
      <c r="J15" s="41">
        <v>26</v>
      </c>
      <c r="K15" s="41">
        <v>2</v>
      </c>
      <c r="L15" s="236">
        <v>12</v>
      </c>
      <c r="M15" s="41">
        <v>18</v>
      </c>
      <c r="N15" s="41">
        <v>6</v>
      </c>
      <c r="O15" s="41">
        <v>11</v>
      </c>
      <c r="R15" s="18"/>
      <c r="S15" s="18"/>
      <c r="T15" s="18"/>
    </row>
    <row r="16" spans="1:44" ht="12" customHeight="1">
      <c r="A16" s="36"/>
      <c r="B16" s="37" t="s">
        <v>29</v>
      </c>
      <c r="C16" s="39">
        <v>37.6</v>
      </c>
      <c r="D16" s="48">
        <v>10.8</v>
      </c>
      <c r="E16" s="48">
        <v>13.7</v>
      </c>
      <c r="F16" s="48">
        <v>24.2</v>
      </c>
      <c r="G16" s="48">
        <v>28.8</v>
      </c>
      <c r="H16" s="48">
        <v>31.8</v>
      </c>
      <c r="I16" s="48">
        <v>32.1</v>
      </c>
      <c r="J16" s="48">
        <v>37</v>
      </c>
      <c r="K16" s="48">
        <v>37.6</v>
      </c>
      <c r="L16" s="48">
        <v>30.3</v>
      </c>
      <c r="M16" s="48">
        <v>26.3</v>
      </c>
      <c r="N16" s="48">
        <v>23.8</v>
      </c>
      <c r="O16" s="239">
        <v>20.100000000000001</v>
      </c>
      <c r="R16" s="18"/>
      <c r="S16" s="18"/>
      <c r="T16" s="18"/>
    </row>
    <row r="17" spans="1:20" ht="15.95" customHeight="1">
      <c r="A17" s="33" t="s">
        <v>17</v>
      </c>
      <c r="B17" s="34" t="s">
        <v>120</v>
      </c>
      <c r="C17" s="35" t="s">
        <v>199</v>
      </c>
      <c r="D17" s="46">
        <v>27</v>
      </c>
      <c r="E17" s="41">
        <v>23</v>
      </c>
      <c r="F17" s="41">
        <v>31</v>
      </c>
      <c r="G17" s="41">
        <v>27</v>
      </c>
      <c r="H17" s="41">
        <v>30</v>
      </c>
      <c r="I17" s="41">
        <v>13</v>
      </c>
      <c r="J17" s="41">
        <v>26</v>
      </c>
      <c r="K17" s="236">
        <v>2</v>
      </c>
      <c r="L17" s="41">
        <v>1</v>
      </c>
      <c r="M17" s="236">
        <v>18</v>
      </c>
      <c r="N17" s="41">
        <v>6</v>
      </c>
      <c r="O17" s="41">
        <v>11</v>
      </c>
      <c r="R17" s="18"/>
      <c r="S17" s="18"/>
      <c r="T17" s="18"/>
    </row>
    <row r="18" spans="1:20" ht="12" customHeight="1">
      <c r="A18" s="36"/>
      <c r="B18" s="37" t="s">
        <v>29</v>
      </c>
      <c r="C18" s="39">
        <v>37.5</v>
      </c>
      <c r="D18" s="48">
        <v>11.7</v>
      </c>
      <c r="E18" s="48">
        <v>13.8</v>
      </c>
      <c r="F18" s="48">
        <v>23</v>
      </c>
      <c r="G18" s="48">
        <v>27.3</v>
      </c>
      <c r="H18" s="48">
        <v>31.6</v>
      </c>
      <c r="I18" s="48">
        <v>31.4</v>
      </c>
      <c r="J18" s="48">
        <v>35.4</v>
      </c>
      <c r="K18" s="48">
        <v>37.5</v>
      </c>
      <c r="L18" s="48">
        <v>29.7</v>
      </c>
      <c r="M18" s="48">
        <v>26.7</v>
      </c>
      <c r="N18" s="48">
        <v>22.2</v>
      </c>
      <c r="O18" s="48">
        <v>18.399999999999999</v>
      </c>
      <c r="R18" s="18"/>
      <c r="S18" s="18"/>
      <c r="T18" s="18"/>
    </row>
    <row r="19" spans="1:20" ht="15.95" customHeight="1">
      <c r="A19" s="33" t="s">
        <v>18</v>
      </c>
      <c r="B19" s="34" t="s">
        <v>120</v>
      </c>
      <c r="C19" s="35" t="s">
        <v>199</v>
      </c>
      <c r="D19" s="46">
        <v>27</v>
      </c>
      <c r="E19" s="41">
        <v>21</v>
      </c>
      <c r="F19" s="41">
        <v>31</v>
      </c>
      <c r="G19" s="41">
        <v>27</v>
      </c>
      <c r="H19" s="41">
        <v>30</v>
      </c>
      <c r="I19" s="41">
        <v>13</v>
      </c>
      <c r="J19" s="41">
        <v>13</v>
      </c>
      <c r="K19" s="41">
        <v>2</v>
      </c>
      <c r="L19" s="236">
        <v>22</v>
      </c>
      <c r="M19" s="41">
        <v>18</v>
      </c>
      <c r="N19" s="41">
        <v>6</v>
      </c>
      <c r="O19" s="41">
        <v>15</v>
      </c>
      <c r="R19" s="18"/>
      <c r="S19" s="18"/>
      <c r="T19" s="18"/>
    </row>
    <row r="20" spans="1:20" ht="12" customHeight="1">
      <c r="A20" s="36"/>
      <c r="B20" s="37" t="s">
        <v>29</v>
      </c>
      <c r="C20" s="39">
        <v>35.299999999999997</v>
      </c>
      <c r="D20" s="48">
        <v>10.7</v>
      </c>
      <c r="E20" s="48">
        <v>12.9</v>
      </c>
      <c r="F20" s="48">
        <v>22.5</v>
      </c>
      <c r="G20" s="48">
        <v>26.1</v>
      </c>
      <c r="H20" s="48">
        <v>30</v>
      </c>
      <c r="I20" s="48">
        <v>29.7</v>
      </c>
      <c r="J20" s="48">
        <v>34.200000000000003</v>
      </c>
      <c r="K20" s="48">
        <v>35.299999999999997</v>
      </c>
      <c r="L20" s="48">
        <v>27.9</v>
      </c>
      <c r="M20" s="48">
        <v>24.6</v>
      </c>
      <c r="N20" s="48">
        <v>22.7</v>
      </c>
      <c r="O20" s="48">
        <v>18.7</v>
      </c>
      <c r="R20" s="18"/>
      <c r="S20" s="18"/>
      <c r="T20" s="18"/>
    </row>
    <row r="21" spans="1:20" ht="15.95" customHeight="1">
      <c r="A21" s="33" t="s">
        <v>19</v>
      </c>
      <c r="B21" s="34" t="s">
        <v>120</v>
      </c>
      <c r="C21" s="35" t="s">
        <v>200</v>
      </c>
      <c r="D21" s="41">
        <v>25</v>
      </c>
      <c r="E21" s="41">
        <v>23</v>
      </c>
      <c r="F21" s="236">
        <v>31</v>
      </c>
      <c r="G21" s="41">
        <v>27</v>
      </c>
      <c r="H21" s="41">
        <v>30</v>
      </c>
      <c r="I21" s="41">
        <v>13</v>
      </c>
      <c r="J21" s="46">
        <v>26</v>
      </c>
      <c r="K21" s="41">
        <v>2</v>
      </c>
      <c r="L21" s="41">
        <v>12</v>
      </c>
      <c r="M21" s="41">
        <v>18</v>
      </c>
      <c r="N21" s="41">
        <v>6</v>
      </c>
      <c r="O21" s="41">
        <v>11</v>
      </c>
      <c r="R21" s="18"/>
      <c r="S21" s="18"/>
      <c r="T21" s="18"/>
    </row>
    <row r="22" spans="1:20" ht="12" customHeight="1">
      <c r="A22" s="36"/>
      <c r="B22" s="37" t="s">
        <v>29</v>
      </c>
      <c r="C22" s="39">
        <v>36.6</v>
      </c>
      <c r="D22" s="48">
        <v>10.1</v>
      </c>
      <c r="E22" s="48">
        <v>12.7</v>
      </c>
      <c r="F22" s="48">
        <v>22</v>
      </c>
      <c r="G22" s="48">
        <v>27.3</v>
      </c>
      <c r="H22" s="48">
        <v>31</v>
      </c>
      <c r="I22" s="48">
        <v>30.5</v>
      </c>
      <c r="J22" s="48">
        <v>34.299999999999997</v>
      </c>
      <c r="K22" s="48">
        <v>36.6</v>
      </c>
      <c r="L22" s="48">
        <v>29.1</v>
      </c>
      <c r="M22" s="48">
        <v>25.3</v>
      </c>
      <c r="N22" s="48">
        <v>23.2</v>
      </c>
      <c r="O22" s="48">
        <v>19.5</v>
      </c>
    </row>
    <row r="23" spans="1:20" ht="3.95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>
      <c r="A24" s="1" t="s">
        <v>169</v>
      </c>
      <c r="B24" s="1"/>
    </row>
    <row r="25" spans="1:20" ht="12" customHeight="1">
      <c r="A25" s="7" t="s">
        <v>22</v>
      </c>
    </row>
    <row r="28" spans="1:20" ht="12" customHeight="1">
      <c r="C28" s="35"/>
    </row>
    <row r="29" spans="1:20" ht="12" customHeight="1">
      <c r="C29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zoomScale="120" zoomScaleNormal="120" zoomScaleSheetLayoutView="100" workbookViewId="0">
      <selection activeCell="H18" sqref="H18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>
      <c r="A1" s="29"/>
      <c r="B1" s="29"/>
      <c r="C1" s="30"/>
      <c r="D1" s="4" t="s">
        <v>30</v>
      </c>
      <c r="E1" s="27" t="s">
        <v>116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201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120</v>
      </c>
      <c r="C5" s="35" t="s">
        <v>202</v>
      </c>
      <c r="D5" s="41">
        <v>4</v>
      </c>
      <c r="E5" s="46">
        <v>9</v>
      </c>
      <c r="F5" s="41">
        <v>11</v>
      </c>
      <c r="G5" s="41">
        <v>8</v>
      </c>
      <c r="H5" s="41">
        <v>11</v>
      </c>
      <c r="I5" s="41">
        <v>6</v>
      </c>
      <c r="J5" s="41">
        <v>1</v>
      </c>
      <c r="K5" s="41">
        <v>28</v>
      </c>
      <c r="L5" s="41">
        <v>30</v>
      </c>
      <c r="M5" s="41">
        <v>31</v>
      </c>
      <c r="N5" s="41">
        <v>27</v>
      </c>
      <c r="O5" s="41">
        <v>20</v>
      </c>
    </row>
    <row r="6" spans="1:44" ht="12" customHeight="1">
      <c r="A6" s="36"/>
      <c r="B6" s="37" t="s">
        <v>29</v>
      </c>
      <c r="C6" s="47">
        <v>-2.7</v>
      </c>
      <c r="D6" s="47">
        <v>-2.7</v>
      </c>
      <c r="E6" s="48">
        <v>-1.8</v>
      </c>
      <c r="F6" s="151">
        <v>-2.2000000000000002</v>
      </c>
      <c r="G6" s="47">
        <v>4.3</v>
      </c>
      <c r="H6" s="47">
        <v>9</v>
      </c>
      <c r="I6" s="47">
        <v>13.3</v>
      </c>
      <c r="J6" s="47">
        <v>18.2</v>
      </c>
      <c r="K6" s="47">
        <v>21</v>
      </c>
      <c r="L6" s="47">
        <v>15.4</v>
      </c>
      <c r="M6" s="47">
        <v>8.1</v>
      </c>
      <c r="N6" s="47">
        <v>3.3</v>
      </c>
      <c r="O6" s="47">
        <v>0</v>
      </c>
    </row>
    <row r="7" spans="1:44" ht="15.95" customHeight="1">
      <c r="A7" s="33" t="s">
        <v>15</v>
      </c>
      <c r="B7" s="34" t="s">
        <v>120</v>
      </c>
      <c r="C7" s="35" t="s">
        <v>203</v>
      </c>
      <c r="D7" s="46">
        <v>3</v>
      </c>
      <c r="E7" s="41">
        <v>10</v>
      </c>
      <c r="F7" s="41">
        <v>11</v>
      </c>
      <c r="G7" s="41">
        <v>9</v>
      </c>
      <c r="H7" s="41">
        <v>11</v>
      </c>
      <c r="I7" s="41">
        <v>6</v>
      </c>
      <c r="J7" s="41">
        <v>1</v>
      </c>
      <c r="K7" s="41">
        <v>28</v>
      </c>
      <c r="L7" s="41">
        <v>30</v>
      </c>
      <c r="M7" s="41">
        <v>26</v>
      </c>
      <c r="N7" s="41">
        <v>27</v>
      </c>
      <c r="O7" s="41">
        <v>20</v>
      </c>
    </row>
    <row r="8" spans="1:44" ht="12.75" customHeight="1">
      <c r="A8" s="36"/>
      <c r="B8" s="37" t="s">
        <v>29</v>
      </c>
      <c r="C8" s="47">
        <v>-2.6</v>
      </c>
      <c r="D8" s="48">
        <v>-2.5</v>
      </c>
      <c r="E8" s="47">
        <v>-2.6</v>
      </c>
      <c r="F8" s="47">
        <v>-2</v>
      </c>
      <c r="G8" s="47">
        <v>1.5</v>
      </c>
      <c r="H8" s="49">
        <v>9.3000000000000007</v>
      </c>
      <c r="I8" s="47">
        <v>13</v>
      </c>
      <c r="J8" s="49">
        <v>18.2</v>
      </c>
      <c r="K8" s="47">
        <v>17.3</v>
      </c>
      <c r="L8" s="49">
        <v>13.1</v>
      </c>
      <c r="M8" s="22">
        <v>6.8</v>
      </c>
      <c r="N8" s="47">
        <v>1.3</v>
      </c>
      <c r="O8" s="47">
        <v>-0.2</v>
      </c>
    </row>
    <row r="9" spans="1:44" ht="15.95" customHeight="1">
      <c r="A9" s="40" t="s">
        <v>25</v>
      </c>
      <c r="B9" s="34" t="s">
        <v>120</v>
      </c>
      <c r="C9" s="35" t="s">
        <v>204</v>
      </c>
      <c r="D9" s="46">
        <v>29</v>
      </c>
      <c r="E9" s="41">
        <v>21</v>
      </c>
      <c r="F9" s="41">
        <v>11</v>
      </c>
      <c r="G9" s="41">
        <v>9</v>
      </c>
      <c r="H9" s="41">
        <v>11</v>
      </c>
      <c r="I9" s="41">
        <v>4</v>
      </c>
      <c r="J9" s="41">
        <v>2</v>
      </c>
      <c r="K9" s="41">
        <v>28</v>
      </c>
      <c r="L9" s="41">
        <v>30</v>
      </c>
      <c r="M9" s="41">
        <v>26</v>
      </c>
      <c r="N9" s="41">
        <v>27</v>
      </c>
      <c r="O9" s="41">
        <v>20</v>
      </c>
    </row>
    <row r="10" spans="1:44" ht="12" customHeight="1">
      <c r="A10" s="36"/>
      <c r="B10" s="37" t="s">
        <v>29</v>
      </c>
      <c r="C10" s="48">
        <v>-3.9</v>
      </c>
      <c r="D10" s="48">
        <v>-3.9</v>
      </c>
      <c r="E10" s="48">
        <v>-2.8</v>
      </c>
      <c r="F10" s="49">
        <v>-2.8</v>
      </c>
      <c r="G10" s="49">
        <v>2.4</v>
      </c>
      <c r="H10" s="22">
        <v>6</v>
      </c>
      <c r="I10" s="47">
        <v>12.3</v>
      </c>
      <c r="J10" s="47">
        <v>17.899999999999999</v>
      </c>
      <c r="K10" s="47">
        <v>18.600000000000001</v>
      </c>
      <c r="L10" s="47">
        <v>10.5</v>
      </c>
      <c r="M10" s="47">
        <v>4.4000000000000004</v>
      </c>
      <c r="N10" s="49">
        <v>0.8</v>
      </c>
      <c r="O10" s="49">
        <v>-2.8</v>
      </c>
    </row>
    <row r="11" spans="1:44" ht="15.95" customHeight="1">
      <c r="A11" s="33" t="s">
        <v>20</v>
      </c>
      <c r="B11" s="34" t="s">
        <v>120</v>
      </c>
      <c r="C11" s="35" t="s">
        <v>205</v>
      </c>
      <c r="D11" s="46">
        <v>29</v>
      </c>
      <c r="E11" s="41">
        <v>21</v>
      </c>
      <c r="F11" s="41">
        <v>12</v>
      </c>
      <c r="G11" s="41">
        <v>18</v>
      </c>
      <c r="H11" s="41">
        <v>11</v>
      </c>
      <c r="I11" s="41">
        <v>5</v>
      </c>
      <c r="J11" s="41">
        <v>2</v>
      </c>
      <c r="K11" s="41">
        <v>28</v>
      </c>
      <c r="L11" s="41">
        <v>30</v>
      </c>
      <c r="M11" s="41">
        <v>26</v>
      </c>
      <c r="N11" s="41">
        <v>30</v>
      </c>
      <c r="O11" s="41">
        <v>20</v>
      </c>
    </row>
    <row r="12" spans="1:44" ht="12" customHeight="1">
      <c r="A12" s="36"/>
      <c r="B12" s="37" t="s">
        <v>29</v>
      </c>
      <c r="C12" s="47">
        <v>-5.6</v>
      </c>
      <c r="D12" s="50">
        <v>-5.6</v>
      </c>
      <c r="E12" s="47">
        <v>-3.8</v>
      </c>
      <c r="F12" s="47">
        <v>-2.7</v>
      </c>
      <c r="G12" s="47">
        <v>1</v>
      </c>
      <c r="H12" s="47">
        <v>4.7</v>
      </c>
      <c r="I12" s="47">
        <v>11.5</v>
      </c>
      <c r="J12" s="47">
        <v>17.600000000000001</v>
      </c>
      <c r="K12" s="47">
        <v>17.5</v>
      </c>
      <c r="L12" s="47">
        <v>9.4</v>
      </c>
      <c r="M12" s="47">
        <v>2.7</v>
      </c>
      <c r="N12" s="47">
        <v>0.7</v>
      </c>
      <c r="O12" s="47">
        <v>-3.2</v>
      </c>
    </row>
    <row r="13" spans="1:44" ht="15.95" customHeight="1">
      <c r="A13" s="33" t="s">
        <v>16</v>
      </c>
      <c r="B13" s="34" t="s">
        <v>120</v>
      </c>
      <c r="C13" s="35" t="s">
        <v>202</v>
      </c>
      <c r="D13" s="46">
        <v>4</v>
      </c>
      <c r="E13" s="41">
        <v>10</v>
      </c>
      <c r="F13" s="41">
        <v>11</v>
      </c>
      <c r="G13" s="41">
        <v>9</v>
      </c>
      <c r="H13" s="41">
        <v>11</v>
      </c>
      <c r="I13" s="41">
        <v>5</v>
      </c>
      <c r="J13" s="41">
        <v>1</v>
      </c>
      <c r="K13" s="41">
        <v>28</v>
      </c>
      <c r="L13" s="41">
        <v>28</v>
      </c>
      <c r="M13" s="41">
        <v>31</v>
      </c>
      <c r="N13" s="41">
        <v>30</v>
      </c>
      <c r="O13" s="41">
        <v>20</v>
      </c>
    </row>
    <row r="14" spans="1:44" ht="12" customHeight="1">
      <c r="A14" s="36"/>
      <c r="B14" s="37" t="s">
        <v>29</v>
      </c>
      <c r="C14" s="47">
        <v>-3.7</v>
      </c>
      <c r="D14" s="50">
        <v>-3.7</v>
      </c>
      <c r="E14" s="50">
        <v>-2.1</v>
      </c>
      <c r="F14" s="47">
        <v>-1</v>
      </c>
      <c r="G14" s="47">
        <v>3.1</v>
      </c>
      <c r="H14" s="49">
        <v>8.8000000000000007</v>
      </c>
      <c r="I14" s="47">
        <v>13.3</v>
      </c>
      <c r="J14" s="47">
        <v>18.100000000000001</v>
      </c>
      <c r="K14" s="47">
        <v>19.7</v>
      </c>
      <c r="L14" s="47">
        <v>14.4</v>
      </c>
      <c r="M14" s="47">
        <v>8.5</v>
      </c>
      <c r="N14" s="47">
        <v>3.3</v>
      </c>
      <c r="O14" s="47">
        <v>-0.7</v>
      </c>
    </row>
    <row r="15" spans="1:44" ht="20.25" customHeight="1">
      <c r="A15" s="33" t="s">
        <v>139</v>
      </c>
      <c r="B15" s="34" t="s">
        <v>120</v>
      </c>
      <c r="C15" s="238" t="s">
        <v>206</v>
      </c>
      <c r="D15" s="46">
        <v>2</v>
      </c>
      <c r="E15" s="41">
        <v>21</v>
      </c>
      <c r="F15" s="41">
        <v>13</v>
      </c>
      <c r="G15" s="41">
        <v>18</v>
      </c>
      <c r="H15" s="41">
        <v>11</v>
      </c>
      <c r="I15" s="41">
        <v>5</v>
      </c>
      <c r="J15" s="41">
        <v>1</v>
      </c>
      <c r="K15" s="41">
        <v>28</v>
      </c>
      <c r="L15" s="41">
        <v>30</v>
      </c>
      <c r="M15" s="41">
        <v>26</v>
      </c>
      <c r="N15" s="41">
        <v>28</v>
      </c>
      <c r="O15" s="41">
        <v>20</v>
      </c>
    </row>
    <row r="16" spans="1:44" ht="12" customHeight="1">
      <c r="A16" s="36"/>
      <c r="B16" s="37" t="s">
        <v>29</v>
      </c>
      <c r="C16" s="48">
        <v>-4.9000000000000004</v>
      </c>
      <c r="D16" s="50">
        <v>-4.9000000000000004</v>
      </c>
      <c r="E16" s="47">
        <v>-2.4</v>
      </c>
      <c r="F16" s="47">
        <v>-2.5</v>
      </c>
      <c r="G16" s="47">
        <v>2.9</v>
      </c>
      <c r="H16" s="47">
        <v>7</v>
      </c>
      <c r="I16" s="47">
        <v>12.1</v>
      </c>
      <c r="J16" s="47">
        <v>18.100000000000001</v>
      </c>
      <c r="K16" s="47">
        <v>19.399999999999999</v>
      </c>
      <c r="L16" s="47">
        <v>12.7</v>
      </c>
      <c r="M16" s="47">
        <v>4.9000000000000004</v>
      </c>
      <c r="N16" s="49">
        <v>1.5</v>
      </c>
      <c r="O16" s="259">
        <v>-2.5</v>
      </c>
      <c r="P16" s="151"/>
      <c r="Q16" s="151"/>
    </row>
    <row r="17" spans="1:17" ht="15.95" customHeight="1">
      <c r="A17" s="33" t="s">
        <v>17</v>
      </c>
      <c r="B17" s="34" t="s">
        <v>120</v>
      </c>
      <c r="C17" s="238" t="s">
        <v>207</v>
      </c>
      <c r="D17" s="46">
        <v>1</v>
      </c>
      <c r="E17" s="41">
        <v>21</v>
      </c>
      <c r="F17" s="41">
        <v>11</v>
      </c>
      <c r="G17" s="41">
        <v>9</v>
      </c>
      <c r="H17" s="41">
        <v>11</v>
      </c>
      <c r="I17" s="41">
        <v>7</v>
      </c>
      <c r="J17" s="41">
        <v>1</v>
      </c>
      <c r="K17" s="41">
        <v>24</v>
      </c>
      <c r="L17" s="41">
        <v>30</v>
      </c>
      <c r="M17" s="41">
        <v>26</v>
      </c>
      <c r="N17" s="41">
        <v>30</v>
      </c>
      <c r="O17" s="41">
        <v>20</v>
      </c>
    </row>
    <row r="18" spans="1:17" ht="12" customHeight="1">
      <c r="A18" s="36"/>
      <c r="B18" s="37" t="s">
        <v>29</v>
      </c>
      <c r="C18" s="48">
        <v>-1.8</v>
      </c>
      <c r="D18" s="48">
        <v>-1.8</v>
      </c>
      <c r="E18" s="50">
        <v>-1.4</v>
      </c>
      <c r="F18" s="47">
        <v>-0.9</v>
      </c>
      <c r="G18" s="47">
        <v>3.6</v>
      </c>
      <c r="H18" s="47">
        <v>9.1999999999999993</v>
      </c>
      <c r="I18" s="47">
        <v>13.1</v>
      </c>
      <c r="J18" s="47">
        <v>18.399999999999999</v>
      </c>
      <c r="K18" s="47">
        <v>20.7</v>
      </c>
      <c r="L18" s="47">
        <v>15</v>
      </c>
      <c r="M18" s="47">
        <v>6.8</v>
      </c>
      <c r="N18" s="47">
        <v>3.7</v>
      </c>
      <c r="O18" s="47">
        <v>-0.1</v>
      </c>
      <c r="P18" s="151"/>
      <c r="Q18" s="151"/>
    </row>
    <row r="19" spans="1:17" ht="15.95" customHeight="1">
      <c r="A19" s="33" t="s">
        <v>18</v>
      </c>
      <c r="B19" s="34" t="s">
        <v>120</v>
      </c>
      <c r="C19" s="238" t="s">
        <v>202</v>
      </c>
      <c r="D19" s="46">
        <v>4</v>
      </c>
      <c r="E19" s="7">
        <v>21</v>
      </c>
      <c r="F19" s="7">
        <v>13</v>
      </c>
      <c r="G19" s="7">
        <v>18</v>
      </c>
      <c r="H19" s="7">
        <v>11</v>
      </c>
      <c r="I19" s="7">
        <v>5</v>
      </c>
      <c r="J19" s="41">
        <v>1</v>
      </c>
      <c r="K19" s="41">
        <v>24</v>
      </c>
      <c r="L19" s="41">
        <v>30</v>
      </c>
      <c r="M19" s="7">
        <v>26</v>
      </c>
      <c r="N19" s="41">
        <v>28</v>
      </c>
      <c r="O19" s="41">
        <v>30</v>
      </c>
    </row>
    <row r="20" spans="1:17" ht="12" customHeight="1">
      <c r="A20" s="36"/>
      <c r="B20" s="37" t="s">
        <v>29</v>
      </c>
      <c r="C20" s="50">
        <v>-7.4</v>
      </c>
      <c r="D20" s="50">
        <v>-7.4</v>
      </c>
      <c r="E20" s="47">
        <v>-5.8</v>
      </c>
      <c r="F20" s="151">
        <v>-5</v>
      </c>
      <c r="G20" s="151">
        <v>-0.6</v>
      </c>
      <c r="H20" s="151">
        <v>4.3</v>
      </c>
      <c r="I20" s="152">
        <v>9</v>
      </c>
      <c r="J20" s="47">
        <v>17.399999999999999</v>
      </c>
      <c r="K20" s="49">
        <v>16.7</v>
      </c>
      <c r="L20" s="47">
        <v>10.5</v>
      </c>
      <c r="M20" s="7">
        <v>1.1000000000000001</v>
      </c>
      <c r="N20" s="49">
        <v>-1.9</v>
      </c>
      <c r="O20" s="47">
        <v>-5.4</v>
      </c>
    </row>
    <row r="21" spans="1:17" ht="15.95" customHeight="1">
      <c r="A21" s="33" t="s">
        <v>19</v>
      </c>
      <c r="B21" s="34" t="s">
        <v>120</v>
      </c>
      <c r="C21" s="238" t="s">
        <v>206</v>
      </c>
      <c r="D21" s="46">
        <v>2</v>
      </c>
      <c r="E21" s="41">
        <v>21</v>
      </c>
      <c r="F21" s="41">
        <v>13</v>
      </c>
      <c r="G21" s="41">
        <v>8</v>
      </c>
      <c r="H21" s="41">
        <v>11</v>
      </c>
      <c r="I21" s="41">
        <v>5</v>
      </c>
      <c r="J21" s="41">
        <v>1</v>
      </c>
      <c r="K21" s="41">
        <v>24</v>
      </c>
      <c r="L21" s="41">
        <v>30</v>
      </c>
      <c r="M21" s="41">
        <v>26</v>
      </c>
      <c r="N21" s="41">
        <v>28</v>
      </c>
      <c r="O21" s="41">
        <v>20</v>
      </c>
    </row>
    <row r="22" spans="1:17" ht="12" customHeight="1">
      <c r="A22" s="36"/>
      <c r="B22" s="37" t="s">
        <v>29</v>
      </c>
      <c r="C22" s="50">
        <v>-5.5</v>
      </c>
      <c r="D22" s="50">
        <v>-5.5</v>
      </c>
      <c r="E22" s="47">
        <v>-3.5</v>
      </c>
      <c r="F22" s="49">
        <v>-3.5</v>
      </c>
      <c r="G22" s="47">
        <v>1.5</v>
      </c>
      <c r="H22" s="47">
        <v>5.9</v>
      </c>
      <c r="I22" s="47">
        <v>11</v>
      </c>
      <c r="J22" s="47">
        <v>17.5</v>
      </c>
      <c r="K22" s="47">
        <v>19.399999999999999</v>
      </c>
      <c r="L22" s="47">
        <v>11.3</v>
      </c>
      <c r="M22" s="47">
        <v>3.8</v>
      </c>
      <c r="N22" s="49">
        <v>0.4</v>
      </c>
      <c r="O22" s="47">
        <v>-3.3</v>
      </c>
    </row>
    <row r="23" spans="1:17" ht="3.95" customHeight="1">
      <c r="A23" s="42"/>
      <c r="B23" s="43"/>
      <c r="C23" s="2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>
      <c r="A24" s="1" t="s">
        <v>208</v>
      </c>
      <c r="B24" s="1"/>
    </row>
    <row r="25" spans="1:17" ht="12" customHeight="1">
      <c r="A25" s="7" t="s">
        <v>163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tabSelected="1" topLeftCell="A19" zoomScale="140" zoomScaleNormal="140" zoomScaleSheetLayoutView="100" workbookViewId="0">
      <selection activeCell="B20" sqref="B20"/>
    </sheetView>
  </sheetViews>
  <sheetFormatPr defaultColWidth="8.85546875" defaultRowHeight="12" customHeight="1"/>
  <cols>
    <col min="1" max="1" width="13.7109375" style="7" customWidth="1"/>
    <col min="2" max="2" width="7.7109375" style="7" customWidth="1"/>
    <col min="3" max="14" width="6.5703125" style="7" customWidth="1"/>
    <col min="15" max="15" width="0.28515625" style="7" customWidth="1"/>
    <col min="16" max="16" width="0" style="7" hidden="1" customWidth="1"/>
    <col min="17" max="21" width="8.85546875" style="7" hidden="1" customWidth="1"/>
    <col min="22" max="16384" width="8.85546875" style="7"/>
  </cols>
  <sheetData>
    <row r="1" spans="1:44" s="2" customFormat="1" ht="24" customHeight="1">
      <c r="B1" s="3"/>
      <c r="C1" s="4" t="s">
        <v>31</v>
      </c>
      <c r="D1" s="27" t="s">
        <v>32</v>
      </c>
      <c r="G1" s="3"/>
      <c r="H1" s="3"/>
      <c r="I1" s="3"/>
      <c r="J1" s="3"/>
      <c r="K1" s="3"/>
      <c r="L1" s="3"/>
      <c r="M1" s="3"/>
      <c r="N1" s="3"/>
      <c r="O1" s="3"/>
      <c r="P1" s="51" t="s">
        <v>33</v>
      </c>
    </row>
    <row r="2" spans="1:44" ht="6" customHeight="1">
      <c r="A2" s="6"/>
      <c r="N2" s="8"/>
      <c r="O2" s="8"/>
    </row>
    <row r="3" spans="1:44" s="19" customFormat="1" ht="12" customHeight="1" thickBot="1">
      <c r="A3" s="9" t="s">
        <v>201</v>
      </c>
      <c r="B3" s="52"/>
      <c r="C3" s="52"/>
      <c r="D3" s="52"/>
      <c r="E3" s="52"/>
      <c r="F3" s="52"/>
      <c r="G3" s="52"/>
      <c r="H3" s="18"/>
      <c r="I3" s="52"/>
      <c r="J3" s="52"/>
      <c r="K3" s="53"/>
      <c r="L3" s="52"/>
      <c r="M3" s="52"/>
      <c r="N3" s="54" t="s">
        <v>175</v>
      </c>
      <c r="O3" s="54"/>
      <c r="P3" s="7" t="s">
        <v>34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20" t="s">
        <v>14</v>
      </c>
      <c r="B5" s="55">
        <v>1858.7</v>
      </c>
      <c r="C5" s="241">
        <v>65.099999999999994</v>
      </c>
      <c r="D5" s="241">
        <v>112.1</v>
      </c>
      <c r="E5" s="241">
        <v>167.5</v>
      </c>
      <c r="F5" s="241">
        <v>168.4</v>
      </c>
      <c r="G5" s="241">
        <v>246.6</v>
      </c>
      <c r="H5" s="241">
        <v>137.80000000000001</v>
      </c>
      <c r="I5" s="241">
        <v>157</v>
      </c>
      <c r="J5" s="241">
        <v>206.5</v>
      </c>
      <c r="K5" s="241">
        <v>146.80000000000001</v>
      </c>
      <c r="L5" s="241">
        <v>228.6</v>
      </c>
      <c r="M5" s="241">
        <v>108.2</v>
      </c>
      <c r="N5" s="241">
        <v>114.1</v>
      </c>
      <c r="O5" s="21"/>
      <c r="P5" s="56">
        <f>SUM(C5:N5)</f>
        <v>1858.6999999999998</v>
      </c>
      <c r="Q5" s="57">
        <f>B5-P5</f>
        <v>0</v>
      </c>
      <c r="V5" s="18"/>
    </row>
    <row r="6" spans="1:44" ht="13.5" customHeight="1">
      <c r="A6" s="20" t="s">
        <v>15</v>
      </c>
      <c r="B6" s="55">
        <v>1746.6</v>
      </c>
      <c r="C6" s="241">
        <v>52.2</v>
      </c>
      <c r="D6" s="241">
        <v>81.5</v>
      </c>
      <c r="E6" s="241">
        <v>168.6</v>
      </c>
      <c r="F6" s="241">
        <v>163.19999999999999</v>
      </c>
      <c r="G6" s="241">
        <v>246.3</v>
      </c>
      <c r="H6" s="241">
        <v>141.6</v>
      </c>
      <c r="I6" s="241">
        <v>138.9</v>
      </c>
      <c r="J6" s="241">
        <v>195.6</v>
      </c>
      <c r="K6" s="241">
        <v>138.80000000000001</v>
      </c>
      <c r="L6" s="241">
        <v>210.6</v>
      </c>
      <c r="M6" s="241">
        <v>101.3</v>
      </c>
      <c r="N6" s="241">
        <v>108</v>
      </c>
      <c r="O6" s="21"/>
      <c r="P6" s="56">
        <f t="shared" ref="P6:P13" si="0">SUM(C6:N6)</f>
        <v>1746.5999999999997</v>
      </c>
      <c r="Q6" s="57">
        <f t="shared" ref="Q6:Q13" si="1">B6-P6</f>
        <v>0</v>
      </c>
      <c r="V6" s="18"/>
      <c r="W6" s="255"/>
    </row>
    <row r="7" spans="1:44" ht="13.5" customHeight="1">
      <c r="A7" s="20" t="s">
        <v>25</v>
      </c>
      <c r="B7" s="55">
        <v>1885.3</v>
      </c>
      <c r="C7" s="241">
        <v>77.7</v>
      </c>
      <c r="D7" s="256">
        <v>98.3</v>
      </c>
      <c r="E7" s="241">
        <v>177.1</v>
      </c>
      <c r="F7" s="241">
        <v>171.6</v>
      </c>
      <c r="G7" s="241">
        <v>250.1</v>
      </c>
      <c r="H7" s="241">
        <v>145.9</v>
      </c>
      <c r="I7" s="241">
        <v>152.4</v>
      </c>
      <c r="J7" s="241">
        <v>214.8</v>
      </c>
      <c r="K7" s="241">
        <v>154.30000000000001</v>
      </c>
      <c r="L7" s="241">
        <v>228.5</v>
      </c>
      <c r="M7" s="241">
        <v>104.9</v>
      </c>
      <c r="N7" s="241">
        <v>109.7</v>
      </c>
      <c r="O7" s="21"/>
      <c r="P7" s="56">
        <f t="shared" si="0"/>
        <v>1885.3000000000002</v>
      </c>
      <c r="Q7" s="57" t="e">
        <f>#REF!-P7</f>
        <v>#REF!</v>
      </c>
      <c r="V7" s="18"/>
    </row>
    <row r="8" spans="1:44" ht="13.5" customHeight="1">
      <c r="A8" s="58" t="s">
        <v>20</v>
      </c>
      <c r="B8" s="55">
        <v>1782.6</v>
      </c>
      <c r="C8" s="241">
        <v>81.2</v>
      </c>
      <c r="D8" s="241">
        <v>99.2</v>
      </c>
      <c r="E8" s="241">
        <v>158.30000000000001</v>
      </c>
      <c r="F8" s="241">
        <v>161.30000000000001</v>
      </c>
      <c r="G8" s="241">
        <v>241.6</v>
      </c>
      <c r="H8" s="241">
        <v>138.80000000000001</v>
      </c>
      <c r="I8" s="241">
        <v>143.1</v>
      </c>
      <c r="J8" s="241">
        <v>204.1</v>
      </c>
      <c r="K8" s="241">
        <v>142.6</v>
      </c>
      <c r="L8" s="256">
        <v>214.2</v>
      </c>
      <c r="M8" s="241">
        <v>100.1</v>
      </c>
      <c r="N8" s="241">
        <v>98.1</v>
      </c>
      <c r="O8" s="21"/>
      <c r="P8" s="56">
        <f t="shared" si="0"/>
        <v>1782.6</v>
      </c>
      <c r="Q8" s="57">
        <f t="shared" si="1"/>
        <v>0</v>
      </c>
      <c r="V8" s="18"/>
    </row>
    <row r="9" spans="1:44" ht="13.5" customHeight="1">
      <c r="A9" s="20" t="s">
        <v>16</v>
      </c>
      <c r="B9" s="55">
        <v>1665.5</v>
      </c>
      <c r="C9" s="241">
        <v>55.3</v>
      </c>
      <c r="D9" s="241">
        <v>94.1</v>
      </c>
      <c r="E9" s="241">
        <v>160.1</v>
      </c>
      <c r="F9" s="241">
        <v>157.30000000000001</v>
      </c>
      <c r="G9" s="241">
        <v>224.1</v>
      </c>
      <c r="H9" s="241">
        <v>115.5</v>
      </c>
      <c r="I9" s="241">
        <v>121.8</v>
      </c>
      <c r="J9" s="241">
        <v>179.4</v>
      </c>
      <c r="K9" s="241">
        <v>131.69999999999999</v>
      </c>
      <c r="L9" s="241">
        <v>204.1</v>
      </c>
      <c r="M9" s="241">
        <v>105.2</v>
      </c>
      <c r="N9" s="241">
        <v>116.9</v>
      </c>
      <c r="O9" s="21"/>
      <c r="P9" s="56">
        <f t="shared" si="0"/>
        <v>1665.5</v>
      </c>
      <c r="Q9" s="57">
        <f t="shared" si="1"/>
        <v>0</v>
      </c>
      <c r="V9" s="18"/>
    </row>
    <row r="10" spans="1:44" ht="21" customHeight="1">
      <c r="A10" s="20" t="s">
        <v>21</v>
      </c>
      <c r="B10" s="55">
        <v>1797.5</v>
      </c>
      <c r="C10" s="241">
        <v>72</v>
      </c>
      <c r="D10" s="241">
        <v>115.9</v>
      </c>
      <c r="E10" s="241">
        <v>161.9</v>
      </c>
      <c r="F10" s="241">
        <v>164.3</v>
      </c>
      <c r="G10" s="241">
        <v>239.5</v>
      </c>
      <c r="H10" s="241">
        <v>123</v>
      </c>
      <c r="I10" s="241">
        <v>139.30000000000001</v>
      </c>
      <c r="J10" s="241">
        <v>185.7</v>
      </c>
      <c r="K10" s="241">
        <v>143.80000000000001</v>
      </c>
      <c r="L10" s="241">
        <v>230.9</v>
      </c>
      <c r="M10" s="241">
        <v>106.6</v>
      </c>
      <c r="N10" s="256">
        <v>114.6</v>
      </c>
      <c r="O10" s="21"/>
      <c r="P10" s="56">
        <f t="shared" si="0"/>
        <v>1797.5</v>
      </c>
      <c r="Q10" s="57">
        <f t="shared" si="1"/>
        <v>0</v>
      </c>
      <c r="V10" s="18"/>
    </row>
    <row r="11" spans="1:44" ht="13.5" customHeight="1">
      <c r="A11" s="20" t="s">
        <v>17</v>
      </c>
      <c r="B11" s="55">
        <v>1821</v>
      </c>
      <c r="C11" s="241">
        <v>92.1</v>
      </c>
      <c r="D11" s="241">
        <v>108.3</v>
      </c>
      <c r="E11" s="241">
        <v>170.6</v>
      </c>
      <c r="F11" s="241">
        <v>160.6</v>
      </c>
      <c r="G11" s="241">
        <v>237.1</v>
      </c>
      <c r="H11" s="241">
        <v>127.8</v>
      </c>
      <c r="I11" s="241">
        <v>137.9</v>
      </c>
      <c r="J11" s="241">
        <v>181.7</v>
      </c>
      <c r="K11" s="241">
        <v>142.4</v>
      </c>
      <c r="L11" s="241">
        <v>224.8</v>
      </c>
      <c r="M11" s="241">
        <v>115</v>
      </c>
      <c r="N11" s="256">
        <v>122.7</v>
      </c>
      <c r="O11" s="21"/>
      <c r="P11" s="56">
        <f t="shared" si="0"/>
        <v>1821.0000000000002</v>
      </c>
      <c r="Q11" s="57">
        <f t="shared" si="1"/>
        <v>0</v>
      </c>
      <c r="V11" s="18"/>
    </row>
    <row r="12" spans="1:44" ht="13.5" customHeight="1">
      <c r="A12" s="20" t="s">
        <v>18</v>
      </c>
      <c r="B12" s="55">
        <v>1583.2</v>
      </c>
      <c r="C12" s="242">
        <v>76.400000000000006</v>
      </c>
      <c r="D12" s="241">
        <v>97.1</v>
      </c>
      <c r="E12" s="241">
        <v>149.6</v>
      </c>
      <c r="F12" s="241">
        <v>143.69999999999999</v>
      </c>
      <c r="G12" s="241">
        <v>231.9</v>
      </c>
      <c r="H12" s="241">
        <v>100.4</v>
      </c>
      <c r="I12" s="241">
        <v>122.5</v>
      </c>
      <c r="J12" s="241">
        <v>148.30000000000001</v>
      </c>
      <c r="K12" s="241">
        <v>122.1</v>
      </c>
      <c r="L12" s="256">
        <v>195.5</v>
      </c>
      <c r="M12" s="241">
        <v>93.4</v>
      </c>
      <c r="N12" s="241">
        <v>102.3</v>
      </c>
      <c r="O12" s="21"/>
      <c r="P12" s="56">
        <f t="shared" si="0"/>
        <v>1583.2</v>
      </c>
      <c r="Q12" s="57">
        <f t="shared" si="1"/>
        <v>0</v>
      </c>
      <c r="V12" s="18"/>
    </row>
    <row r="13" spans="1:44" ht="13.5" customHeight="1">
      <c r="A13" s="20" t="s">
        <v>19</v>
      </c>
      <c r="B13" s="55">
        <v>1723.1</v>
      </c>
      <c r="C13" s="242">
        <v>79.900000000000006</v>
      </c>
      <c r="D13" s="256">
        <v>104.8</v>
      </c>
      <c r="E13" s="241">
        <v>149.6</v>
      </c>
      <c r="F13" s="241">
        <v>142.9</v>
      </c>
      <c r="G13" s="241">
        <v>233.6</v>
      </c>
      <c r="H13" s="241">
        <v>111.2</v>
      </c>
      <c r="I13" s="241">
        <v>150.80000000000001</v>
      </c>
      <c r="J13" s="241">
        <v>182.3</v>
      </c>
      <c r="K13" s="241">
        <v>131.6</v>
      </c>
      <c r="L13" s="241">
        <v>218.4</v>
      </c>
      <c r="M13" s="241">
        <v>101.9</v>
      </c>
      <c r="N13" s="241">
        <v>116.1</v>
      </c>
      <c r="O13" s="21"/>
      <c r="P13" s="56">
        <f t="shared" si="0"/>
        <v>1723.1</v>
      </c>
      <c r="Q13" s="57">
        <f t="shared" si="1"/>
        <v>0</v>
      </c>
      <c r="V13" s="18"/>
    </row>
    <row r="14" spans="1:44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V14" s="18"/>
    </row>
    <row r="15" spans="1:44" ht="15.95" customHeight="1">
      <c r="A15" s="1" t="s">
        <v>170</v>
      </c>
    </row>
    <row r="16" spans="1:44" ht="12" customHeight="1">
      <c r="A16" s="7" t="s">
        <v>112</v>
      </c>
    </row>
    <row r="18" spans="1:43" s="2" customFormat="1" ht="24" customHeight="1">
      <c r="B18" s="3"/>
      <c r="C18" s="4" t="s">
        <v>35</v>
      </c>
      <c r="D18" s="27" t="s">
        <v>36</v>
      </c>
      <c r="G18" s="3"/>
      <c r="H18" s="3"/>
      <c r="I18" s="3"/>
      <c r="J18" s="3"/>
      <c r="K18" s="3"/>
      <c r="L18" s="3"/>
      <c r="M18" s="3"/>
      <c r="N18" s="3"/>
      <c r="P18" s="7"/>
    </row>
    <row r="19" spans="1:43" ht="6" customHeight="1">
      <c r="A19" s="6"/>
      <c r="N19" s="8"/>
    </row>
    <row r="20" spans="1:43" s="19" customFormat="1" ht="12" customHeight="1" thickBot="1">
      <c r="A20" s="9" t="s">
        <v>201</v>
      </c>
      <c r="B20" s="52"/>
      <c r="C20" s="52"/>
      <c r="D20" s="52"/>
      <c r="E20" s="52"/>
      <c r="F20" s="52"/>
      <c r="G20" s="52"/>
      <c r="H20" s="18"/>
      <c r="I20" s="52"/>
      <c r="J20" s="52"/>
      <c r="K20" s="53"/>
      <c r="L20" s="52"/>
      <c r="M20" s="52"/>
      <c r="N20" s="54" t="s">
        <v>176</v>
      </c>
      <c r="O20" s="18"/>
      <c r="P20" s="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43" s="19" customFormat="1" ht="36" customHeight="1">
      <c r="A21" s="13"/>
      <c r="B21" s="14" t="s">
        <v>1</v>
      </c>
      <c r="C21" s="15" t="s">
        <v>2</v>
      </c>
      <c r="D21" s="15" t="s">
        <v>3</v>
      </c>
      <c r="E21" s="15" t="s">
        <v>4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5" t="s">
        <v>12</v>
      </c>
      <c r="N21" s="16" t="s">
        <v>13</v>
      </c>
      <c r="O21" s="17"/>
      <c r="P21" s="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ht="21" customHeight="1">
      <c r="A22" s="58" t="s">
        <v>37</v>
      </c>
      <c r="B22" s="59">
        <v>1784</v>
      </c>
      <c r="C22" s="243">
        <v>196.5</v>
      </c>
      <c r="D22" s="243">
        <v>75.5</v>
      </c>
      <c r="E22" s="243">
        <v>136.5</v>
      </c>
      <c r="F22" s="243">
        <v>143.5</v>
      </c>
      <c r="G22" s="243">
        <v>100.5</v>
      </c>
      <c r="H22" s="243">
        <v>175.5</v>
      </c>
      <c r="I22" s="243">
        <v>252</v>
      </c>
      <c r="J22" s="243">
        <v>159.5</v>
      </c>
      <c r="K22" s="243">
        <v>240.5</v>
      </c>
      <c r="L22" s="243">
        <v>45.5</v>
      </c>
      <c r="M22" s="243">
        <v>140.5</v>
      </c>
      <c r="N22" s="243">
        <v>118</v>
      </c>
      <c r="O22" s="8"/>
      <c r="P22" s="44">
        <f>SUM(D22:N22)</f>
        <v>1587.5</v>
      </c>
      <c r="Q22" s="57">
        <f>C22-P22</f>
        <v>-1391</v>
      </c>
    </row>
    <row r="23" spans="1:43" ht="13.5" customHeight="1">
      <c r="A23" s="58" t="s">
        <v>38</v>
      </c>
      <c r="B23" s="59">
        <v>3123.5</v>
      </c>
      <c r="C23" s="243">
        <v>452.5</v>
      </c>
      <c r="D23" s="243">
        <v>282.5</v>
      </c>
      <c r="E23" s="243">
        <v>269</v>
      </c>
      <c r="F23" s="243">
        <v>216</v>
      </c>
      <c r="G23" s="243">
        <v>117.5</v>
      </c>
      <c r="H23" s="243">
        <v>300</v>
      </c>
      <c r="I23" s="243">
        <v>418</v>
      </c>
      <c r="J23" s="243">
        <v>133.5</v>
      </c>
      <c r="K23" s="243">
        <v>314.5</v>
      </c>
      <c r="L23" s="243">
        <v>81.5</v>
      </c>
      <c r="M23" s="243">
        <v>215.5</v>
      </c>
      <c r="N23" s="243">
        <v>323</v>
      </c>
      <c r="O23" s="8"/>
      <c r="P23" s="44">
        <f t="shared" ref="P23:P32" si="2">SUM(C23:N23)</f>
        <v>3123.5</v>
      </c>
      <c r="Q23" s="57">
        <f t="shared" ref="Q23:Q33" si="3">B23-P23</f>
        <v>0</v>
      </c>
    </row>
    <row r="24" spans="1:43" ht="13.5" customHeight="1">
      <c r="A24" s="58" t="s">
        <v>39</v>
      </c>
      <c r="B24" s="59">
        <v>2197.5</v>
      </c>
      <c r="C24" s="243">
        <v>295.5</v>
      </c>
      <c r="D24" s="243">
        <v>146.5</v>
      </c>
      <c r="E24" s="243">
        <v>171.5</v>
      </c>
      <c r="F24" s="243">
        <v>160.5</v>
      </c>
      <c r="G24" s="243">
        <v>79.5</v>
      </c>
      <c r="H24" s="243">
        <v>258</v>
      </c>
      <c r="I24" s="243">
        <v>322.5</v>
      </c>
      <c r="J24" s="243">
        <v>153.5</v>
      </c>
      <c r="K24" s="243">
        <v>238</v>
      </c>
      <c r="L24" s="243">
        <v>27</v>
      </c>
      <c r="M24" s="243">
        <v>131.5</v>
      </c>
      <c r="N24" s="243">
        <v>213.5</v>
      </c>
      <c r="O24" s="8"/>
      <c r="P24" s="60">
        <f t="shared" si="2"/>
        <v>2197.5</v>
      </c>
      <c r="Q24" s="57">
        <f t="shared" si="3"/>
        <v>0</v>
      </c>
    </row>
    <row r="25" spans="1:43" ht="13.5" customHeight="1">
      <c r="A25" s="58" t="s">
        <v>25</v>
      </c>
      <c r="B25" s="59">
        <v>1959.5</v>
      </c>
      <c r="C25" s="243">
        <v>244</v>
      </c>
      <c r="D25" s="243">
        <v>134.5</v>
      </c>
      <c r="E25" s="243">
        <v>150</v>
      </c>
      <c r="F25" s="243">
        <v>123.5</v>
      </c>
      <c r="G25" s="243">
        <v>89</v>
      </c>
      <c r="H25" s="243">
        <v>241.5</v>
      </c>
      <c r="I25" s="243">
        <v>298.5</v>
      </c>
      <c r="J25" s="243">
        <v>122</v>
      </c>
      <c r="K25" s="243">
        <v>261.5</v>
      </c>
      <c r="L25" s="243">
        <v>35.5</v>
      </c>
      <c r="M25" s="243">
        <v>125.5</v>
      </c>
      <c r="N25" s="243">
        <v>134</v>
      </c>
      <c r="O25" s="8"/>
      <c r="P25" s="44">
        <f t="shared" si="2"/>
        <v>1959.5</v>
      </c>
      <c r="Q25" s="57">
        <f t="shared" si="3"/>
        <v>0</v>
      </c>
    </row>
    <row r="26" spans="1:43" ht="13.5" customHeight="1">
      <c r="A26" s="58" t="s">
        <v>40</v>
      </c>
      <c r="B26" s="59">
        <v>2647</v>
      </c>
      <c r="C26" s="243">
        <v>359</v>
      </c>
      <c r="D26" s="243">
        <v>136</v>
      </c>
      <c r="E26" s="243">
        <v>191</v>
      </c>
      <c r="F26" s="243">
        <v>168.5</v>
      </c>
      <c r="G26" s="243">
        <v>94</v>
      </c>
      <c r="H26" s="243">
        <v>258</v>
      </c>
      <c r="I26" s="243">
        <v>596.5</v>
      </c>
      <c r="J26" s="243">
        <v>157</v>
      </c>
      <c r="K26" s="243">
        <v>249</v>
      </c>
      <c r="L26" s="243">
        <v>33</v>
      </c>
      <c r="M26" s="243">
        <v>156.5</v>
      </c>
      <c r="N26" s="243">
        <v>248.5</v>
      </c>
      <c r="O26" s="8"/>
      <c r="P26" s="44">
        <f t="shared" si="2"/>
        <v>2647</v>
      </c>
      <c r="Q26" s="57">
        <f t="shared" si="3"/>
        <v>0</v>
      </c>
    </row>
    <row r="27" spans="1:43" ht="21" customHeight="1">
      <c r="A27" s="58" t="s">
        <v>20</v>
      </c>
      <c r="B27" s="59">
        <v>1681.5</v>
      </c>
      <c r="C27" s="243">
        <v>178</v>
      </c>
      <c r="D27" s="243">
        <v>75</v>
      </c>
      <c r="E27" s="243">
        <v>128</v>
      </c>
      <c r="F27" s="243">
        <v>124.5</v>
      </c>
      <c r="G27" s="243">
        <v>75.5</v>
      </c>
      <c r="H27" s="243">
        <v>179.5</v>
      </c>
      <c r="I27" s="243">
        <v>288</v>
      </c>
      <c r="J27" s="243">
        <v>148</v>
      </c>
      <c r="K27" s="243">
        <v>228</v>
      </c>
      <c r="L27" s="243">
        <v>35.5</v>
      </c>
      <c r="M27" s="243">
        <v>120.5</v>
      </c>
      <c r="N27" s="243">
        <v>101</v>
      </c>
      <c r="O27" s="8"/>
      <c r="P27" s="44">
        <f t="shared" si="2"/>
        <v>1681.5</v>
      </c>
      <c r="Q27" s="57">
        <f t="shared" si="3"/>
        <v>0</v>
      </c>
    </row>
    <row r="28" spans="1:43" ht="13.5" customHeight="1">
      <c r="A28" s="58" t="s">
        <v>41</v>
      </c>
      <c r="B28" s="59">
        <v>2122.5</v>
      </c>
      <c r="C28" s="243">
        <v>249</v>
      </c>
      <c r="D28" s="243">
        <v>88.5</v>
      </c>
      <c r="E28" s="243">
        <v>182</v>
      </c>
      <c r="F28" s="243">
        <v>171.5</v>
      </c>
      <c r="G28" s="243">
        <v>101.5</v>
      </c>
      <c r="H28" s="243">
        <v>245</v>
      </c>
      <c r="I28" s="243">
        <v>358.5</v>
      </c>
      <c r="J28" s="243">
        <v>151.5</v>
      </c>
      <c r="K28" s="243">
        <v>195</v>
      </c>
      <c r="L28" s="243">
        <v>39</v>
      </c>
      <c r="M28" s="243">
        <v>177.5</v>
      </c>
      <c r="N28" s="243">
        <v>163.5</v>
      </c>
      <c r="O28" s="8"/>
      <c r="P28" s="44">
        <f t="shared" si="2"/>
        <v>2122.5</v>
      </c>
      <c r="Q28" s="57">
        <f t="shared" si="3"/>
        <v>0</v>
      </c>
    </row>
    <row r="29" spans="1:43" ht="13.5" customHeight="1">
      <c r="A29" s="58" t="s">
        <v>42</v>
      </c>
      <c r="B29" s="59">
        <v>1801.5</v>
      </c>
      <c r="C29" s="243">
        <v>184</v>
      </c>
      <c r="D29" s="257">
        <v>51</v>
      </c>
      <c r="E29" s="243">
        <v>160</v>
      </c>
      <c r="F29" s="243">
        <v>130</v>
      </c>
      <c r="G29" s="243">
        <v>85.5</v>
      </c>
      <c r="H29" s="243">
        <v>254.5</v>
      </c>
      <c r="I29" s="243">
        <v>232.5</v>
      </c>
      <c r="J29" s="243">
        <v>186.5</v>
      </c>
      <c r="K29" s="257">
        <v>211.5</v>
      </c>
      <c r="L29" s="243">
        <v>34</v>
      </c>
      <c r="M29" s="243">
        <v>163</v>
      </c>
      <c r="N29" s="243">
        <v>109</v>
      </c>
      <c r="O29" s="8"/>
      <c r="P29" s="44">
        <f t="shared" si="2"/>
        <v>1801.5</v>
      </c>
      <c r="Q29" s="57">
        <f t="shared" si="3"/>
        <v>0</v>
      </c>
    </row>
    <row r="30" spans="1:43" ht="13.5" customHeight="1">
      <c r="A30" s="58" t="s">
        <v>21</v>
      </c>
      <c r="B30" s="59">
        <v>1676.5</v>
      </c>
      <c r="C30" s="243">
        <v>183</v>
      </c>
      <c r="D30" s="243">
        <v>61.5</v>
      </c>
      <c r="E30" s="243">
        <v>150.5</v>
      </c>
      <c r="F30" s="243">
        <v>133</v>
      </c>
      <c r="G30" s="243">
        <v>86.5</v>
      </c>
      <c r="H30" s="243">
        <v>214.5</v>
      </c>
      <c r="I30" s="243">
        <v>205.5</v>
      </c>
      <c r="J30" s="243">
        <v>163.5</v>
      </c>
      <c r="K30" s="243">
        <v>216</v>
      </c>
      <c r="L30" s="243">
        <v>30</v>
      </c>
      <c r="M30" s="243">
        <v>148</v>
      </c>
      <c r="N30" s="243">
        <v>84.5</v>
      </c>
      <c r="O30" s="8"/>
      <c r="P30" s="44">
        <f t="shared" si="2"/>
        <v>1676.5</v>
      </c>
      <c r="Q30" s="57">
        <f t="shared" si="3"/>
        <v>0</v>
      </c>
    </row>
    <row r="31" spans="1:43" ht="13.5" customHeight="1">
      <c r="A31" s="58" t="s">
        <v>43</v>
      </c>
      <c r="B31" s="59">
        <v>1939.5</v>
      </c>
      <c r="C31" s="243">
        <v>127</v>
      </c>
      <c r="D31" s="243">
        <v>34.5</v>
      </c>
      <c r="E31" s="243">
        <v>161</v>
      </c>
      <c r="F31" s="243">
        <v>158.5</v>
      </c>
      <c r="G31" s="243">
        <v>116</v>
      </c>
      <c r="H31" s="243">
        <v>272</v>
      </c>
      <c r="I31" s="243">
        <v>286</v>
      </c>
      <c r="J31" s="243">
        <v>239</v>
      </c>
      <c r="K31" s="243">
        <v>205.5</v>
      </c>
      <c r="L31" s="243">
        <v>36</v>
      </c>
      <c r="M31" s="243">
        <v>192.5</v>
      </c>
      <c r="N31" s="243">
        <v>111.5</v>
      </c>
      <c r="O31" s="8"/>
      <c r="P31" s="44">
        <f t="shared" si="2"/>
        <v>1939.5</v>
      </c>
      <c r="Q31" s="57">
        <f t="shared" si="3"/>
        <v>0</v>
      </c>
    </row>
    <row r="32" spans="1:43" ht="21" customHeight="1">
      <c r="A32" s="58" t="s">
        <v>44</v>
      </c>
      <c r="B32" s="59">
        <v>1668.5</v>
      </c>
      <c r="C32" s="243">
        <v>128.5</v>
      </c>
      <c r="D32" s="243">
        <v>47.5</v>
      </c>
      <c r="E32" s="243">
        <v>172.5</v>
      </c>
      <c r="F32" s="243">
        <v>134</v>
      </c>
      <c r="G32" s="243">
        <v>105</v>
      </c>
      <c r="H32" s="243">
        <v>216</v>
      </c>
      <c r="I32" s="243">
        <v>212.5</v>
      </c>
      <c r="J32" s="243">
        <v>214</v>
      </c>
      <c r="K32" s="243">
        <v>188</v>
      </c>
      <c r="L32" s="243">
        <v>48</v>
      </c>
      <c r="M32" s="243">
        <v>124.5</v>
      </c>
      <c r="N32" s="243">
        <v>78</v>
      </c>
      <c r="O32" s="8"/>
      <c r="P32" s="44">
        <f t="shared" si="2"/>
        <v>1668.5</v>
      </c>
      <c r="Q32" s="57">
        <f t="shared" si="3"/>
        <v>0</v>
      </c>
    </row>
    <row r="33" spans="1:17" ht="13.5" customHeight="1">
      <c r="A33" s="58" t="s">
        <v>45</v>
      </c>
      <c r="B33" s="59">
        <v>1631.5</v>
      </c>
      <c r="C33" s="243">
        <v>114</v>
      </c>
      <c r="D33" s="243">
        <v>45.5</v>
      </c>
      <c r="E33" s="243">
        <v>155.5</v>
      </c>
      <c r="F33" s="243">
        <v>117</v>
      </c>
      <c r="G33" s="243">
        <v>80.5</v>
      </c>
      <c r="H33" s="243">
        <v>212.5</v>
      </c>
      <c r="I33" s="243">
        <v>258.5</v>
      </c>
      <c r="J33" s="243">
        <v>204.5</v>
      </c>
      <c r="K33" s="243">
        <v>250.5</v>
      </c>
      <c r="L33" s="243">
        <v>31.5</v>
      </c>
      <c r="M33" s="243">
        <v>101</v>
      </c>
      <c r="N33" s="243">
        <v>60.5</v>
      </c>
      <c r="O33" s="8"/>
      <c r="P33" s="44">
        <f>SUM(C33:N33)</f>
        <v>1631.5</v>
      </c>
      <c r="Q33" s="57">
        <f t="shared" si="3"/>
        <v>0</v>
      </c>
    </row>
    <row r="34" spans="1:17" ht="3.95" customHeight="1">
      <c r="A34" s="43"/>
      <c r="B34" s="6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7" ht="15.95" customHeight="1">
      <c r="A35" s="1" t="s">
        <v>140</v>
      </c>
    </row>
    <row r="36" spans="1:17" ht="12" customHeight="1">
      <c r="A36" s="1" t="s">
        <v>171</v>
      </c>
    </row>
    <row r="37" spans="1:17" ht="12" customHeight="1">
      <c r="A37" s="7" t="s">
        <v>112</v>
      </c>
      <c r="P37" s="56"/>
    </row>
    <row r="38" spans="1:17" ht="12" customHeight="1">
      <c r="P38" s="56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="120" zoomScaleNormal="120" zoomScaleSheetLayoutView="100" workbookViewId="0">
      <selection activeCell="H18" sqref="H18"/>
    </sheetView>
  </sheetViews>
  <sheetFormatPr defaultRowHeight="12" customHeight="1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>
      <c r="C1" s="4" t="s">
        <v>296</v>
      </c>
      <c r="D1" s="27" t="s">
        <v>297</v>
      </c>
      <c r="H1" s="3"/>
      <c r="I1" s="3"/>
      <c r="J1" s="3"/>
    </row>
    <row r="2" spans="1:35" ht="8.1" customHeight="1">
      <c r="B2" s="6"/>
      <c r="C2" s="6"/>
    </row>
    <row r="3" spans="1:35" s="19" customFormat="1" ht="12" customHeight="1" thickBot="1">
      <c r="B3" s="18" t="s">
        <v>298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2" t="s">
        <v>299</v>
      </c>
      <c r="E4" s="15" t="s">
        <v>300</v>
      </c>
      <c r="F4" s="15" t="s">
        <v>301</v>
      </c>
      <c r="G4" s="63" t="s">
        <v>126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>
      <c r="A5" s="64"/>
      <c r="B5" s="64" t="s">
        <v>151</v>
      </c>
      <c r="C5" s="65"/>
      <c r="D5" s="267">
        <f>8+2+1</f>
        <v>11</v>
      </c>
      <c r="E5" s="9">
        <f>17+21+4</f>
        <v>42</v>
      </c>
      <c r="F5" s="7">
        <f>6+4+1</f>
        <v>11</v>
      </c>
      <c r="G5" s="7">
        <f>7+2+1</f>
        <v>10</v>
      </c>
    </row>
    <row r="6" spans="1:35" s="9" customFormat="1" ht="3.95" customHeight="1">
      <c r="C6" s="67"/>
      <c r="D6" s="66"/>
    </row>
    <row r="7" spans="1:35" s="9" customFormat="1" ht="15.95" customHeight="1">
      <c r="A7" s="64"/>
      <c r="B7" s="64" t="s">
        <v>302</v>
      </c>
      <c r="C7" s="65"/>
      <c r="D7" s="66">
        <v>31</v>
      </c>
      <c r="E7" s="9">
        <v>62</v>
      </c>
      <c r="F7" s="9">
        <v>21</v>
      </c>
      <c r="G7" s="9">
        <v>28</v>
      </c>
    </row>
    <row r="8" spans="1:35" ht="3.95" customHeight="1">
      <c r="A8" s="9"/>
      <c r="B8" s="9"/>
      <c r="C8" s="67"/>
      <c r="D8" s="66"/>
    </row>
    <row r="9" spans="1:35" ht="14.1" customHeight="1">
      <c r="A9" s="68"/>
      <c r="B9" s="68"/>
      <c r="C9" s="69" t="s">
        <v>303</v>
      </c>
      <c r="D9" s="268">
        <v>42394</v>
      </c>
      <c r="E9" s="269">
        <v>42394</v>
      </c>
      <c r="F9" s="269">
        <v>42394</v>
      </c>
      <c r="G9" s="269">
        <v>42394</v>
      </c>
    </row>
    <row r="10" spans="1:35" ht="3.95" customHeight="1">
      <c r="A10" s="42"/>
      <c r="B10" s="42"/>
      <c r="C10" s="70"/>
      <c r="D10" s="71"/>
      <c r="E10" s="72"/>
      <c r="F10" s="72"/>
      <c r="G10" s="72"/>
    </row>
    <row r="11" spans="1:35" ht="15.95" customHeight="1">
      <c r="B11" s="7" t="s">
        <v>123</v>
      </c>
    </row>
    <row r="12" spans="1:35" ht="12" customHeight="1">
      <c r="B12" s="7" t="s">
        <v>125</v>
      </c>
      <c r="D12" s="44"/>
    </row>
    <row r="13" spans="1:35" ht="12" customHeight="1">
      <c r="B13" s="7" t="s">
        <v>304</v>
      </c>
      <c r="D13" s="44"/>
    </row>
    <row r="14" spans="1:35" ht="12" customHeight="1">
      <c r="B14" s="7" t="s">
        <v>124</v>
      </c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  <row r="32" spans="4:4" ht="12" customHeight="1">
      <c r="D32" s="44"/>
    </row>
    <row r="33" spans="4:4" ht="12" customHeight="1">
      <c r="D33" s="4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opLeftCell="A25" zoomScale="120" zoomScaleNormal="120" zoomScaleSheetLayoutView="100" workbookViewId="0">
      <selection activeCell="H18" sqref="H18"/>
    </sheetView>
  </sheetViews>
  <sheetFormatPr defaultRowHeight="12" customHeight="1"/>
  <cols>
    <col min="1" max="1" width="7.85546875" style="90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>
      <c r="B1" s="3"/>
      <c r="C1" s="3"/>
      <c r="D1" s="4" t="s">
        <v>48</v>
      </c>
      <c r="E1" s="27" t="s">
        <v>49</v>
      </c>
      <c r="H1" s="3"/>
      <c r="I1" s="3"/>
      <c r="J1" s="3"/>
      <c r="K1" s="3"/>
      <c r="L1" s="3"/>
      <c r="M1" s="3"/>
      <c r="N1" s="3"/>
      <c r="O1" s="3"/>
      <c r="R1" s="51" t="s">
        <v>50</v>
      </c>
    </row>
    <row r="2" spans="1:44" s="2" customFormat="1" ht="8.1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209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177</v>
      </c>
      <c r="Q3" s="18"/>
      <c r="R3" s="7" t="s">
        <v>34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3"/>
      <c r="C4" s="73"/>
      <c r="D4" s="7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8"/>
      <c r="B5" s="75" t="s">
        <v>51</v>
      </c>
      <c r="C5" s="76"/>
      <c r="D5" s="77">
        <v>144</v>
      </c>
      <c r="E5" s="78">
        <v>21</v>
      </c>
      <c r="F5" s="78">
        <v>15</v>
      </c>
      <c r="G5" s="78">
        <v>14</v>
      </c>
      <c r="H5" s="78">
        <v>15</v>
      </c>
      <c r="I5" s="78">
        <v>6</v>
      </c>
      <c r="J5" s="78">
        <v>12</v>
      </c>
      <c r="K5" s="78">
        <v>14</v>
      </c>
      <c r="L5" s="78">
        <v>9</v>
      </c>
      <c r="M5" s="78">
        <v>10</v>
      </c>
      <c r="N5" s="78">
        <v>6</v>
      </c>
      <c r="O5" s="78">
        <v>11</v>
      </c>
      <c r="P5" s="78">
        <v>11</v>
      </c>
      <c r="R5" s="9">
        <f>SUM(E5:Q5)</f>
        <v>144</v>
      </c>
      <c r="S5" s="9">
        <f>D5-R5</f>
        <v>0</v>
      </c>
      <c r="W5" s="79"/>
    </row>
    <row r="6" spans="1:44" s="9" customFormat="1" ht="11.25" customHeight="1">
      <c r="A6" s="68" t="s">
        <v>52</v>
      </c>
      <c r="B6" s="75" t="s">
        <v>53</v>
      </c>
      <c r="C6" s="76"/>
      <c r="D6" s="77">
        <v>59</v>
      </c>
      <c r="E6" s="78">
        <v>8</v>
      </c>
      <c r="F6" s="78">
        <v>1</v>
      </c>
      <c r="G6" s="78">
        <v>5</v>
      </c>
      <c r="H6" s="78">
        <v>5</v>
      </c>
      <c r="I6" s="78">
        <v>4</v>
      </c>
      <c r="J6" s="78">
        <v>6</v>
      </c>
      <c r="K6" s="78">
        <v>8</v>
      </c>
      <c r="L6" s="78">
        <v>4</v>
      </c>
      <c r="M6" s="78">
        <v>6</v>
      </c>
      <c r="N6" s="78">
        <v>1</v>
      </c>
      <c r="O6" s="78">
        <v>7</v>
      </c>
      <c r="P6" s="78">
        <v>4</v>
      </c>
      <c r="R6" s="9">
        <f>SUM(E6:Q6)</f>
        <v>59</v>
      </c>
      <c r="S6" s="9">
        <f t="shared" ref="S6:S51" si="0">D6-R6</f>
        <v>0</v>
      </c>
      <c r="W6" s="79"/>
    </row>
    <row r="7" spans="1:44" s="9" customFormat="1" ht="11.25" customHeight="1">
      <c r="A7" s="68"/>
      <c r="B7" s="75" t="s">
        <v>54</v>
      </c>
      <c r="C7" s="80"/>
      <c r="D7" s="77">
        <v>13</v>
      </c>
      <c r="E7" s="78">
        <v>0</v>
      </c>
      <c r="F7" s="78">
        <v>0</v>
      </c>
      <c r="G7" s="78">
        <v>1</v>
      </c>
      <c r="H7" s="78">
        <v>0</v>
      </c>
      <c r="I7" s="78">
        <v>1</v>
      </c>
      <c r="J7" s="78">
        <v>2</v>
      </c>
      <c r="K7" s="78">
        <v>3</v>
      </c>
      <c r="L7" s="78">
        <v>1</v>
      </c>
      <c r="M7" s="78">
        <v>3</v>
      </c>
      <c r="N7" s="78">
        <v>0</v>
      </c>
      <c r="O7" s="78">
        <v>1</v>
      </c>
      <c r="P7" s="78">
        <v>1</v>
      </c>
      <c r="R7" s="9">
        <f>SUM(E7:Q7)</f>
        <v>13</v>
      </c>
      <c r="S7" s="9">
        <f t="shared" si="0"/>
        <v>0</v>
      </c>
      <c r="W7" s="79"/>
    </row>
    <row r="8" spans="1:44" s="9" customFormat="1" ht="3.95" customHeight="1">
      <c r="A8" s="81"/>
      <c r="B8" s="82"/>
      <c r="C8" s="83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W8" s="79"/>
    </row>
    <row r="9" spans="1:44" s="9" customFormat="1" ht="15" customHeight="1">
      <c r="A9" s="68"/>
      <c r="B9" s="75" t="s">
        <v>51</v>
      </c>
      <c r="C9" s="76"/>
      <c r="D9" s="77">
        <v>177</v>
      </c>
      <c r="E9" s="78">
        <v>23</v>
      </c>
      <c r="F9" s="78">
        <v>17</v>
      </c>
      <c r="G9" s="78">
        <v>17</v>
      </c>
      <c r="H9" s="78">
        <v>15</v>
      </c>
      <c r="I9" s="79">
        <v>6</v>
      </c>
      <c r="J9" s="79">
        <v>16</v>
      </c>
      <c r="K9" s="79">
        <v>15</v>
      </c>
      <c r="L9" s="78">
        <v>12</v>
      </c>
      <c r="M9" s="78">
        <v>13</v>
      </c>
      <c r="N9" s="78">
        <v>8</v>
      </c>
      <c r="O9" s="78">
        <v>15</v>
      </c>
      <c r="P9" s="78">
        <v>20</v>
      </c>
      <c r="R9" s="9">
        <f>SUM(E9:Q9)</f>
        <v>177</v>
      </c>
      <c r="S9" s="9">
        <f t="shared" si="0"/>
        <v>0</v>
      </c>
      <c r="W9" s="79"/>
    </row>
    <row r="10" spans="1:44" s="9" customFormat="1" ht="11.25" customHeight="1">
      <c r="A10" s="68" t="s">
        <v>46</v>
      </c>
      <c r="B10" s="75" t="s">
        <v>53</v>
      </c>
      <c r="C10" s="76"/>
      <c r="D10" s="77">
        <v>104</v>
      </c>
      <c r="E10" s="78">
        <v>16</v>
      </c>
      <c r="F10" s="78">
        <v>11</v>
      </c>
      <c r="G10" s="78">
        <v>9</v>
      </c>
      <c r="H10" s="78">
        <v>8</v>
      </c>
      <c r="I10" s="79">
        <v>4</v>
      </c>
      <c r="J10" s="79">
        <v>11</v>
      </c>
      <c r="K10" s="79">
        <v>9</v>
      </c>
      <c r="L10" s="78">
        <v>4</v>
      </c>
      <c r="M10" s="78">
        <v>8</v>
      </c>
      <c r="N10" s="78">
        <v>2</v>
      </c>
      <c r="O10" s="78">
        <v>10</v>
      </c>
      <c r="P10" s="78">
        <v>12</v>
      </c>
      <c r="R10" s="9">
        <f>SUM(E10:Q10)</f>
        <v>104</v>
      </c>
      <c r="S10" s="9">
        <f t="shared" si="0"/>
        <v>0</v>
      </c>
      <c r="W10" s="79"/>
    </row>
    <row r="11" spans="1:44" s="76" customFormat="1" ht="11.25" customHeight="1">
      <c r="A11" s="68"/>
      <c r="B11" s="75" t="s">
        <v>54</v>
      </c>
      <c r="C11" s="80"/>
      <c r="D11" s="77">
        <v>33</v>
      </c>
      <c r="E11" s="78">
        <v>4</v>
      </c>
      <c r="F11" s="78">
        <v>4</v>
      </c>
      <c r="G11" s="78">
        <v>3</v>
      </c>
      <c r="H11" s="78">
        <v>2</v>
      </c>
      <c r="I11" s="78">
        <v>1</v>
      </c>
      <c r="J11" s="79">
        <v>4</v>
      </c>
      <c r="K11" s="79">
        <v>4</v>
      </c>
      <c r="L11" s="78">
        <v>1</v>
      </c>
      <c r="M11" s="78">
        <v>5</v>
      </c>
      <c r="N11" s="78">
        <v>1</v>
      </c>
      <c r="O11" s="78">
        <v>1</v>
      </c>
      <c r="P11" s="78">
        <v>3</v>
      </c>
      <c r="R11" s="9">
        <f>SUM(E11:Q11)</f>
        <v>33</v>
      </c>
      <c r="S11" s="9">
        <f t="shared" si="0"/>
        <v>0</v>
      </c>
      <c r="W11" s="79"/>
    </row>
    <row r="12" spans="1:44" s="76" customFormat="1" ht="3.95" customHeight="1">
      <c r="A12" s="81"/>
      <c r="B12" s="82"/>
      <c r="C12" s="83"/>
      <c r="D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S12" s="9"/>
      <c r="W12" s="79"/>
    </row>
    <row r="13" spans="1:44" s="9" customFormat="1" ht="15" customHeight="1">
      <c r="A13" s="68"/>
      <c r="B13" s="75" t="s">
        <v>51</v>
      </c>
      <c r="C13" s="84"/>
      <c r="D13" s="77">
        <v>161</v>
      </c>
      <c r="E13" s="78">
        <v>23</v>
      </c>
      <c r="F13" s="78">
        <v>17</v>
      </c>
      <c r="G13" s="78">
        <v>17</v>
      </c>
      <c r="H13" s="78">
        <v>14</v>
      </c>
      <c r="I13" s="78">
        <v>5</v>
      </c>
      <c r="J13" s="78">
        <v>14</v>
      </c>
      <c r="K13" s="78">
        <v>14</v>
      </c>
      <c r="L13" s="78">
        <v>12</v>
      </c>
      <c r="M13" s="78">
        <v>12</v>
      </c>
      <c r="N13" s="78">
        <v>6</v>
      </c>
      <c r="O13" s="78">
        <v>12</v>
      </c>
      <c r="P13" s="78">
        <v>15</v>
      </c>
      <c r="R13" s="9">
        <f>SUM(E13:Q13)</f>
        <v>161</v>
      </c>
      <c r="S13" s="9" t="e">
        <f>#REF!-R13</f>
        <v>#REF!</v>
      </c>
      <c r="W13" s="79"/>
    </row>
    <row r="14" spans="1:44" s="9" customFormat="1" ht="11.25" customHeight="1">
      <c r="A14" s="68" t="s">
        <v>55</v>
      </c>
      <c r="B14" s="75" t="s">
        <v>53</v>
      </c>
      <c r="C14" s="80"/>
      <c r="D14" s="77">
        <v>75</v>
      </c>
      <c r="E14" s="78">
        <v>13</v>
      </c>
      <c r="F14" s="78">
        <v>6</v>
      </c>
      <c r="G14" s="78">
        <v>7</v>
      </c>
      <c r="H14" s="78">
        <v>5</v>
      </c>
      <c r="I14" s="78">
        <v>2</v>
      </c>
      <c r="J14" s="78">
        <v>9</v>
      </c>
      <c r="K14" s="78">
        <v>7</v>
      </c>
      <c r="L14" s="78">
        <v>5</v>
      </c>
      <c r="M14" s="78">
        <v>7</v>
      </c>
      <c r="N14" s="78">
        <v>1</v>
      </c>
      <c r="O14" s="78">
        <v>6</v>
      </c>
      <c r="P14" s="78">
        <v>7</v>
      </c>
      <c r="R14" s="9">
        <f>SUM(E14:Q14)</f>
        <v>75</v>
      </c>
      <c r="S14" s="9" t="e">
        <f>#REF!-R14</f>
        <v>#REF!</v>
      </c>
      <c r="W14" s="79"/>
    </row>
    <row r="15" spans="1:44" s="9" customFormat="1" ht="11.25" customHeight="1">
      <c r="A15" s="68"/>
      <c r="B15" s="75" t="s">
        <v>54</v>
      </c>
      <c r="C15" s="80"/>
      <c r="D15" s="77">
        <v>19</v>
      </c>
      <c r="E15" s="78">
        <v>1</v>
      </c>
      <c r="F15" s="78">
        <v>0</v>
      </c>
      <c r="G15" s="78">
        <v>1</v>
      </c>
      <c r="H15" s="78">
        <v>1</v>
      </c>
      <c r="I15" s="78">
        <v>1</v>
      </c>
      <c r="J15" s="78">
        <v>4</v>
      </c>
      <c r="K15" s="78">
        <v>4</v>
      </c>
      <c r="L15" s="78">
        <v>1</v>
      </c>
      <c r="M15" s="78">
        <v>4</v>
      </c>
      <c r="N15" s="78">
        <v>0</v>
      </c>
      <c r="O15" s="78">
        <v>1</v>
      </c>
      <c r="P15" s="78">
        <v>1</v>
      </c>
      <c r="R15" s="9">
        <f>SUM(E15:Q15)</f>
        <v>19</v>
      </c>
      <c r="S15" s="9" t="e">
        <f>#REF!-R15</f>
        <v>#REF!</v>
      </c>
      <c r="W15" s="79"/>
    </row>
    <row r="16" spans="1:44" s="9" customFormat="1" ht="3.95" customHeight="1">
      <c r="A16" s="81"/>
      <c r="B16" s="82"/>
      <c r="C16" s="83"/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W16" s="79"/>
    </row>
    <row r="17" spans="1:24" s="9" customFormat="1" ht="15" customHeight="1">
      <c r="A17" s="68"/>
      <c r="B17" s="75" t="s">
        <v>51</v>
      </c>
      <c r="C17" s="84"/>
      <c r="D17" s="77">
        <v>150</v>
      </c>
      <c r="E17" s="78">
        <v>19</v>
      </c>
      <c r="F17" s="78">
        <v>15</v>
      </c>
      <c r="G17" s="78">
        <v>16</v>
      </c>
      <c r="H17" s="78">
        <v>14</v>
      </c>
      <c r="I17" s="78">
        <v>6</v>
      </c>
      <c r="J17" s="78">
        <v>15</v>
      </c>
      <c r="K17" s="78">
        <v>13</v>
      </c>
      <c r="L17" s="78">
        <v>11</v>
      </c>
      <c r="M17" s="78">
        <v>10</v>
      </c>
      <c r="N17" s="78">
        <v>4</v>
      </c>
      <c r="O17" s="78">
        <v>12</v>
      </c>
      <c r="P17" s="78">
        <v>15</v>
      </c>
      <c r="R17" s="9">
        <f>SUM(E17:Q17)</f>
        <v>150</v>
      </c>
      <c r="S17" s="9" t="e">
        <f>#REF!-R17</f>
        <v>#REF!</v>
      </c>
      <c r="W17" s="79"/>
      <c r="X17" s="78"/>
    </row>
    <row r="18" spans="1:24" s="9" customFormat="1" ht="11.25" customHeight="1">
      <c r="A18" s="68" t="s">
        <v>56</v>
      </c>
      <c r="B18" s="75" t="s">
        <v>53</v>
      </c>
      <c r="C18" s="80"/>
      <c r="D18" s="77">
        <v>64</v>
      </c>
      <c r="E18" s="78">
        <v>9</v>
      </c>
      <c r="F18" s="78">
        <v>4</v>
      </c>
      <c r="G18" s="78">
        <v>5</v>
      </c>
      <c r="H18" s="78">
        <v>6</v>
      </c>
      <c r="I18" s="78">
        <v>4</v>
      </c>
      <c r="J18" s="78">
        <v>6</v>
      </c>
      <c r="K18" s="78">
        <v>7</v>
      </c>
      <c r="L18" s="78">
        <v>3</v>
      </c>
      <c r="M18" s="78">
        <v>7</v>
      </c>
      <c r="N18" s="78">
        <v>1</v>
      </c>
      <c r="O18" s="78">
        <v>6</v>
      </c>
      <c r="P18" s="78">
        <v>6</v>
      </c>
      <c r="R18" s="9">
        <f>SUM(E18:Q18)</f>
        <v>64</v>
      </c>
      <c r="S18" s="9" t="e">
        <f>#REF!-R18</f>
        <v>#REF!</v>
      </c>
      <c r="W18" s="79"/>
      <c r="X18" s="78"/>
    </row>
    <row r="19" spans="1:24" s="9" customFormat="1" ht="11.25" customHeight="1">
      <c r="A19" s="68"/>
      <c r="B19" s="75" t="s">
        <v>54</v>
      </c>
      <c r="C19" s="80"/>
      <c r="D19" s="77">
        <v>17</v>
      </c>
      <c r="E19" s="78">
        <v>1</v>
      </c>
      <c r="F19" s="78">
        <v>1</v>
      </c>
      <c r="G19" s="78">
        <v>0</v>
      </c>
      <c r="H19" s="78">
        <v>0</v>
      </c>
      <c r="I19" s="78">
        <v>1</v>
      </c>
      <c r="J19" s="78">
        <v>3</v>
      </c>
      <c r="K19" s="78">
        <v>4</v>
      </c>
      <c r="L19" s="78">
        <v>1</v>
      </c>
      <c r="M19" s="78">
        <v>5</v>
      </c>
      <c r="N19" s="78">
        <v>0</v>
      </c>
      <c r="O19" s="78">
        <v>0</v>
      </c>
      <c r="P19" s="78">
        <v>1</v>
      </c>
      <c r="R19" s="9">
        <f>SUM(E19:Q19)</f>
        <v>17</v>
      </c>
      <c r="S19" s="9" t="e">
        <f>#REF!-R19</f>
        <v>#REF!</v>
      </c>
      <c r="W19" s="79"/>
      <c r="X19" s="85"/>
    </row>
    <row r="20" spans="1:24" s="9" customFormat="1" ht="3.95" customHeight="1">
      <c r="A20" s="81"/>
      <c r="B20" s="82"/>
      <c r="C20" s="83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W20" s="79"/>
    </row>
    <row r="21" spans="1:24" s="76" customFormat="1" ht="15" customHeight="1">
      <c r="A21" s="68"/>
      <c r="B21" s="75" t="s">
        <v>51</v>
      </c>
      <c r="C21" s="84"/>
      <c r="D21" s="77">
        <v>174</v>
      </c>
      <c r="E21" s="78">
        <v>24</v>
      </c>
      <c r="F21" s="78">
        <v>18</v>
      </c>
      <c r="G21" s="78">
        <v>16</v>
      </c>
      <c r="H21" s="78">
        <v>15</v>
      </c>
      <c r="I21" s="78">
        <v>6</v>
      </c>
      <c r="J21" s="78">
        <v>16</v>
      </c>
      <c r="K21" s="78">
        <v>13</v>
      </c>
      <c r="L21" s="78">
        <v>15</v>
      </c>
      <c r="M21" s="78">
        <v>16</v>
      </c>
      <c r="N21" s="78">
        <v>5</v>
      </c>
      <c r="O21" s="78">
        <v>13</v>
      </c>
      <c r="P21" s="78">
        <v>17</v>
      </c>
      <c r="R21" s="9"/>
      <c r="S21" s="9" t="e">
        <f>#REF!-R21</f>
        <v>#REF!</v>
      </c>
      <c r="W21" s="79"/>
    </row>
    <row r="22" spans="1:24" s="76" customFormat="1" ht="11.25" customHeight="1">
      <c r="A22" s="68" t="s">
        <v>57</v>
      </c>
      <c r="B22" s="75" t="s">
        <v>53</v>
      </c>
      <c r="C22" s="80"/>
      <c r="D22" s="77">
        <v>89</v>
      </c>
      <c r="E22" s="78">
        <v>19</v>
      </c>
      <c r="F22" s="78">
        <v>5</v>
      </c>
      <c r="G22" s="78">
        <v>8</v>
      </c>
      <c r="H22" s="78">
        <v>8</v>
      </c>
      <c r="I22" s="78">
        <v>3</v>
      </c>
      <c r="J22" s="78">
        <v>10</v>
      </c>
      <c r="K22" s="78">
        <v>9</v>
      </c>
      <c r="L22" s="78">
        <v>4</v>
      </c>
      <c r="M22" s="78">
        <v>7</v>
      </c>
      <c r="N22" s="78">
        <v>1</v>
      </c>
      <c r="O22" s="78">
        <v>7</v>
      </c>
      <c r="P22" s="78">
        <v>8</v>
      </c>
      <c r="R22" s="9"/>
      <c r="S22" s="9" t="e">
        <f>#REF!-R22</f>
        <v>#REF!</v>
      </c>
      <c r="W22" s="79"/>
    </row>
    <row r="23" spans="1:24" s="76" customFormat="1" ht="11.25" customHeight="1">
      <c r="A23" s="68"/>
      <c r="B23" s="75" t="s">
        <v>54</v>
      </c>
      <c r="C23" s="80"/>
      <c r="D23" s="77">
        <v>21</v>
      </c>
      <c r="E23" s="78">
        <v>2</v>
      </c>
      <c r="F23" s="78">
        <v>0</v>
      </c>
      <c r="G23" s="78">
        <v>1</v>
      </c>
      <c r="H23" s="78">
        <v>1</v>
      </c>
      <c r="I23" s="78">
        <v>1</v>
      </c>
      <c r="J23" s="78">
        <v>2</v>
      </c>
      <c r="K23" s="78">
        <v>5</v>
      </c>
      <c r="L23" s="78">
        <v>2</v>
      </c>
      <c r="M23" s="78">
        <v>5</v>
      </c>
      <c r="N23" s="78">
        <v>0</v>
      </c>
      <c r="O23" s="78">
        <v>1</v>
      </c>
      <c r="P23" s="78">
        <v>1</v>
      </c>
      <c r="R23" s="9"/>
      <c r="S23" s="9" t="e">
        <f>#REF!-R23</f>
        <v>#REF!</v>
      </c>
      <c r="W23" s="79"/>
    </row>
    <row r="24" spans="1:24" s="76" customFormat="1" ht="3.95" customHeight="1">
      <c r="A24" s="81"/>
      <c r="B24" s="82"/>
      <c r="C24" s="83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R24" s="9"/>
      <c r="S24" s="9"/>
      <c r="W24" s="79"/>
    </row>
    <row r="25" spans="1:24" s="9" customFormat="1" ht="15" customHeight="1">
      <c r="A25" s="68"/>
      <c r="B25" s="75" t="s">
        <v>51</v>
      </c>
      <c r="C25" s="84"/>
      <c r="D25" s="77">
        <v>140</v>
      </c>
      <c r="E25" s="78">
        <v>18</v>
      </c>
      <c r="F25" s="78">
        <v>11</v>
      </c>
      <c r="G25" s="78">
        <v>15</v>
      </c>
      <c r="H25" s="78">
        <v>15</v>
      </c>
      <c r="I25" s="78">
        <v>5</v>
      </c>
      <c r="J25" s="78">
        <v>12</v>
      </c>
      <c r="K25" s="78">
        <v>13</v>
      </c>
      <c r="L25" s="78">
        <v>13</v>
      </c>
      <c r="M25" s="78">
        <v>9</v>
      </c>
      <c r="N25" s="78">
        <v>5</v>
      </c>
      <c r="O25" s="78">
        <v>11</v>
      </c>
      <c r="P25" s="78">
        <v>13</v>
      </c>
      <c r="R25" s="9">
        <f>SUM(E25:Q25)</f>
        <v>140</v>
      </c>
      <c r="S25" s="9" t="e">
        <f>#REF!-R25</f>
        <v>#REF!</v>
      </c>
      <c r="W25" s="79"/>
    </row>
    <row r="26" spans="1:24" s="9" customFormat="1" ht="11.25" customHeight="1">
      <c r="A26" s="68" t="s">
        <v>47</v>
      </c>
      <c r="B26" s="75" t="s">
        <v>53</v>
      </c>
      <c r="C26" s="80"/>
      <c r="D26" s="77">
        <v>57</v>
      </c>
      <c r="E26" s="78">
        <v>8</v>
      </c>
      <c r="F26" s="78">
        <v>3</v>
      </c>
      <c r="G26" s="78">
        <v>5</v>
      </c>
      <c r="H26" s="78">
        <v>5</v>
      </c>
      <c r="I26" s="78">
        <v>4</v>
      </c>
      <c r="J26" s="78">
        <v>5</v>
      </c>
      <c r="K26" s="78">
        <v>7</v>
      </c>
      <c r="L26" s="78">
        <v>4</v>
      </c>
      <c r="M26" s="78">
        <v>6</v>
      </c>
      <c r="N26" s="78">
        <v>1</v>
      </c>
      <c r="O26" s="78">
        <v>5</v>
      </c>
      <c r="P26" s="78">
        <v>4</v>
      </c>
      <c r="R26" s="9">
        <f>SUM(E26:Q26)</f>
        <v>57</v>
      </c>
      <c r="S26" s="9" t="e">
        <f>#REF!-R26</f>
        <v>#REF!</v>
      </c>
      <c r="W26" s="79"/>
    </row>
    <row r="27" spans="1:24" s="9" customFormat="1" ht="11.25" customHeight="1">
      <c r="A27" s="68"/>
      <c r="B27" s="75" t="s">
        <v>54</v>
      </c>
      <c r="C27" s="80"/>
      <c r="D27" s="77">
        <v>11</v>
      </c>
      <c r="E27" s="78">
        <v>1</v>
      </c>
      <c r="F27" s="78">
        <v>0</v>
      </c>
      <c r="G27" s="78">
        <v>0</v>
      </c>
      <c r="H27" s="78">
        <v>1</v>
      </c>
      <c r="I27" s="78">
        <v>0</v>
      </c>
      <c r="J27" s="78">
        <v>2</v>
      </c>
      <c r="K27" s="78">
        <v>3</v>
      </c>
      <c r="L27" s="78">
        <v>1</v>
      </c>
      <c r="M27" s="78">
        <v>2</v>
      </c>
      <c r="N27" s="78">
        <v>0</v>
      </c>
      <c r="O27" s="78">
        <v>0</v>
      </c>
      <c r="P27" s="78">
        <v>1</v>
      </c>
      <c r="R27" s="9">
        <f>SUM(E27:Q27)</f>
        <v>11</v>
      </c>
      <c r="S27" s="9" t="e">
        <f>#REF!-R27</f>
        <v>#REF!</v>
      </c>
      <c r="W27" s="79"/>
    </row>
    <row r="28" spans="1:24" s="9" customFormat="1" ht="3.95" customHeight="1">
      <c r="A28" s="81"/>
      <c r="B28" s="82"/>
      <c r="C28" s="83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W28" s="79"/>
    </row>
    <row r="29" spans="1:24" s="9" customFormat="1" ht="15" customHeight="1">
      <c r="A29" s="68"/>
      <c r="B29" s="75" t="s">
        <v>51</v>
      </c>
      <c r="C29" s="76"/>
      <c r="D29" s="77">
        <v>155</v>
      </c>
      <c r="E29" s="78">
        <v>23</v>
      </c>
      <c r="F29" s="78">
        <v>14</v>
      </c>
      <c r="G29" s="78">
        <v>13</v>
      </c>
      <c r="H29" s="78">
        <v>16</v>
      </c>
      <c r="I29" s="78">
        <v>6</v>
      </c>
      <c r="J29" s="78">
        <v>15</v>
      </c>
      <c r="K29" s="78">
        <v>14</v>
      </c>
      <c r="L29" s="78">
        <v>13</v>
      </c>
      <c r="M29" s="78">
        <v>11</v>
      </c>
      <c r="N29" s="78">
        <v>6</v>
      </c>
      <c r="O29" s="78">
        <v>10</v>
      </c>
      <c r="P29" s="78">
        <v>14</v>
      </c>
      <c r="R29" s="9">
        <f>SUM(E29:Q29)</f>
        <v>155</v>
      </c>
      <c r="S29" s="9">
        <f t="shared" si="0"/>
        <v>0</v>
      </c>
      <c r="W29" s="79"/>
    </row>
    <row r="30" spans="1:24" s="9" customFormat="1" ht="11.25" customHeight="1">
      <c r="A30" s="68" t="s">
        <v>58</v>
      </c>
      <c r="B30" s="75" t="s">
        <v>53</v>
      </c>
      <c r="C30" s="76"/>
      <c r="D30" s="77">
        <v>67</v>
      </c>
      <c r="E30" s="78">
        <v>9</v>
      </c>
      <c r="F30" s="78">
        <v>3</v>
      </c>
      <c r="G30" s="78">
        <v>6</v>
      </c>
      <c r="H30" s="78">
        <v>5</v>
      </c>
      <c r="I30" s="78">
        <v>4</v>
      </c>
      <c r="J30" s="78">
        <v>7</v>
      </c>
      <c r="K30" s="78">
        <v>9</v>
      </c>
      <c r="L30" s="78">
        <v>6</v>
      </c>
      <c r="M30" s="78">
        <v>7</v>
      </c>
      <c r="N30" s="78">
        <v>1</v>
      </c>
      <c r="O30" s="78">
        <v>6</v>
      </c>
      <c r="P30" s="78">
        <v>4</v>
      </c>
      <c r="R30" s="9">
        <f>SUM(E30:Q30)</f>
        <v>67</v>
      </c>
      <c r="S30" s="9">
        <f t="shared" si="0"/>
        <v>0</v>
      </c>
      <c r="W30" s="79"/>
    </row>
    <row r="31" spans="1:24" s="9" customFormat="1" ht="11.25" customHeight="1">
      <c r="A31" s="68"/>
      <c r="B31" s="75" t="s">
        <v>54</v>
      </c>
      <c r="C31" s="80"/>
      <c r="D31" s="77">
        <v>19</v>
      </c>
      <c r="E31" s="78">
        <v>0</v>
      </c>
      <c r="F31" s="78">
        <v>0</v>
      </c>
      <c r="G31" s="78">
        <v>2</v>
      </c>
      <c r="H31" s="78">
        <v>1</v>
      </c>
      <c r="I31" s="78">
        <v>1</v>
      </c>
      <c r="J31" s="78">
        <v>3</v>
      </c>
      <c r="K31" s="78">
        <v>4</v>
      </c>
      <c r="L31" s="78">
        <v>1</v>
      </c>
      <c r="M31" s="78">
        <v>4</v>
      </c>
      <c r="N31" s="78">
        <v>0</v>
      </c>
      <c r="O31" s="78">
        <v>2</v>
      </c>
      <c r="P31" s="78">
        <v>1</v>
      </c>
      <c r="R31" s="9">
        <f>SUM(E31:Q31)</f>
        <v>19</v>
      </c>
      <c r="S31" s="9">
        <f t="shared" si="0"/>
        <v>0</v>
      </c>
      <c r="W31" s="79"/>
    </row>
    <row r="32" spans="1:24" s="9" customFormat="1" ht="3.95" customHeight="1">
      <c r="A32" s="81"/>
      <c r="B32" s="82"/>
      <c r="C32" s="83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W32" s="79"/>
    </row>
    <row r="33" spans="1:23" s="9" customFormat="1" ht="15" customHeight="1">
      <c r="A33" s="68"/>
      <c r="B33" s="75" t="s">
        <v>51</v>
      </c>
      <c r="C33" s="76"/>
      <c r="D33" s="77">
        <v>142</v>
      </c>
      <c r="E33" s="78">
        <v>19</v>
      </c>
      <c r="F33" s="78">
        <v>12</v>
      </c>
      <c r="G33" s="78">
        <v>13</v>
      </c>
      <c r="H33" s="78">
        <v>14</v>
      </c>
      <c r="I33" s="78">
        <v>7</v>
      </c>
      <c r="J33" s="78">
        <v>15</v>
      </c>
      <c r="K33" s="78">
        <v>15</v>
      </c>
      <c r="L33" s="78">
        <v>9</v>
      </c>
      <c r="M33" s="245">
        <v>10</v>
      </c>
      <c r="N33" s="78">
        <v>6</v>
      </c>
      <c r="O33" s="78">
        <v>11</v>
      </c>
      <c r="P33" s="78">
        <v>11</v>
      </c>
      <c r="R33" s="9">
        <f>SUM(E33:Q33)</f>
        <v>142</v>
      </c>
      <c r="S33" s="9">
        <f t="shared" si="0"/>
        <v>0</v>
      </c>
      <c r="W33" s="79"/>
    </row>
    <row r="34" spans="1:23" s="9" customFormat="1" ht="11.25" customHeight="1">
      <c r="A34" s="68" t="s">
        <v>59</v>
      </c>
      <c r="B34" s="75" t="s">
        <v>53</v>
      </c>
      <c r="C34" s="76"/>
      <c r="D34" s="77">
        <v>62</v>
      </c>
      <c r="E34" s="78">
        <v>8</v>
      </c>
      <c r="F34" s="245">
        <v>1</v>
      </c>
      <c r="G34" s="78">
        <v>6</v>
      </c>
      <c r="H34" s="78">
        <v>5</v>
      </c>
      <c r="I34" s="78">
        <v>3</v>
      </c>
      <c r="J34" s="78">
        <v>8</v>
      </c>
      <c r="K34" s="78">
        <v>9</v>
      </c>
      <c r="L34" s="78">
        <v>4</v>
      </c>
      <c r="M34" s="245">
        <v>6</v>
      </c>
      <c r="N34" s="78">
        <v>1</v>
      </c>
      <c r="O34" s="78">
        <v>7</v>
      </c>
      <c r="P34" s="78">
        <v>4</v>
      </c>
      <c r="R34" s="9">
        <f>SUM(E34:Q34)</f>
        <v>62</v>
      </c>
      <c r="S34" s="9">
        <f t="shared" si="0"/>
        <v>0</v>
      </c>
      <c r="W34" s="79"/>
    </row>
    <row r="35" spans="1:23" s="9" customFormat="1" ht="11.25" customHeight="1">
      <c r="A35" s="68"/>
      <c r="B35" s="75" t="s">
        <v>54</v>
      </c>
      <c r="C35" s="80"/>
      <c r="D35" s="77">
        <v>14</v>
      </c>
      <c r="E35" s="78">
        <v>0</v>
      </c>
      <c r="F35" s="246">
        <v>0</v>
      </c>
      <c r="G35" s="78">
        <v>1</v>
      </c>
      <c r="H35" s="78">
        <v>1</v>
      </c>
      <c r="I35" s="78">
        <v>0</v>
      </c>
      <c r="J35" s="78">
        <v>2</v>
      </c>
      <c r="K35" s="78">
        <v>2</v>
      </c>
      <c r="L35" s="78">
        <v>3</v>
      </c>
      <c r="M35" s="245">
        <v>3</v>
      </c>
      <c r="N35" s="78">
        <v>0</v>
      </c>
      <c r="O35" s="78">
        <v>1</v>
      </c>
      <c r="P35" s="78">
        <v>1</v>
      </c>
      <c r="R35" s="9">
        <f>SUM(E35:Q35)</f>
        <v>14</v>
      </c>
      <c r="S35" s="9">
        <f t="shared" si="0"/>
        <v>0</v>
      </c>
      <c r="W35" s="79"/>
    </row>
    <row r="36" spans="1:23" s="9" customFormat="1" ht="3.95" customHeight="1">
      <c r="A36" s="81"/>
      <c r="B36" s="82"/>
      <c r="C36" s="83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W36" s="79"/>
    </row>
    <row r="37" spans="1:23" s="9" customFormat="1" ht="15" customHeight="1">
      <c r="A37" s="68"/>
      <c r="B37" s="75" t="s">
        <v>51</v>
      </c>
      <c r="C37" s="76"/>
      <c r="D37" s="77">
        <v>145</v>
      </c>
      <c r="E37" s="78">
        <v>19</v>
      </c>
      <c r="F37" s="78">
        <v>13</v>
      </c>
      <c r="G37" s="78">
        <v>12</v>
      </c>
      <c r="H37" s="78">
        <v>15</v>
      </c>
      <c r="I37" s="78">
        <v>7</v>
      </c>
      <c r="J37" s="78">
        <v>15</v>
      </c>
      <c r="K37" s="78">
        <v>14</v>
      </c>
      <c r="L37" s="78">
        <v>11</v>
      </c>
      <c r="M37" s="78">
        <v>11</v>
      </c>
      <c r="N37" s="78">
        <v>6</v>
      </c>
      <c r="O37" s="78">
        <v>11</v>
      </c>
      <c r="P37" s="78">
        <v>11</v>
      </c>
      <c r="R37" s="9">
        <f>SUM(E37:Q37)</f>
        <v>145</v>
      </c>
      <c r="S37" s="9">
        <f t="shared" si="0"/>
        <v>0</v>
      </c>
      <c r="W37" s="79"/>
    </row>
    <row r="38" spans="1:23" s="9" customFormat="1" ht="11.25" customHeight="1">
      <c r="A38" s="68" t="s">
        <v>60</v>
      </c>
      <c r="B38" s="75" t="s">
        <v>53</v>
      </c>
      <c r="C38" s="76"/>
      <c r="D38" s="77">
        <v>61</v>
      </c>
      <c r="E38" s="78">
        <v>7</v>
      </c>
      <c r="F38" s="78">
        <v>1</v>
      </c>
      <c r="G38" s="78">
        <v>7</v>
      </c>
      <c r="H38" s="78">
        <v>5</v>
      </c>
      <c r="I38" s="78">
        <v>4</v>
      </c>
      <c r="J38" s="78">
        <v>7</v>
      </c>
      <c r="K38" s="78">
        <v>8</v>
      </c>
      <c r="L38" s="78">
        <v>5</v>
      </c>
      <c r="M38" s="78">
        <v>6</v>
      </c>
      <c r="N38" s="78">
        <v>1</v>
      </c>
      <c r="O38" s="78">
        <v>6</v>
      </c>
      <c r="P38" s="78">
        <v>4</v>
      </c>
      <c r="R38" s="9">
        <f>SUM(E38:Q38)</f>
        <v>61</v>
      </c>
      <c r="S38" s="9">
        <f t="shared" si="0"/>
        <v>0</v>
      </c>
      <c r="W38" s="79"/>
    </row>
    <row r="39" spans="1:23" s="9" customFormat="1" ht="11.25" customHeight="1">
      <c r="A39" s="68"/>
      <c r="B39" s="75" t="s">
        <v>54</v>
      </c>
      <c r="C39" s="80"/>
      <c r="D39" s="77">
        <v>13</v>
      </c>
      <c r="E39" s="78">
        <v>1</v>
      </c>
      <c r="F39" s="78">
        <v>0</v>
      </c>
      <c r="G39" s="78">
        <v>1</v>
      </c>
      <c r="H39" s="78">
        <v>0</v>
      </c>
      <c r="I39" s="78">
        <v>1</v>
      </c>
      <c r="J39" s="78">
        <v>3</v>
      </c>
      <c r="K39" s="78">
        <v>1</v>
      </c>
      <c r="L39" s="78">
        <v>2</v>
      </c>
      <c r="M39" s="78">
        <v>3</v>
      </c>
      <c r="N39" s="78">
        <v>0</v>
      </c>
      <c r="O39" s="78">
        <v>1</v>
      </c>
      <c r="P39" s="78">
        <v>0</v>
      </c>
      <c r="R39" s="9">
        <f>SUM(E39:Q39)</f>
        <v>13</v>
      </c>
      <c r="S39" s="9">
        <f t="shared" si="0"/>
        <v>0</v>
      </c>
      <c r="W39" s="79"/>
    </row>
    <row r="40" spans="1:23" s="9" customFormat="1" ht="3.95" customHeight="1">
      <c r="A40" s="81"/>
      <c r="B40" s="82"/>
      <c r="C40" s="83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W40" s="79"/>
    </row>
    <row r="41" spans="1:23" s="9" customFormat="1" ht="15" customHeight="1">
      <c r="A41" s="68"/>
      <c r="B41" s="75" t="s">
        <v>51</v>
      </c>
      <c r="C41" s="76"/>
      <c r="D41" s="77">
        <v>123</v>
      </c>
      <c r="E41" s="78">
        <v>11</v>
      </c>
      <c r="F41" s="78">
        <v>6</v>
      </c>
      <c r="G41" s="78">
        <v>9</v>
      </c>
      <c r="H41" s="78">
        <v>16</v>
      </c>
      <c r="I41" s="78">
        <v>7</v>
      </c>
      <c r="J41" s="78">
        <v>14</v>
      </c>
      <c r="K41" s="78">
        <v>14</v>
      </c>
      <c r="L41" s="78">
        <v>12</v>
      </c>
      <c r="M41" s="78">
        <v>12</v>
      </c>
      <c r="N41" s="78">
        <v>5</v>
      </c>
      <c r="O41" s="78">
        <v>11</v>
      </c>
      <c r="P41" s="78">
        <v>6</v>
      </c>
      <c r="R41" s="9">
        <f>SUM(E41:Q41)</f>
        <v>123</v>
      </c>
      <c r="S41" s="9">
        <f t="shared" si="0"/>
        <v>0</v>
      </c>
      <c r="W41" s="79"/>
    </row>
    <row r="42" spans="1:23" s="9" customFormat="1" ht="11.25" customHeight="1">
      <c r="A42" s="68" t="s">
        <v>61</v>
      </c>
      <c r="B42" s="75" t="s">
        <v>53</v>
      </c>
      <c r="C42" s="76"/>
      <c r="D42" s="77">
        <v>67</v>
      </c>
      <c r="E42" s="78">
        <v>6</v>
      </c>
      <c r="F42" s="78">
        <v>1</v>
      </c>
      <c r="G42" s="78">
        <v>6</v>
      </c>
      <c r="H42" s="78">
        <v>7</v>
      </c>
      <c r="I42" s="78">
        <v>4</v>
      </c>
      <c r="J42" s="78">
        <v>10</v>
      </c>
      <c r="K42" s="78">
        <v>9</v>
      </c>
      <c r="L42" s="78">
        <v>5</v>
      </c>
      <c r="M42" s="78">
        <v>7</v>
      </c>
      <c r="N42" s="78">
        <v>1</v>
      </c>
      <c r="O42" s="78">
        <v>7</v>
      </c>
      <c r="P42" s="78">
        <v>4</v>
      </c>
      <c r="R42" s="9">
        <f>SUM(E42:Q42)</f>
        <v>67</v>
      </c>
      <c r="S42" s="9">
        <f t="shared" si="0"/>
        <v>0</v>
      </c>
      <c r="W42" s="79"/>
    </row>
    <row r="43" spans="1:23" s="9" customFormat="1" ht="11.25" customHeight="1">
      <c r="A43" s="68"/>
      <c r="B43" s="75" t="s">
        <v>54</v>
      </c>
      <c r="C43" s="80"/>
      <c r="D43" s="77">
        <v>20</v>
      </c>
      <c r="E43" s="78">
        <v>1</v>
      </c>
      <c r="F43" s="78">
        <v>0</v>
      </c>
      <c r="G43" s="78">
        <v>2</v>
      </c>
      <c r="H43" s="78">
        <v>1</v>
      </c>
      <c r="I43" s="78">
        <v>1</v>
      </c>
      <c r="J43" s="78">
        <v>2</v>
      </c>
      <c r="K43" s="78">
        <v>3</v>
      </c>
      <c r="L43" s="78">
        <v>4</v>
      </c>
      <c r="M43" s="78">
        <v>2</v>
      </c>
      <c r="N43" s="78">
        <v>0</v>
      </c>
      <c r="O43" s="78">
        <v>3</v>
      </c>
      <c r="P43" s="78">
        <v>1</v>
      </c>
      <c r="R43" s="9">
        <f>SUM(E43:Q43)</f>
        <v>20</v>
      </c>
      <c r="S43" s="9">
        <f t="shared" si="0"/>
        <v>0</v>
      </c>
      <c r="W43" s="79"/>
    </row>
    <row r="44" spans="1:23" s="9" customFormat="1" ht="3.95" customHeight="1">
      <c r="A44" s="81"/>
      <c r="B44" s="82"/>
      <c r="C44" s="83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W44" s="79"/>
    </row>
    <row r="45" spans="1:23" s="9" customFormat="1" ht="15" customHeight="1">
      <c r="A45" s="68"/>
      <c r="B45" s="75" t="s">
        <v>51</v>
      </c>
      <c r="C45" s="76"/>
      <c r="D45" s="77">
        <v>139</v>
      </c>
      <c r="E45" s="78">
        <v>13</v>
      </c>
      <c r="F45" s="78">
        <v>12</v>
      </c>
      <c r="G45" s="78">
        <v>11</v>
      </c>
      <c r="H45" s="78">
        <v>15</v>
      </c>
      <c r="I45" s="78">
        <v>6</v>
      </c>
      <c r="J45" s="78">
        <v>13</v>
      </c>
      <c r="K45" s="78">
        <v>17</v>
      </c>
      <c r="L45" s="78">
        <v>13</v>
      </c>
      <c r="M45" s="78">
        <v>12</v>
      </c>
      <c r="N45" s="78">
        <v>5</v>
      </c>
      <c r="O45" s="78">
        <v>11</v>
      </c>
      <c r="P45" s="78">
        <v>11</v>
      </c>
      <c r="R45" s="9">
        <f>SUM(E45:Q45)</f>
        <v>139</v>
      </c>
      <c r="S45" s="9">
        <f t="shared" si="0"/>
        <v>0</v>
      </c>
      <c r="W45" s="79"/>
    </row>
    <row r="46" spans="1:23" s="9" customFormat="1" ht="11.25" customHeight="1">
      <c r="A46" s="68" t="s">
        <v>62</v>
      </c>
      <c r="B46" s="75" t="s">
        <v>53</v>
      </c>
      <c r="C46" s="76"/>
      <c r="D46" s="77">
        <v>60</v>
      </c>
      <c r="E46" s="78">
        <v>5</v>
      </c>
      <c r="F46" s="78">
        <v>1</v>
      </c>
      <c r="G46" s="78">
        <v>6</v>
      </c>
      <c r="H46" s="78">
        <v>5</v>
      </c>
      <c r="I46" s="78">
        <v>3</v>
      </c>
      <c r="J46" s="78">
        <v>9</v>
      </c>
      <c r="K46" s="78">
        <v>8</v>
      </c>
      <c r="L46" s="78">
        <v>6</v>
      </c>
      <c r="M46" s="78">
        <v>6</v>
      </c>
      <c r="N46" s="78">
        <v>1</v>
      </c>
      <c r="O46" s="78">
        <v>6</v>
      </c>
      <c r="P46" s="78">
        <v>4</v>
      </c>
      <c r="R46" s="9">
        <f>SUM(E46:Q46)</f>
        <v>60</v>
      </c>
      <c r="S46" s="9">
        <f t="shared" si="0"/>
        <v>0</v>
      </c>
      <c r="W46" s="79"/>
    </row>
    <row r="47" spans="1:23" s="9" customFormat="1" ht="11.25" customHeight="1">
      <c r="A47" s="68"/>
      <c r="B47" s="75" t="s">
        <v>54</v>
      </c>
      <c r="C47" s="80"/>
      <c r="D47" s="77">
        <v>11</v>
      </c>
      <c r="E47" s="78">
        <v>1</v>
      </c>
      <c r="F47" s="78">
        <v>0</v>
      </c>
      <c r="G47" s="78">
        <v>2</v>
      </c>
      <c r="H47" s="78">
        <v>0</v>
      </c>
      <c r="I47" s="78">
        <v>1</v>
      </c>
      <c r="J47" s="78">
        <v>1</v>
      </c>
      <c r="K47" s="78">
        <v>2</v>
      </c>
      <c r="L47" s="78">
        <v>2</v>
      </c>
      <c r="M47" s="78">
        <v>1</v>
      </c>
      <c r="N47" s="78">
        <v>1</v>
      </c>
      <c r="O47" s="78">
        <v>0</v>
      </c>
      <c r="P47" s="78">
        <v>0</v>
      </c>
      <c r="R47" s="9">
        <f>SUM(E47:Q47)</f>
        <v>11</v>
      </c>
      <c r="S47" s="9">
        <f t="shared" si="0"/>
        <v>0</v>
      </c>
      <c r="W47" s="79"/>
    </row>
    <row r="48" spans="1:23" s="9" customFormat="1" ht="3.95" customHeight="1">
      <c r="A48" s="81"/>
      <c r="B48" s="82"/>
      <c r="C48" s="83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W48" s="79"/>
    </row>
    <row r="49" spans="1:23" s="9" customFormat="1" ht="15" customHeight="1">
      <c r="A49" s="68"/>
      <c r="B49" s="75" t="s">
        <v>51</v>
      </c>
      <c r="C49" s="76"/>
      <c r="D49" s="77">
        <v>139</v>
      </c>
      <c r="E49" s="78">
        <v>17</v>
      </c>
      <c r="F49" s="78">
        <v>11</v>
      </c>
      <c r="G49" s="78">
        <v>14</v>
      </c>
      <c r="H49" s="78">
        <v>15</v>
      </c>
      <c r="I49" s="78">
        <v>7</v>
      </c>
      <c r="J49" s="78">
        <v>16</v>
      </c>
      <c r="K49" s="78">
        <v>14</v>
      </c>
      <c r="L49" s="78">
        <v>11</v>
      </c>
      <c r="M49" s="78">
        <v>11</v>
      </c>
      <c r="N49" s="78">
        <v>4</v>
      </c>
      <c r="O49" s="78">
        <v>10</v>
      </c>
      <c r="P49" s="78">
        <v>9</v>
      </c>
      <c r="R49" s="9">
        <f>SUM(E49:Q49)</f>
        <v>139</v>
      </c>
      <c r="S49" s="9">
        <f t="shared" si="0"/>
        <v>0</v>
      </c>
      <c r="W49" s="79"/>
    </row>
    <row r="50" spans="1:23" s="9" customFormat="1" ht="11.25" customHeight="1">
      <c r="A50" s="68" t="s">
        <v>63</v>
      </c>
      <c r="B50" s="75" t="s">
        <v>53</v>
      </c>
      <c r="C50" s="76"/>
      <c r="D50" s="77">
        <v>51</v>
      </c>
      <c r="E50" s="78">
        <v>3</v>
      </c>
      <c r="F50" s="78">
        <v>1</v>
      </c>
      <c r="G50" s="78">
        <v>7</v>
      </c>
      <c r="H50" s="78">
        <v>6</v>
      </c>
      <c r="I50" s="78">
        <v>2</v>
      </c>
      <c r="J50" s="78">
        <v>8</v>
      </c>
      <c r="K50" s="78">
        <v>6</v>
      </c>
      <c r="L50" s="78">
        <v>5</v>
      </c>
      <c r="M50" s="78">
        <v>6</v>
      </c>
      <c r="N50" s="78">
        <v>1</v>
      </c>
      <c r="O50" s="78">
        <v>4</v>
      </c>
      <c r="P50" s="78">
        <v>2</v>
      </c>
      <c r="R50" s="9">
        <f>SUM(E50:Q50)</f>
        <v>51</v>
      </c>
      <c r="S50" s="9">
        <f t="shared" si="0"/>
        <v>0</v>
      </c>
      <c r="W50" s="79"/>
    </row>
    <row r="51" spans="1:23" s="9" customFormat="1" ht="11.25" customHeight="1">
      <c r="A51" s="68"/>
      <c r="B51" s="75" t="s">
        <v>54</v>
      </c>
      <c r="C51" s="76"/>
      <c r="D51" s="77">
        <v>14</v>
      </c>
      <c r="E51" s="78">
        <v>1</v>
      </c>
      <c r="F51" s="78">
        <v>0</v>
      </c>
      <c r="G51" s="78">
        <v>2</v>
      </c>
      <c r="H51" s="78">
        <v>0</v>
      </c>
      <c r="I51" s="78">
        <v>1</v>
      </c>
      <c r="J51" s="78">
        <v>1</v>
      </c>
      <c r="K51" s="78">
        <v>4</v>
      </c>
      <c r="L51" s="78">
        <v>2</v>
      </c>
      <c r="M51" s="78">
        <v>3</v>
      </c>
      <c r="N51" s="78">
        <v>0</v>
      </c>
      <c r="O51" s="78">
        <v>0</v>
      </c>
      <c r="P51" s="78">
        <v>0</v>
      </c>
      <c r="R51" s="9">
        <f>SUM(E51:Q51)</f>
        <v>14</v>
      </c>
      <c r="S51" s="9">
        <f t="shared" si="0"/>
        <v>0</v>
      </c>
      <c r="W51" s="79"/>
    </row>
    <row r="52" spans="1:23" ht="3.95" customHeight="1">
      <c r="A52" s="86"/>
      <c r="B52" s="87"/>
      <c r="C52" s="88"/>
      <c r="D52" s="89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>
      <c r="A53" s="1" t="s">
        <v>138</v>
      </c>
      <c r="C53" s="7"/>
    </row>
    <row r="54" spans="1:23" ht="12" customHeight="1">
      <c r="A54" s="7" t="s">
        <v>22</v>
      </c>
    </row>
  </sheetData>
  <phoneticPr fontId="3"/>
  <printOptions horizontalCentered="1" gridLinesSet="0"/>
  <pageMargins left="0.59055118110236227" right="0.59055118110236227" top="0.47244094488188981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20" zoomScaleNormal="120" zoomScaleSheetLayoutView="120" workbookViewId="0">
      <selection activeCell="H18" sqref="H18"/>
    </sheetView>
  </sheetViews>
  <sheetFormatPr defaultRowHeight="12" customHeight="1"/>
  <cols>
    <col min="1" max="4" width="24.7109375" style="102" customWidth="1"/>
    <col min="5" max="16384" width="9.140625" style="102"/>
  </cols>
  <sheetData>
    <row r="1" spans="1:20" s="93" customFormat="1" ht="24" customHeight="1">
      <c r="A1" s="91"/>
      <c r="B1" s="92" t="s">
        <v>287</v>
      </c>
    </row>
    <row r="2" spans="1:20" s="93" customFormat="1" ht="8.1" customHeight="1">
      <c r="A2" s="91"/>
      <c r="B2" s="92"/>
    </row>
    <row r="3" spans="1:20" s="94" customFormat="1" ht="12" customHeight="1" thickBot="1"/>
    <row r="4" spans="1:20" s="98" customFormat="1" ht="18" customHeight="1">
      <c r="A4" s="95" t="s">
        <v>64</v>
      </c>
      <c r="B4" s="95"/>
      <c r="C4" s="96" t="s">
        <v>65</v>
      </c>
      <c r="D4" s="95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s="98" customFormat="1" ht="18" customHeight="1">
      <c r="A5" s="266" t="s">
        <v>288</v>
      </c>
      <c r="B5" s="100" t="s">
        <v>289</v>
      </c>
      <c r="C5" s="101" t="s">
        <v>290</v>
      </c>
      <c r="D5" s="265" t="s">
        <v>291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0" s="98" customFormat="1" ht="18" customHeight="1">
      <c r="A6" s="207" t="s">
        <v>155</v>
      </c>
      <c r="B6" s="208" t="s">
        <v>156</v>
      </c>
      <c r="C6" s="209" t="s">
        <v>157</v>
      </c>
      <c r="D6" s="210" t="s">
        <v>158</v>
      </c>
    </row>
    <row r="7" spans="1:20" s="98" customFormat="1" ht="18" customHeight="1">
      <c r="A7" s="228" t="s">
        <v>183</v>
      </c>
      <c r="B7" s="230" t="s">
        <v>184</v>
      </c>
      <c r="C7" s="228" t="s">
        <v>185</v>
      </c>
      <c r="D7" s="229" t="s">
        <v>186</v>
      </c>
    </row>
    <row r="8" spans="1:20" s="98" customFormat="1" ht="18" customHeight="1">
      <c r="A8" s="228" t="s">
        <v>292</v>
      </c>
      <c r="B8" s="230" t="s">
        <v>293</v>
      </c>
      <c r="C8" s="228" t="s">
        <v>294</v>
      </c>
      <c r="D8" s="229" t="s">
        <v>295</v>
      </c>
    </row>
    <row r="9" spans="1:20" ht="15.95" customHeight="1">
      <c r="A9" s="7" t="s">
        <v>152</v>
      </c>
      <c r="B9" s="103"/>
      <c r="C9" s="103"/>
      <c r="D9" s="103"/>
    </row>
    <row r="10" spans="1:20" ht="12" customHeight="1">
      <c r="A10" s="102" t="s">
        <v>127</v>
      </c>
    </row>
  </sheetData>
  <phoneticPr fontId="3"/>
  <printOptions gridLinesSet="0"/>
  <pageMargins left="0.59055118110236227" right="0.59055118110236227" top="0.55118110236220474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zoomScale="120" zoomScaleNormal="120" zoomScaleSheetLayoutView="100" workbookViewId="0">
      <selection activeCell="H18" sqref="H18"/>
    </sheetView>
  </sheetViews>
  <sheetFormatPr defaultColWidth="11.5703125" defaultRowHeight="12" customHeight="1"/>
  <cols>
    <col min="1" max="1" width="3.28515625" style="7" customWidth="1"/>
    <col min="2" max="2" width="3" style="7" customWidth="1"/>
    <col min="3" max="3" width="8.140625" style="7" customWidth="1"/>
    <col min="4" max="9" width="11.7109375" style="44" customWidth="1"/>
    <col min="10" max="10" width="0.28515625" style="44" customWidth="1"/>
    <col min="11" max="11" width="11.7109375" style="44" customWidth="1"/>
    <col min="12" max="12" width="0.28515625" style="44" customWidth="1"/>
    <col min="13" max="33" width="11.5703125" style="44" customWidth="1"/>
    <col min="34" max="16384" width="11.5703125" style="7"/>
  </cols>
  <sheetData>
    <row r="1" spans="1:33" s="2" customFormat="1" ht="24" customHeight="1">
      <c r="D1" s="104" t="s">
        <v>66</v>
      </c>
      <c r="E1" s="105" t="s">
        <v>67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1:33" ht="16.5" customHeight="1"/>
    <row r="3" spans="1:33" s="19" customFormat="1" ht="12" customHeight="1" thickBot="1">
      <c r="A3" s="9" t="s">
        <v>209</v>
      </c>
      <c r="D3" s="60"/>
      <c r="E3" s="60"/>
      <c r="F3" s="60"/>
      <c r="G3" s="60"/>
      <c r="H3" s="270" t="s">
        <v>167</v>
      </c>
      <c r="I3" s="270"/>
      <c r="J3" s="270"/>
      <c r="K3" s="27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19" customFormat="1" ht="18" customHeight="1">
      <c r="A4" s="107" t="s">
        <v>68</v>
      </c>
      <c r="B4" s="107"/>
      <c r="C4" s="108"/>
      <c r="D4" s="14" t="s">
        <v>118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/>
      <c r="K4" s="211" t="s">
        <v>7</v>
      </c>
      <c r="L4" s="10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16.5" customHeight="1">
      <c r="A5" s="231" t="s">
        <v>159</v>
      </c>
      <c r="B5" s="109"/>
      <c r="C5" s="110"/>
      <c r="D5" s="212">
        <v>1015.4</v>
      </c>
      <c r="E5" s="212">
        <v>1019.1</v>
      </c>
      <c r="F5" s="212">
        <v>1018.4</v>
      </c>
      <c r="G5" s="213">
        <v>1019.3</v>
      </c>
      <c r="H5" s="212">
        <v>1017</v>
      </c>
      <c r="I5" s="212">
        <v>1010.8</v>
      </c>
      <c r="J5" s="214"/>
      <c r="K5" s="214">
        <v>1008.5</v>
      </c>
    </row>
    <row r="6" spans="1:33" ht="14.1" customHeight="1">
      <c r="A6" s="271" t="s">
        <v>69</v>
      </c>
      <c r="B6" s="276" t="s">
        <v>160</v>
      </c>
      <c r="C6" s="277"/>
      <c r="D6" s="111">
        <v>73</v>
      </c>
      <c r="E6" s="44">
        <v>78</v>
      </c>
      <c r="F6" s="44">
        <v>73</v>
      </c>
      <c r="G6" s="112">
        <v>71</v>
      </c>
      <c r="H6" s="44">
        <v>73</v>
      </c>
      <c r="I6" s="44">
        <v>64</v>
      </c>
      <c r="K6" s="44">
        <v>75</v>
      </c>
    </row>
    <row r="7" spans="1:33" ht="14.1" customHeight="1">
      <c r="A7" s="272"/>
      <c r="B7" s="113" t="s">
        <v>70</v>
      </c>
      <c r="C7" s="216" t="s">
        <v>161</v>
      </c>
      <c r="D7" s="111">
        <v>17</v>
      </c>
      <c r="E7" s="44">
        <v>39</v>
      </c>
      <c r="F7" s="44">
        <v>38</v>
      </c>
      <c r="G7" s="112">
        <v>17</v>
      </c>
      <c r="H7" s="44">
        <v>19</v>
      </c>
      <c r="I7" s="44">
        <v>17</v>
      </c>
      <c r="K7" s="44">
        <v>42</v>
      </c>
    </row>
    <row r="8" spans="1:33" ht="12" customHeight="1">
      <c r="A8" s="272"/>
      <c r="B8" s="114" t="s">
        <v>71</v>
      </c>
      <c r="C8" s="274" t="s">
        <v>122</v>
      </c>
      <c r="D8" s="115">
        <v>42492</v>
      </c>
      <c r="E8" s="116">
        <v>1</v>
      </c>
      <c r="F8" s="117">
        <v>16</v>
      </c>
      <c r="G8" s="117">
        <v>27</v>
      </c>
      <c r="H8" s="117">
        <v>24</v>
      </c>
      <c r="I8" s="117">
        <v>2</v>
      </c>
      <c r="J8" s="116"/>
      <c r="K8" s="116">
        <v>1</v>
      </c>
    </row>
    <row r="9" spans="1:33" ht="3.95" customHeight="1">
      <c r="A9" s="273"/>
      <c r="B9" s="118"/>
      <c r="C9" s="275"/>
      <c r="D9" s="119"/>
      <c r="E9" s="120"/>
      <c r="F9" s="121"/>
      <c r="G9" s="120"/>
      <c r="H9" s="120"/>
      <c r="I9" s="120"/>
      <c r="J9" s="120"/>
      <c r="K9" s="120"/>
      <c r="L9" s="120"/>
    </row>
    <row r="10" spans="1:33" ht="7.5" customHeight="1" thickBot="1">
      <c r="A10" s="122"/>
      <c r="B10" s="68"/>
      <c r="C10" s="9"/>
      <c r="D10" s="119"/>
      <c r="E10" s="120"/>
      <c r="F10" s="121"/>
      <c r="G10" s="120"/>
      <c r="H10" s="120"/>
      <c r="I10" s="120"/>
      <c r="J10" s="117"/>
      <c r="K10" s="117"/>
    </row>
    <row r="11" spans="1:33" ht="18" customHeight="1">
      <c r="A11" s="107" t="s">
        <v>68</v>
      </c>
      <c r="B11" s="107"/>
      <c r="C11" s="108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107"/>
      <c r="K11" s="7"/>
    </row>
    <row r="12" spans="1:33" ht="17.25" customHeight="1">
      <c r="A12" s="231" t="s">
        <v>159</v>
      </c>
      <c r="B12" s="109"/>
      <c r="C12" s="110"/>
      <c r="D12" s="212">
        <v>1009.4</v>
      </c>
      <c r="E12" s="212">
        <v>1008.7</v>
      </c>
      <c r="F12" s="212">
        <v>1012.5</v>
      </c>
      <c r="G12" s="212">
        <v>1017.2</v>
      </c>
      <c r="H12" s="212">
        <v>1021.8</v>
      </c>
      <c r="I12" s="212">
        <v>1021.6</v>
      </c>
      <c r="K12" s="7"/>
    </row>
    <row r="13" spans="1:33" ht="14.1" customHeight="1">
      <c r="A13" s="271" t="s">
        <v>69</v>
      </c>
      <c r="B13" s="276" t="s">
        <v>160</v>
      </c>
      <c r="C13" s="277"/>
      <c r="D13" s="44">
        <v>77</v>
      </c>
      <c r="E13" s="44">
        <v>73</v>
      </c>
      <c r="F13" s="44">
        <v>75</v>
      </c>
      <c r="G13" s="44">
        <v>68</v>
      </c>
      <c r="H13" s="44">
        <v>77</v>
      </c>
      <c r="I13" s="44">
        <v>72</v>
      </c>
      <c r="K13" s="7"/>
    </row>
    <row r="14" spans="1:33" ht="14.1" customHeight="1">
      <c r="A14" s="272"/>
      <c r="B14" s="113" t="s">
        <v>70</v>
      </c>
      <c r="C14" s="216" t="s">
        <v>161</v>
      </c>
      <c r="D14" s="44">
        <v>37</v>
      </c>
      <c r="E14" s="44">
        <v>40</v>
      </c>
      <c r="F14" s="44">
        <v>35</v>
      </c>
      <c r="G14" s="44">
        <v>36</v>
      </c>
      <c r="H14" s="44">
        <v>36</v>
      </c>
      <c r="I14" s="44">
        <v>37</v>
      </c>
      <c r="K14" s="7"/>
    </row>
    <row r="15" spans="1:33" ht="12" customHeight="1">
      <c r="A15" s="272"/>
      <c r="B15" s="114" t="s">
        <v>71</v>
      </c>
      <c r="C15" s="274" t="s">
        <v>122</v>
      </c>
      <c r="D15" s="111">
        <v>26</v>
      </c>
      <c r="E15" s="44">
        <v>9</v>
      </c>
      <c r="F15" s="116">
        <v>29</v>
      </c>
      <c r="G15" s="244">
        <v>31</v>
      </c>
      <c r="H15" s="116">
        <v>12</v>
      </c>
      <c r="I15" s="44">
        <v>7</v>
      </c>
      <c r="K15" s="7"/>
    </row>
    <row r="16" spans="1:33" ht="3.95" customHeight="1">
      <c r="A16" s="273"/>
      <c r="B16" s="118"/>
      <c r="C16" s="275"/>
      <c r="D16" s="123"/>
      <c r="E16" s="120"/>
      <c r="F16" s="120"/>
      <c r="G16" s="120"/>
      <c r="H16" s="124"/>
      <c r="I16" s="120"/>
      <c r="J16" s="120"/>
      <c r="K16" s="7"/>
    </row>
    <row r="17" spans="1:16" ht="15.95" customHeight="1">
      <c r="A17" s="1" t="s">
        <v>172</v>
      </c>
    </row>
    <row r="18" spans="1:16" ht="12" customHeight="1">
      <c r="A18" s="1" t="s">
        <v>117</v>
      </c>
    </row>
    <row r="19" spans="1:16" ht="12" customHeight="1">
      <c r="A19" s="7" t="s">
        <v>112</v>
      </c>
    </row>
    <row r="22" spans="1:16" ht="12" customHeight="1">
      <c r="L22" s="7"/>
      <c r="M22" s="7"/>
      <c r="N22" s="7"/>
      <c r="O22" s="7"/>
      <c r="P22" s="7"/>
    </row>
    <row r="23" spans="1:16" ht="12" customHeight="1">
      <c r="L23" s="7"/>
      <c r="M23" s="7"/>
      <c r="N23" s="7"/>
      <c r="O23" s="7"/>
      <c r="P23" s="7"/>
    </row>
    <row r="24" spans="1:16" ht="12" customHeight="1">
      <c r="L24" s="7"/>
      <c r="M24" s="7"/>
      <c r="N24" s="7"/>
      <c r="O24" s="7"/>
      <c r="P24" s="7"/>
    </row>
    <row r="25" spans="1:16" ht="12" customHeight="1">
      <c r="L25" s="7"/>
      <c r="M25" s="7"/>
      <c r="N25" s="7"/>
      <c r="O25" s="7"/>
      <c r="P25" s="7"/>
    </row>
  </sheetData>
  <mergeCells count="7">
    <mergeCell ref="H3:K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13" zoomScale="122" zoomScaleNormal="122" zoomScaleSheetLayoutView="100" workbookViewId="0">
      <selection activeCell="H18" sqref="H18"/>
    </sheetView>
  </sheetViews>
  <sheetFormatPr defaultRowHeight="12" customHeight="1"/>
  <cols>
    <col min="1" max="1" width="0.28515625" style="8" customWidth="1"/>
    <col min="2" max="2" width="3.42578125" style="8" customWidth="1"/>
    <col min="3" max="3" width="13.5703125" style="137" customWidth="1"/>
    <col min="4" max="4" width="0.28515625" style="138" customWidth="1"/>
    <col min="5" max="5" width="7.5703125" style="112" customWidth="1"/>
    <col min="6" max="12" width="6.28515625" style="112" customWidth="1"/>
    <col min="13" max="13" width="7.140625" style="112" customWidth="1"/>
    <col min="14" max="14" width="6.28515625" style="112" customWidth="1"/>
    <col min="15" max="15" width="6.140625" style="112" customWidth="1"/>
    <col min="16" max="17" width="6" style="112" customWidth="1"/>
    <col min="18" max="18" width="0.28515625" style="112" customWidth="1"/>
    <col min="19" max="16384" width="9.140625" style="8"/>
  </cols>
  <sheetData>
    <row r="1" spans="1:25" s="2" customFormat="1" ht="24" customHeight="1">
      <c r="C1" s="235" t="s">
        <v>162</v>
      </c>
      <c r="D1" s="12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106"/>
      <c r="R1" s="106"/>
    </row>
    <row r="2" spans="1:25" ht="8.1" customHeight="1">
      <c r="C2" s="126"/>
      <c r="D2" s="127"/>
    </row>
    <row r="3" spans="1:25" s="128" customFormat="1" ht="12" customHeight="1" thickBot="1">
      <c r="B3" s="9" t="s">
        <v>190</v>
      </c>
      <c r="C3" s="129"/>
      <c r="D3" s="129"/>
      <c r="E3" s="130"/>
      <c r="F3" s="130"/>
      <c r="G3" s="130"/>
      <c r="H3" s="130"/>
      <c r="I3" s="130"/>
      <c r="J3" s="130"/>
      <c r="K3" s="130"/>
      <c r="L3" s="130"/>
      <c r="M3" s="131"/>
      <c r="N3" s="130"/>
      <c r="O3" s="130"/>
      <c r="P3" s="130"/>
      <c r="Q3" s="132" t="s">
        <v>178</v>
      </c>
      <c r="R3" s="132"/>
    </row>
    <row r="4" spans="1:25" s="19" customFormat="1" ht="24" customHeight="1">
      <c r="A4" s="133"/>
      <c r="B4" s="107"/>
      <c r="C4" s="107"/>
      <c r="D4" s="107"/>
      <c r="E4" s="227" t="s">
        <v>119</v>
      </c>
      <c r="F4" s="227" t="s">
        <v>2</v>
      </c>
      <c r="G4" s="227" t="s">
        <v>3</v>
      </c>
      <c r="H4" s="227" t="s">
        <v>4</v>
      </c>
      <c r="I4" s="227" t="s">
        <v>5</v>
      </c>
      <c r="J4" s="227" t="s">
        <v>72</v>
      </c>
      <c r="K4" s="227" t="s">
        <v>7</v>
      </c>
      <c r="L4" s="227" t="s">
        <v>8</v>
      </c>
      <c r="M4" s="227" t="s">
        <v>9</v>
      </c>
      <c r="N4" s="227" t="s">
        <v>10</v>
      </c>
      <c r="O4" s="227" t="s">
        <v>11</v>
      </c>
      <c r="P4" s="227" t="s">
        <v>12</v>
      </c>
      <c r="Q4" s="226" t="s">
        <v>13</v>
      </c>
      <c r="R4" s="165"/>
    </row>
    <row r="5" spans="1:25" s="7" customFormat="1" ht="18" customHeight="1">
      <c r="A5" s="9"/>
      <c r="B5" s="249" t="s">
        <v>146</v>
      </c>
      <c r="C5" s="9"/>
      <c r="D5" s="9"/>
      <c r="E5" s="250">
        <v>0</v>
      </c>
      <c r="F5" s="251">
        <v>0</v>
      </c>
      <c r="G5" s="251">
        <v>0</v>
      </c>
      <c r="H5" s="251">
        <v>0</v>
      </c>
      <c r="I5" s="251">
        <v>0</v>
      </c>
      <c r="J5" s="251">
        <v>0</v>
      </c>
      <c r="K5" s="251">
        <v>0</v>
      </c>
      <c r="L5" s="251">
        <v>0</v>
      </c>
      <c r="M5" s="252">
        <v>0</v>
      </c>
      <c r="N5" s="252">
        <v>0</v>
      </c>
      <c r="O5" s="252">
        <v>0</v>
      </c>
      <c r="P5" s="252">
        <v>0</v>
      </c>
      <c r="Q5" s="252">
        <v>0</v>
      </c>
      <c r="R5" s="68"/>
    </row>
    <row r="6" spans="1:25" s="7" customFormat="1" ht="16.5" customHeight="1">
      <c r="A6" s="9"/>
      <c r="B6" s="9"/>
      <c r="C6" s="138" t="s">
        <v>147</v>
      </c>
      <c r="D6" s="9"/>
      <c r="E6" s="253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254">
        <v>0</v>
      </c>
      <c r="N6" s="254">
        <v>0</v>
      </c>
      <c r="O6" s="254">
        <v>0</v>
      </c>
      <c r="P6" s="254">
        <v>0</v>
      </c>
      <c r="Q6" s="254">
        <v>0</v>
      </c>
      <c r="R6" s="68"/>
    </row>
    <row r="7" spans="1:25" s="221" customFormat="1" ht="18" customHeight="1">
      <c r="A7" s="217"/>
      <c r="B7" s="218" t="s">
        <v>73</v>
      </c>
      <c r="C7" s="219"/>
      <c r="D7" s="219"/>
      <c r="E7" s="223">
        <v>101</v>
      </c>
      <c r="F7" s="220">
        <v>10</v>
      </c>
      <c r="G7" s="220">
        <v>3</v>
      </c>
      <c r="H7" s="220">
        <v>0</v>
      </c>
      <c r="I7" s="220">
        <v>0</v>
      </c>
      <c r="J7" s="220">
        <v>0</v>
      </c>
      <c r="K7" s="220">
        <v>0</v>
      </c>
      <c r="L7" s="220">
        <v>36</v>
      </c>
      <c r="M7" s="220">
        <v>1</v>
      </c>
      <c r="N7" s="220">
        <v>51</v>
      </c>
      <c r="O7" s="220">
        <v>0</v>
      </c>
      <c r="P7" s="220">
        <v>0</v>
      </c>
      <c r="Q7" s="220">
        <v>0</v>
      </c>
      <c r="R7" s="220"/>
      <c r="S7" s="7"/>
      <c r="T7" s="7"/>
      <c r="U7" s="7"/>
      <c r="V7" s="7"/>
      <c r="W7" s="7"/>
      <c r="X7" s="7"/>
      <c r="Y7" s="7"/>
    </row>
    <row r="8" spans="1:25" ht="17.100000000000001" customHeight="1">
      <c r="A8" s="76"/>
      <c r="B8" s="137"/>
      <c r="C8" s="138" t="s">
        <v>74</v>
      </c>
      <c r="E8" s="139">
        <v>0</v>
      </c>
      <c r="F8" s="140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0"/>
      <c r="S8" s="7"/>
      <c r="T8" s="7"/>
      <c r="U8" s="7"/>
      <c r="V8" s="7"/>
      <c r="W8" s="7"/>
      <c r="X8" s="7"/>
      <c r="Y8" s="7"/>
    </row>
    <row r="9" spans="1:25" ht="12" customHeight="1">
      <c r="A9" s="76"/>
      <c r="B9" s="137"/>
      <c r="C9" s="138" t="s">
        <v>75</v>
      </c>
      <c r="E9" s="139">
        <v>53</v>
      </c>
      <c r="F9" s="140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22</v>
      </c>
      <c r="M9" s="141">
        <v>1</v>
      </c>
      <c r="N9" s="141">
        <v>30</v>
      </c>
      <c r="O9" s="141">
        <v>0</v>
      </c>
      <c r="P9" s="141">
        <v>0</v>
      </c>
      <c r="Q9" s="141">
        <v>0</v>
      </c>
      <c r="R9" s="140"/>
      <c r="S9" s="7"/>
      <c r="T9" s="7"/>
      <c r="U9" s="7"/>
      <c r="V9" s="7"/>
      <c r="W9" s="7"/>
      <c r="X9" s="7"/>
      <c r="Y9" s="7"/>
    </row>
    <row r="10" spans="1:25" ht="12" customHeight="1">
      <c r="A10" s="76"/>
      <c r="B10" s="138"/>
      <c r="C10" s="138" t="s">
        <v>76</v>
      </c>
      <c r="E10" s="139">
        <v>15</v>
      </c>
      <c r="F10" s="140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14</v>
      </c>
      <c r="M10" s="141">
        <v>0</v>
      </c>
      <c r="N10" s="141">
        <v>1</v>
      </c>
      <c r="O10" s="141">
        <v>0</v>
      </c>
      <c r="P10" s="141">
        <v>0</v>
      </c>
      <c r="Q10" s="141">
        <v>0</v>
      </c>
      <c r="R10" s="140"/>
    </row>
    <row r="11" spans="1:25" ht="12" customHeight="1">
      <c r="A11" s="76"/>
      <c r="B11" s="137"/>
      <c r="C11" s="138" t="s">
        <v>77</v>
      </c>
      <c r="E11" s="139">
        <v>20</v>
      </c>
      <c r="F11" s="140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20</v>
      </c>
      <c r="O11" s="141">
        <v>0</v>
      </c>
      <c r="P11" s="141">
        <v>0</v>
      </c>
      <c r="Q11" s="141">
        <v>0</v>
      </c>
      <c r="R11" s="140"/>
    </row>
    <row r="12" spans="1:25" ht="12" customHeight="1">
      <c r="A12" s="76"/>
      <c r="B12" s="137"/>
      <c r="C12" s="138" t="s">
        <v>78</v>
      </c>
      <c r="E12" s="139">
        <v>13</v>
      </c>
      <c r="F12" s="140">
        <v>10</v>
      </c>
      <c r="G12" s="141">
        <v>3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0"/>
    </row>
    <row r="13" spans="1:25" s="221" customFormat="1" ht="17.25" customHeight="1">
      <c r="A13" s="217"/>
      <c r="B13" s="222" t="s">
        <v>79</v>
      </c>
      <c r="C13" s="219"/>
      <c r="D13" s="219"/>
      <c r="E13" s="223">
        <v>5064</v>
      </c>
      <c r="F13" s="220">
        <v>439</v>
      </c>
      <c r="G13" s="220">
        <v>383</v>
      </c>
      <c r="H13" s="220">
        <v>598</v>
      </c>
      <c r="I13" s="220">
        <v>433</v>
      </c>
      <c r="J13" s="220">
        <v>447</v>
      </c>
      <c r="K13" s="220">
        <v>594</v>
      </c>
      <c r="L13" s="220">
        <v>461</v>
      </c>
      <c r="M13" s="220">
        <v>542</v>
      </c>
      <c r="N13" s="220">
        <v>401</v>
      </c>
      <c r="O13" s="220">
        <v>311</v>
      </c>
      <c r="P13" s="220">
        <v>209</v>
      </c>
      <c r="Q13" s="220">
        <v>246</v>
      </c>
      <c r="R13" s="220"/>
    </row>
    <row r="14" spans="1:25" ht="17.100000000000001" customHeight="1">
      <c r="A14" s="76"/>
      <c r="B14" s="137"/>
      <c r="C14" s="138" t="s">
        <v>75</v>
      </c>
      <c r="E14" s="139">
        <v>531</v>
      </c>
      <c r="F14" s="140">
        <v>0</v>
      </c>
      <c r="G14" s="141">
        <v>0</v>
      </c>
      <c r="H14" s="141">
        <v>0</v>
      </c>
      <c r="I14" s="141">
        <v>0</v>
      </c>
      <c r="J14" s="141">
        <v>47</v>
      </c>
      <c r="K14" s="141">
        <v>129</v>
      </c>
      <c r="L14" s="141">
        <v>100</v>
      </c>
      <c r="M14" s="141">
        <v>130</v>
      </c>
      <c r="N14" s="141">
        <v>86</v>
      </c>
      <c r="O14" s="141">
        <v>19</v>
      </c>
      <c r="P14" s="141">
        <v>0</v>
      </c>
      <c r="Q14" s="141">
        <v>20</v>
      </c>
      <c r="R14" s="140"/>
    </row>
    <row r="15" spans="1:25" ht="12" customHeight="1">
      <c r="A15" s="76"/>
      <c r="B15" s="137"/>
      <c r="C15" s="138" t="s">
        <v>78</v>
      </c>
      <c r="E15" s="139">
        <v>91</v>
      </c>
      <c r="F15" s="140">
        <v>36</v>
      </c>
      <c r="G15" s="141">
        <v>46</v>
      </c>
      <c r="H15" s="141">
        <v>9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0"/>
    </row>
    <row r="16" spans="1:25" ht="12" customHeight="1">
      <c r="A16" s="76"/>
      <c r="B16" s="137"/>
      <c r="C16" s="138" t="s">
        <v>80</v>
      </c>
      <c r="E16" s="139">
        <v>253</v>
      </c>
      <c r="F16" s="140">
        <v>102</v>
      </c>
      <c r="G16" s="141">
        <v>100</v>
      </c>
      <c r="H16" s="141">
        <v>40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11</v>
      </c>
      <c r="R16" s="140"/>
    </row>
    <row r="17" spans="1:19" ht="12" customHeight="1">
      <c r="A17" s="76"/>
      <c r="B17" s="137"/>
      <c r="C17" s="138" t="s">
        <v>81</v>
      </c>
      <c r="E17" s="139">
        <v>1584</v>
      </c>
      <c r="F17" s="140">
        <v>105</v>
      </c>
      <c r="G17" s="141">
        <v>80</v>
      </c>
      <c r="H17" s="141">
        <v>87</v>
      </c>
      <c r="I17" s="141">
        <v>100</v>
      </c>
      <c r="J17" s="141">
        <v>100</v>
      </c>
      <c r="K17" s="141">
        <v>220</v>
      </c>
      <c r="L17" s="141">
        <v>260</v>
      </c>
      <c r="M17" s="141">
        <v>271</v>
      </c>
      <c r="N17" s="141">
        <v>129</v>
      </c>
      <c r="O17" s="141">
        <v>69</v>
      </c>
      <c r="P17" s="141">
        <v>58</v>
      </c>
      <c r="Q17" s="141">
        <v>105</v>
      </c>
      <c r="R17" s="140"/>
    </row>
    <row r="18" spans="1:19" ht="12" customHeight="1">
      <c r="A18" s="76"/>
      <c r="B18" s="137"/>
      <c r="C18" s="138" t="s">
        <v>82</v>
      </c>
      <c r="E18" s="139">
        <v>968</v>
      </c>
      <c r="F18" s="140">
        <v>113</v>
      </c>
      <c r="G18" s="141">
        <v>84</v>
      </c>
      <c r="H18" s="141">
        <v>102</v>
      </c>
      <c r="I18" s="141">
        <v>93</v>
      </c>
      <c r="J18" s="141">
        <v>73</v>
      </c>
      <c r="K18" s="141">
        <v>93</v>
      </c>
      <c r="L18" s="141">
        <v>20</v>
      </c>
      <c r="M18" s="141">
        <v>31</v>
      </c>
      <c r="N18" s="141">
        <v>93</v>
      </c>
      <c r="O18" s="141">
        <v>104</v>
      </c>
      <c r="P18" s="141">
        <v>91</v>
      </c>
      <c r="Q18" s="141">
        <v>71</v>
      </c>
      <c r="R18" s="140"/>
    </row>
    <row r="19" spans="1:19" ht="16.5" customHeight="1">
      <c r="A19" s="76"/>
      <c r="B19" s="137"/>
      <c r="C19" s="138" t="s">
        <v>76</v>
      </c>
      <c r="E19" s="139">
        <v>441</v>
      </c>
      <c r="F19" s="140">
        <v>0</v>
      </c>
      <c r="G19" s="141">
        <v>0</v>
      </c>
      <c r="H19" s="141">
        <v>0</v>
      </c>
      <c r="I19" s="141">
        <v>0</v>
      </c>
      <c r="J19" s="141">
        <v>47</v>
      </c>
      <c r="K19" s="141">
        <v>112</v>
      </c>
      <c r="L19" s="141">
        <v>81</v>
      </c>
      <c r="M19" s="141">
        <v>110</v>
      </c>
      <c r="N19" s="141">
        <v>53</v>
      </c>
      <c r="O19" s="141">
        <v>19</v>
      </c>
      <c r="P19" s="141">
        <v>0</v>
      </c>
      <c r="Q19" s="141">
        <v>19</v>
      </c>
      <c r="R19" s="140"/>
    </row>
    <row r="20" spans="1:19" ht="12" customHeight="1">
      <c r="A20" s="76"/>
      <c r="B20" s="137"/>
      <c r="C20" s="138" t="s">
        <v>83</v>
      </c>
      <c r="E20" s="139">
        <v>380</v>
      </c>
      <c r="F20" s="140">
        <v>20</v>
      </c>
      <c r="G20" s="141">
        <v>40</v>
      </c>
      <c r="H20" s="141">
        <v>80</v>
      </c>
      <c r="I20" s="141">
        <v>60</v>
      </c>
      <c r="J20" s="141">
        <v>40</v>
      </c>
      <c r="K20" s="141">
        <v>20</v>
      </c>
      <c r="L20" s="141">
        <v>0</v>
      </c>
      <c r="M20" s="141">
        <v>0</v>
      </c>
      <c r="N20" s="141">
        <v>40</v>
      </c>
      <c r="O20" s="141">
        <v>20</v>
      </c>
      <c r="P20" s="141">
        <v>60</v>
      </c>
      <c r="Q20" s="141">
        <v>0</v>
      </c>
      <c r="R20" s="140"/>
    </row>
    <row r="21" spans="1:19" ht="12" customHeight="1">
      <c r="A21" s="76"/>
      <c r="B21" s="137"/>
      <c r="C21" s="138" t="s">
        <v>84</v>
      </c>
      <c r="E21" s="139">
        <v>340</v>
      </c>
      <c r="F21" s="140">
        <v>0</v>
      </c>
      <c r="G21" s="141">
        <v>0</v>
      </c>
      <c r="H21" s="141">
        <v>60</v>
      </c>
      <c r="I21" s="141">
        <v>20</v>
      </c>
      <c r="J21" s="141">
        <v>140</v>
      </c>
      <c r="K21" s="141">
        <v>20</v>
      </c>
      <c r="L21" s="141">
        <v>0</v>
      </c>
      <c r="M21" s="141">
        <v>0</v>
      </c>
      <c r="N21" s="141">
        <v>0</v>
      </c>
      <c r="O21" s="141">
        <v>80</v>
      </c>
      <c r="P21" s="141">
        <v>0</v>
      </c>
      <c r="Q21" s="141">
        <v>20</v>
      </c>
      <c r="R21" s="140"/>
    </row>
    <row r="22" spans="1:19" ht="12" customHeight="1">
      <c r="A22" s="76"/>
      <c r="B22" s="137"/>
      <c r="C22" s="138" t="s">
        <v>85</v>
      </c>
      <c r="E22" s="139">
        <v>46</v>
      </c>
      <c r="F22" s="140">
        <v>31</v>
      </c>
      <c r="G22" s="141">
        <v>12</v>
      </c>
      <c r="H22" s="141">
        <v>3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0"/>
    </row>
    <row r="23" spans="1:19" ht="12" customHeight="1">
      <c r="A23" s="76"/>
      <c r="B23" s="137"/>
      <c r="C23" s="138" t="s">
        <v>86</v>
      </c>
      <c r="E23" s="139">
        <v>0</v>
      </c>
      <c r="F23" s="140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0"/>
    </row>
    <row r="24" spans="1:19" ht="16.5" customHeight="1">
      <c r="A24" s="76"/>
      <c r="B24" s="137"/>
      <c r="C24" s="138" t="s">
        <v>64</v>
      </c>
      <c r="E24" s="139">
        <v>371</v>
      </c>
      <c r="F24" s="140">
        <v>0</v>
      </c>
      <c r="G24" s="141">
        <v>0</v>
      </c>
      <c r="H24" s="141">
        <v>211</v>
      </c>
      <c r="I24" s="141">
        <v>160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0"/>
    </row>
    <row r="25" spans="1:19" ht="12" customHeight="1">
      <c r="A25" s="76"/>
      <c r="B25" s="137"/>
      <c r="C25" s="138" t="s">
        <v>87</v>
      </c>
      <c r="E25" s="139">
        <v>59</v>
      </c>
      <c r="F25" s="140">
        <v>32</v>
      </c>
      <c r="G25" s="141">
        <v>21</v>
      </c>
      <c r="H25" s="141">
        <v>6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0"/>
    </row>
    <row r="26" spans="1:19" ht="3.95" customHeight="1">
      <c r="A26" s="76"/>
      <c r="B26" s="137"/>
      <c r="C26" s="138"/>
      <c r="E26" s="139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2"/>
      <c r="R26" s="142"/>
    </row>
    <row r="27" spans="1:19" ht="12" customHeight="1" thickBot="1">
      <c r="A27" s="76"/>
      <c r="B27" s="143"/>
      <c r="C27" s="143"/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>
        <v>0</v>
      </c>
    </row>
    <row r="28" spans="1:19" ht="24" customHeight="1">
      <c r="A28" s="76"/>
      <c r="B28" s="107"/>
      <c r="C28" s="107"/>
      <c r="D28" s="108"/>
      <c r="E28" s="145" t="s">
        <v>118</v>
      </c>
      <c r="F28" s="145" t="s">
        <v>2</v>
      </c>
      <c r="G28" s="145" t="s">
        <v>3</v>
      </c>
      <c r="H28" s="145" t="s">
        <v>4</v>
      </c>
      <c r="I28" s="145" t="s">
        <v>5</v>
      </c>
      <c r="J28" s="145" t="s">
        <v>6</v>
      </c>
      <c r="K28" s="145" t="s">
        <v>7</v>
      </c>
      <c r="L28" s="145" t="s">
        <v>8</v>
      </c>
      <c r="M28" s="145" t="s">
        <v>9</v>
      </c>
      <c r="N28" s="145" t="s">
        <v>10</v>
      </c>
      <c r="O28" s="145" t="s">
        <v>88</v>
      </c>
      <c r="P28" s="145" t="s">
        <v>89</v>
      </c>
      <c r="Q28" s="145" t="s">
        <v>90</v>
      </c>
      <c r="R28" s="165"/>
    </row>
    <row r="29" spans="1:19" s="221" customFormat="1" ht="17.25" customHeight="1">
      <c r="A29" s="217" t="s">
        <v>91</v>
      </c>
      <c r="B29" s="218" t="s">
        <v>92</v>
      </c>
      <c r="C29" s="219"/>
      <c r="D29" s="219"/>
      <c r="E29" s="223">
        <v>126</v>
      </c>
      <c r="F29" s="140">
        <v>18</v>
      </c>
      <c r="G29" s="140">
        <v>11</v>
      </c>
      <c r="H29" s="140">
        <v>8</v>
      </c>
      <c r="I29" s="140">
        <v>8</v>
      </c>
      <c r="J29" s="140">
        <v>5</v>
      </c>
      <c r="K29" s="140">
        <v>12</v>
      </c>
      <c r="L29" s="140">
        <v>19</v>
      </c>
      <c r="M29" s="140">
        <v>18</v>
      </c>
      <c r="N29" s="140">
        <v>17</v>
      </c>
      <c r="O29" s="140">
        <v>3</v>
      </c>
      <c r="P29" s="140">
        <v>4</v>
      </c>
      <c r="Q29" s="140">
        <v>3</v>
      </c>
      <c r="R29" s="224"/>
      <c r="S29" s="8"/>
    </row>
    <row r="30" spans="1:19" ht="3.95" customHeight="1">
      <c r="A30" s="88"/>
      <c r="B30" s="86" t="s">
        <v>68</v>
      </c>
      <c r="C30" s="86" t="s">
        <v>68</v>
      </c>
      <c r="D30" s="86"/>
      <c r="E30" s="146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 t="s">
        <v>68</v>
      </c>
      <c r="Q30" s="124" t="s">
        <v>68</v>
      </c>
      <c r="R30" s="124"/>
    </row>
    <row r="31" spans="1:19" ht="15.95" customHeight="1">
      <c r="B31" s="7" t="s">
        <v>148</v>
      </c>
      <c r="C31" s="8"/>
      <c r="D31" s="76"/>
      <c r="E31" s="44"/>
      <c r="F31" s="44"/>
      <c r="G31" s="44"/>
      <c r="H31" s="44"/>
    </row>
    <row r="32" spans="1:19" ht="12" customHeight="1">
      <c r="B32" s="7" t="s">
        <v>149</v>
      </c>
      <c r="C32" s="8"/>
      <c r="D32" s="76"/>
      <c r="E32" s="44"/>
      <c r="F32" s="44"/>
      <c r="G32" s="44"/>
      <c r="H32" s="44"/>
    </row>
    <row r="33" spans="2:8" ht="12" customHeight="1">
      <c r="B33" s="7" t="s">
        <v>150</v>
      </c>
      <c r="C33" s="8"/>
      <c r="D33" s="76"/>
      <c r="E33" s="44"/>
      <c r="F33" s="44"/>
      <c r="G33" s="44"/>
      <c r="H33" s="44"/>
    </row>
    <row r="34" spans="2:8" ht="12" customHeight="1">
      <c r="B34" s="7"/>
      <c r="C34" s="126" t="s">
        <v>173</v>
      </c>
      <c r="D34" s="76"/>
      <c r="E34" s="44"/>
      <c r="F34" s="44"/>
      <c r="G34" s="44"/>
      <c r="H34" s="44"/>
    </row>
    <row r="35" spans="2:8" ht="12" customHeight="1">
      <c r="B35" s="7" t="s">
        <v>145</v>
      </c>
      <c r="C35" s="8"/>
      <c r="D35" s="76"/>
      <c r="E35" s="44"/>
      <c r="F35" s="44"/>
      <c r="G35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120" zoomScaleNormal="120" zoomScaleSheetLayoutView="100" workbookViewId="0">
      <selection activeCell="H18" sqref="H18"/>
    </sheetView>
  </sheetViews>
  <sheetFormatPr defaultRowHeight="12" customHeight="1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>
      <c r="A1" s="125"/>
      <c r="C1" s="125"/>
      <c r="F1" s="104" t="s">
        <v>284</v>
      </c>
      <c r="G1" s="147" t="s">
        <v>93</v>
      </c>
    </row>
    <row r="2" spans="1:39" ht="8.1" customHeight="1"/>
    <row r="3" spans="1:39" s="19" customFormat="1" ht="12" customHeight="1" thickBot="1">
      <c r="A3" s="18"/>
      <c r="B3" s="18" t="s">
        <v>285</v>
      </c>
      <c r="C3" s="18"/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148"/>
      <c r="O3" s="278" t="s">
        <v>174</v>
      </c>
      <c r="P3" s="278"/>
    </row>
    <row r="4" spans="1:39" s="19" customFormat="1" ht="36" customHeight="1">
      <c r="A4" s="107"/>
      <c r="B4" s="107"/>
      <c r="C4" s="108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8"/>
      <c r="B5" s="138" t="s">
        <v>94</v>
      </c>
      <c r="C5" s="150"/>
      <c r="D5" s="152" t="s">
        <v>286</v>
      </c>
      <c r="E5" s="152" t="s">
        <v>286</v>
      </c>
      <c r="F5" s="152">
        <v>6.4</v>
      </c>
      <c r="G5" s="152">
        <v>7.5</v>
      </c>
      <c r="H5" s="151">
        <v>11.1</v>
      </c>
      <c r="I5" s="151">
        <v>16.5</v>
      </c>
      <c r="J5" s="151">
        <v>19.899999999999999</v>
      </c>
      <c r="K5" s="151">
        <v>22.6</v>
      </c>
      <c r="L5" s="151">
        <v>29.4</v>
      </c>
      <c r="M5" s="151">
        <v>25.1</v>
      </c>
      <c r="N5" s="151">
        <v>20.6</v>
      </c>
      <c r="O5" s="151">
        <v>17.2</v>
      </c>
      <c r="P5" s="151">
        <v>12.7</v>
      </c>
      <c r="R5" s="153"/>
      <c r="S5" s="151"/>
    </row>
    <row r="6" spans="1:39" ht="12" customHeight="1">
      <c r="A6" s="138"/>
      <c r="B6" s="138" t="s">
        <v>95</v>
      </c>
      <c r="C6" s="150"/>
      <c r="D6" s="152" t="s">
        <v>286</v>
      </c>
      <c r="E6" s="152" t="s">
        <v>286</v>
      </c>
      <c r="F6" s="152">
        <v>6.7</v>
      </c>
      <c r="G6" s="151">
        <v>8.6</v>
      </c>
      <c r="H6" s="151">
        <v>10.6</v>
      </c>
      <c r="I6" s="151">
        <v>16.5</v>
      </c>
      <c r="J6" s="151">
        <v>20.9</v>
      </c>
      <c r="K6" s="151">
        <v>23.8</v>
      </c>
      <c r="L6" s="151">
        <v>28.8</v>
      </c>
      <c r="M6" s="151">
        <v>23.5</v>
      </c>
      <c r="N6" s="151">
        <v>19.7</v>
      </c>
      <c r="O6" s="151">
        <v>16.399999999999999</v>
      </c>
      <c r="P6" s="151">
        <v>12.1</v>
      </c>
      <c r="R6" s="153"/>
    </row>
    <row r="7" spans="1:39" ht="12" customHeight="1">
      <c r="A7" s="138"/>
      <c r="B7" s="138" t="s">
        <v>96</v>
      </c>
      <c r="C7" s="150"/>
      <c r="D7" s="152" t="s">
        <v>286</v>
      </c>
      <c r="E7" s="152" t="s">
        <v>286</v>
      </c>
      <c r="F7" s="152">
        <v>7.7</v>
      </c>
      <c r="G7" s="151">
        <v>9.9</v>
      </c>
      <c r="H7" s="151">
        <v>13.6</v>
      </c>
      <c r="I7" s="151">
        <v>18.899999999999999</v>
      </c>
      <c r="J7" s="151">
        <v>22.5</v>
      </c>
      <c r="K7" s="151">
        <v>26.6</v>
      </c>
      <c r="L7" s="151">
        <v>27</v>
      </c>
      <c r="M7" s="151">
        <v>23.1</v>
      </c>
      <c r="N7" s="151">
        <v>18.5</v>
      </c>
      <c r="O7" s="151">
        <v>14.9</v>
      </c>
      <c r="P7" s="151">
        <v>10.7</v>
      </c>
      <c r="R7" s="153"/>
    </row>
    <row r="8" spans="1:39" ht="11.25" customHeight="1">
      <c r="A8" s="138"/>
      <c r="B8" s="138" t="s">
        <v>97</v>
      </c>
      <c r="C8" s="150"/>
      <c r="D8" s="152" t="s">
        <v>286</v>
      </c>
      <c r="E8" s="152" t="s">
        <v>286</v>
      </c>
      <c r="F8" s="152">
        <v>6.9</v>
      </c>
      <c r="G8" s="151">
        <v>8.6999999999999993</v>
      </c>
      <c r="H8" s="151">
        <v>11.8</v>
      </c>
      <c r="I8" s="151">
        <v>17.399999999999999</v>
      </c>
      <c r="J8" s="151">
        <v>21.1</v>
      </c>
      <c r="K8" s="151">
        <v>24.4</v>
      </c>
      <c r="L8" s="151">
        <v>28.4</v>
      </c>
      <c r="M8" s="151">
        <v>23.9</v>
      </c>
      <c r="N8" s="151">
        <v>19.600000000000001</v>
      </c>
      <c r="O8" s="151">
        <v>16.2</v>
      </c>
      <c r="P8" s="151">
        <v>11.8</v>
      </c>
      <c r="R8" s="153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>
      <c r="B10" s="7" t="s">
        <v>306</v>
      </c>
    </row>
    <row r="11" spans="1:39" ht="12" customHeight="1">
      <c r="B11" s="7" t="s">
        <v>305</v>
      </c>
    </row>
    <row r="12" spans="1:39" ht="12" customHeight="1">
      <c r="B12" s="7" t="s">
        <v>153</v>
      </c>
    </row>
    <row r="15" spans="1:39" ht="12" customHeight="1">
      <c r="D15" s="9"/>
      <c r="E15" s="9"/>
      <c r="F15" s="154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D16" s="9"/>
      <c r="E16" s="9"/>
      <c r="F16" s="154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4:16" s="7" customFormat="1" ht="12" customHeight="1">
      <c r="D17" s="9"/>
      <c r="E17" s="9"/>
      <c r="F17" s="154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4:16" s="7" customFormat="1" ht="12" customHeight="1">
      <c r="D18" s="9"/>
      <c r="E18" s="9"/>
      <c r="F18" s="154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4:16" s="7" customFormat="1" ht="12" customHeight="1">
      <c r="D19" s="9"/>
      <c r="E19" s="9"/>
      <c r="F19" s="154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4:16" s="7" customFormat="1" ht="12" customHeight="1">
      <c r="D20" s="9"/>
      <c r="E20" s="9"/>
      <c r="F20" s="154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4:16" s="7" customFormat="1" ht="12" customHeight="1">
      <c r="D21" s="9"/>
      <c r="E21" s="9"/>
      <c r="F21" s="154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4:16" s="7" customFormat="1" ht="12" customHeight="1">
      <c r="D22" s="9"/>
      <c r="E22" s="9"/>
      <c r="F22" s="154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4:16" s="7" customFormat="1" ht="12" customHeight="1">
      <c r="D23" s="9"/>
      <c r="E23" s="9"/>
      <c r="F23" s="154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4:16" s="7" customFormat="1" ht="12" customHeight="1">
      <c r="D24" s="9"/>
      <c r="E24" s="9"/>
      <c r="F24" s="154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4:16" s="7" customFormat="1" ht="12" customHeight="1">
      <c r="D25" s="9"/>
      <c r="E25" s="9"/>
      <c r="F25" s="154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4:16" s="7" customFormat="1" ht="12" customHeight="1">
      <c r="D26" s="9"/>
      <c r="E26" s="9"/>
      <c r="F26" s="154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4:16" s="7" customFormat="1" ht="12" customHeight="1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9"/>
    </row>
    <row r="28" spans="4:16" s="7" customFormat="1" ht="12" customHeight="1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9"/>
    </row>
    <row r="29" spans="4:16" s="7" customFormat="1" ht="12" customHeight="1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9"/>
    </row>
    <row r="30" spans="4:16" s="7" customFormat="1" ht="12" customHeight="1">
      <c r="D30" s="9"/>
      <c r="E30" s="9"/>
      <c r="F30" s="154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4:16" s="7" customFormat="1" ht="12" customHeight="1">
      <c r="D31" s="9"/>
      <c r="E31" s="9"/>
      <c r="F31" s="154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4:16" s="7" customFormat="1" ht="12" customHeight="1">
      <c r="D32" s="9"/>
      <c r="E32" s="9"/>
      <c r="F32" s="154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4:16" s="7" customFormat="1" ht="12" customHeight="1">
      <c r="D33" s="9"/>
      <c r="E33" s="9"/>
      <c r="F33" s="154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4:16" s="7" customFormat="1" ht="12" customHeight="1">
      <c r="D34" s="9"/>
      <c r="E34" s="9"/>
      <c r="F34" s="154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4:16" s="7" customFormat="1" ht="12" customHeight="1">
      <c r="D35" s="9"/>
      <c r="E35" s="9"/>
      <c r="F35" s="154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4:16" s="7" customFormat="1" ht="12" customHeight="1">
      <c r="D36" s="9"/>
      <c r="E36" s="9"/>
      <c r="F36" s="154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4:16" s="7" customFormat="1" ht="12" customHeight="1">
      <c r="D37" s="9"/>
      <c r="E37" s="9"/>
      <c r="F37" s="154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4:16" s="7" customFormat="1" ht="12" customHeight="1">
      <c r="D38" s="9"/>
      <c r="E38" s="9"/>
      <c r="F38" s="154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4:16" s="7" customFormat="1" ht="12" customHeight="1">
      <c r="D39" s="9"/>
      <c r="E39" s="9"/>
      <c r="F39" s="154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4:16" s="7" customFormat="1" ht="12" customHeight="1">
      <c r="D40" s="9"/>
      <c r="E40" s="9"/>
      <c r="F40" s="154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4:16" s="7" customFormat="1" ht="12" customHeight="1">
      <c r="D41" s="9"/>
      <c r="E41" s="9"/>
      <c r="F41" s="154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4:16" s="7" customFormat="1" ht="12" customHeight="1">
      <c r="D42" s="9"/>
      <c r="E42" s="9"/>
      <c r="F42" s="154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4:16" s="7" customFormat="1" ht="12" customHeight="1">
      <c r="D43" s="9"/>
      <c r="E43" s="9"/>
      <c r="F43" s="154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4:16" s="7" customFormat="1" ht="12" customHeight="1">
      <c r="D44" s="9"/>
      <c r="E44" s="9"/>
      <c r="F44" s="154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4:16" s="7" customFormat="1" ht="12" customHeight="1">
      <c r="D45" s="9"/>
      <c r="E45" s="9"/>
      <c r="F45" s="154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4:16" s="7" customFormat="1" ht="12" customHeight="1">
      <c r="D46" s="9"/>
      <c r="E46" s="9"/>
      <c r="F46" s="154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4:16" s="7" customFormat="1" ht="12" customHeight="1">
      <c r="D47" s="9"/>
      <c r="E47" s="9"/>
      <c r="F47" s="154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4:16" s="7" customFormat="1" ht="12" customHeight="1">
      <c r="D48" s="9"/>
      <c r="E48" s="9"/>
      <c r="F48" s="154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4:16" s="7" customFormat="1" ht="12" customHeight="1">
      <c r="D49" s="9"/>
      <c r="E49" s="9"/>
      <c r="F49" s="154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4:16" s="7" customFormat="1" ht="12" customHeight="1">
      <c r="D50" s="9"/>
      <c r="E50" s="9"/>
      <c r="F50" s="154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4:16" s="7" customFormat="1" ht="12" customHeight="1"/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zoomScale="120" zoomScaleNormal="120" workbookViewId="0">
      <selection activeCell="H18" sqref="H18"/>
    </sheetView>
  </sheetViews>
  <sheetFormatPr defaultRowHeight="12" customHeight="1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>
      <c r="E1" s="104" t="s">
        <v>98</v>
      </c>
      <c r="F1" s="147" t="s">
        <v>99</v>
      </c>
    </row>
    <row r="2" spans="1:44" ht="8.1" customHeight="1"/>
    <row r="3" spans="1:44" s="19" customFormat="1" ht="12" customHeight="1" thickBot="1">
      <c r="B3" s="94" t="s">
        <v>210</v>
      </c>
      <c r="C3" s="148"/>
      <c r="D3" s="148"/>
      <c r="E3" s="148"/>
      <c r="F3" s="148"/>
      <c r="G3" s="148"/>
      <c r="H3" s="148"/>
      <c r="I3" s="148"/>
      <c r="J3" s="148"/>
      <c r="K3" s="148"/>
      <c r="L3" s="156"/>
      <c r="M3" s="148"/>
      <c r="N3" s="148"/>
      <c r="O3" s="148"/>
      <c r="P3" s="148"/>
    </row>
    <row r="4" spans="1:44" s="19" customFormat="1" ht="36" customHeight="1">
      <c r="A4" s="31"/>
      <c r="B4" s="31"/>
      <c r="C4" s="108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7"/>
      <c r="B5" s="137" t="s">
        <v>100</v>
      </c>
      <c r="C5" s="58" t="s">
        <v>180</v>
      </c>
      <c r="D5" s="232">
        <v>21</v>
      </c>
      <c r="E5" s="262">
        <v>12</v>
      </c>
      <c r="F5" s="262">
        <v>9</v>
      </c>
      <c r="G5" s="262">
        <v>8</v>
      </c>
      <c r="H5" s="262">
        <v>21</v>
      </c>
      <c r="I5" s="262">
        <v>19</v>
      </c>
      <c r="J5" s="262">
        <v>2</v>
      </c>
      <c r="K5" s="262">
        <v>11</v>
      </c>
      <c r="L5" s="262">
        <v>-14.000000000000002</v>
      </c>
      <c r="M5" s="262">
        <v>-7.0000000000000009</v>
      </c>
      <c r="N5" s="262">
        <v>-28.999999999999996</v>
      </c>
      <c r="O5" s="262">
        <v>-39</v>
      </c>
      <c r="P5" s="262">
        <v>-20</v>
      </c>
    </row>
    <row r="6" spans="1:44" ht="18" customHeight="1">
      <c r="A6" s="137"/>
      <c r="B6" s="137" t="s">
        <v>102</v>
      </c>
      <c r="C6" s="58" t="s">
        <v>180</v>
      </c>
      <c r="D6" s="232">
        <v>-56.999999999999993</v>
      </c>
      <c r="E6" s="262">
        <v>-6</v>
      </c>
      <c r="F6" s="262">
        <v>-15</v>
      </c>
      <c r="G6" s="262">
        <v>-15</v>
      </c>
      <c r="H6" s="262">
        <v>4</v>
      </c>
      <c r="I6" s="262">
        <v>1</v>
      </c>
      <c r="J6" s="262">
        <v>-22</v>
      </c>
      <c r="K6" s="262">
        <v>-21</v>
      </c>
      <c r="L6" s="262">
        <v>-28.999999999999996</v>
      </c>
      <c r="M6" s="262">
        <v>-34</v>
      </c>
      <c r="N6" s="262">
        <v>-53</v>
      </c>
      <c r="O6" s="262">
        <v>-56.999999999999993</v>
      </c>
      <c r="P6" s="262">
        <v>-46</v>
      </c>
    </row>
    <row r="7" spans="1:44" ht="18" customHeight="1">
      <c r="A7" s="137"/>
      <c r="B7" s="137" t="s">
        <v>103</v>
      </c>
      <c r="C7" s="58" t="s">
        <v>101</v>
      </c>
      <c r="D7" s="233">
        <v>-13.666666666666666</v>
      </c>
      <c r="E7" s="262">
        <v>6</v>
      </c>
      <c r="F7" s="262">
        <v>-7.0000000000000009</v>
      </c>
      <c r="G7" s="262">
        <v>-2</v>
      </c>
      <c r="H7" s="262">
        <v>16</v>
      </c>
      <c r="I7" s="262">
        <v>13</v>
      </c>
      <c r="J7" s="262">
        <v>-10</v>
      </c>
      <c r="K7" s="262">
        <v>-10</v>
      </c>
      <c r="L7" s="262">
        <v>-23</v>
      </c>
      <c r="M7" s="262">
        <v>-27</v>
      </c>
      <c r="N7" s="262">
        <v>-39</v>
      </c>
      <c r="O7" s="262">
        <v>-48</v>
      </c>
      <c r="P7" s="262">
        <v>-33</v>
      </c>
    </row>
    <row r="8" spans="1:44" ht="18" customHeight="1">
      <c r="A8" s="137"/>
      <c r="B8" s="137" t="s">
        <v>104</v>
      </c>
      <c r="C8" s="58" t="s">
        <v>181</v>
      </c>
      <c r="D8" s="234">
        <v>792.05</v>
      </c>
      <c r="E8" s="263">
        <v>313.45</v>
      </c>
      <c r="F8" s="263">
        <v>307.75</v>
      </c>
      <c r="G8" s="264">
        <v>302.92</v>
      </c>
      <c r="H8" s="264">
        <v>318.45</v>
      </c>
      <c r="I8" s="264">
        <v>173.01</v>
      </c>
      <c r="J8" s="264">
        <v>769.32</v>
      </c>
      <c r="K8" s="264">
        <v>792.05</v>
      </c>
      <c r="L8" s="264">
        <v>367.03</v>
      </c>
      <c r="M8" s="264">
        <v>727.07</v>
      </c>
      <c r="N8" s="264">
        <v>118.71</v>
      </c>
      <c r="O8" s="263">
        <v>96.63</v>
      </c>
      <c r="P8" s="263">
        <v>92.65</v>
      </c>
    </row>
    <row r="9" spans="1:44" ht="18" customHeight="1">
      <c r="A9" s="137"/>
      <c r="B9" s="137" t="s">
        <v>105</v>
      </c>
      <c r="C9" s="58" t="s">
        <v>181</v>
      </c>
      <c r="D9" s="232">
        <v>14.02</v>
      </c>
      <c r="E9" s="263">
        <v>159.81</v>
      </c>
      <c r="F9" s="263">
        <v>183.52</v>
      </c>
      <c r="G9" s="263">
        <v>111.14</v>
      </c>
      <c r="H9" s="263">
        <v>111.28</v>
      </c>
      <c r="I9" s="263">
        <v>82.93</v>
      </c>
      <c r="J9" s="263">
        <v>76.64</v>
      </c>
      <c r="K9" s="263">
        <v>14.02</v>
      </c>
      <c r="L9" s="263">
        <v>60.5</v>
      </c>
      <c r="M9" s="263">
        <v>79.260000000000005</v>
      </c>
      <c r="N9" s="263">
        <v>76.97</v>
      </c>
      <c r="O9" s="263">
        <v>69.23</v>
      </c>
      <c r="P9" s="263">
        <v>28.96</v>
      </c>
    </row>
    <row r="10" spans="1:44" ht="18" customHeight="1">
      <c r="A10" s="137"/>
      <c r="B10" s="137" t="s">
        <v>106</v>
      </c>
      <c r="C10" s="58" t="s">
        <v>188</v>
      </c>
      <c r="D10" s="234">
        <v>199.37</v>
      </c>
      <c r="E10" s="263">
        <v>248.51</v>
      </c>
      <c r="F10" s="263">
        <v>249.87</v>
      </c>
      <c r="G10" s="263">
        <v>238.37</v>
      </c>
      <c r="H10" s="263">
        <v>190</v>
      </c>
      <c r="I10" s="263">
        <v>123.67</v>
      </c>
      <c r="J10" s="263">
        <v>234.51</v>
      </c>
      <c r="K10" s="263">
        <v>411.57</v>
      </c>
      <c r="L10" s="263">
        <v>141.08000000000001</v>
      </c>
      <c r="M10" s="263">
        <v>301.10000000000002</v>
      </c>
      <c r="N10" s="263">
        <v>88.31</v>
      </c>
      <c r="O10" s="263">
        <v>85.1</v>
      </c>
      <c r="P10" s="263">
        <v>80.319999999999993</v>
      </c>
    </row>
    <row r="11" spans="1:44" ht="4.5" customHeight="1">
      <c r="A11" s="42"/>
      <c r="B11" s="42"/>
      <c r="C11" s="43"/>
      <c r="D11" s="42" t="s">
        <v>107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>
      <c r="B12" s="7" t="s">
        <v>246</v>
      </c>
    </row>
    <row r="13" spans="1:44" ht="12" customHeight="1">
      <c r="B13" s="7" t="s">
        <v>247</v>
      </c>
    </row>
    <row r="14" spans="1:44" ht="12" customHeight="1">
      <c r="B14" s="7" t="s">
        <v>248</v>
      </c>
    </row>
    <row r="15" spans="1:44" ht="12" customHeight="1">
      <c r="B15" s="7" t="s">
        <v>249</v>
      </c>
    </row>
    <row r="16" spans="1:44" ht="12" customHeight="1">
      <c r="B16" s="7" t="s">
        <v>250</v>
      </c>
    </row>
    <row r="17" spans="2:15" ht="12" customHeight="1">
      <c r="B17" s="7" t="s">
        <v>182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59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4"/>
  <sheetViews>
    <sheetView showWhiteSpace="0" view="pageBreakPreview" zoomScale="126" zoomScaleNormal="100" zoomScaleSheetLayoutView="126" workbookViewId="0">
      <selection activeCell="H18" sqref="H18"/>
    </sheetView>
  </sheetViews>
  <sheetFormatPr defaultRowHeight="12" customHeight="1"/>
  <cols>
    <col min="1" max="1" width="5.7109375" style="102" customWidth="1"/>
    <col min="2" max="2" width="8.28515625" style="102" customWidth="1"/>
    <col min="3" max="3" width="0.28515625" style="102" customWidth="1"/>
    <col min="4" max="4" width="8.28515625" style="102" customWidth="1"/>
    <col min="5" max="5" width="0.28515625" style="102" customWidth="1"/>
    <col min="6" max="6" width="2.28515625" style="102" customWidth="1"/>
    <col min="7" max="7" width="17.7109375" style="102" customWidth="1"/>
    <col min="8" max="8" width="7.7109375" style="102" customWidth="1"/>
    <col min="9" max="9" width="0.28515625" style="102" customWidth="1"/>
    <col min="10" max="10" width="7.7109375" style="102" customWidth="1"/>
    <col min="11" max="11" width="0.28515625" style="102" customWidth="1"/>
    <col min="12" max="12" width="7.7109375" style="102" customWidth="1"/>
    <col min="13" max="13" width="7.7109375" style="160" customWidth="1"/>
    <col min="14" max="14" width="0.28515625" style="161" customWidth="1"/>
    <col min="15" max="15" width="7.7109375" style="161" customWidth="1"/>
    <col min="16" max="16" width="7.7109375" style="102" customWidth="1"/>
    <col min="17" max="17" width="0.28515625" style="102" customWidth="1"/>
    <col min="18" max="18" width="4.7109375" style="102" customWidth="1"/>
    <col min="19" max="19" width="101.85546875" style="102" customWidth="1"/>
    <col min="20" max="16384" width="9.140625" style="102"/>
  </cols>
  <sheetData>
    <row r="1" spans="1:41" s="93" customFormat="1" ht="24" customHeight="1">
      <c r="B1" s="92"/>
      <c r="C1" s="92"/>
      <c r="D1" s="92"/>
      <c r="E1" s="92"/>
      <c r="F1" s="92"/>
      <c r="G1" s="92" t="s">
        <v>143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57" t="s">
        <v>111</v>
      </c>
      <c r="Y1" s="158"/>
      <c r="Z1" s="158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8"/>
      <c r="AO1" s="158"/>
    </row>
    <row r="2" spans="1:41" ht="3.75" customHeight="1">
      <c r="Q2" s="162"/>
      <c r="Y2" s="161"/>
      <c r="Z2" s="161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1"/>
      <c r="AO2" s="161"/>
    </row>
    <row r="3" spans="1:41" s="98" customFormat="1" ht="12" customHeight="1" thickBot="1">
      <c r="A3" s="9" t="s">
        <v>210</v>
      </c>
      <c r="B3" s="94"/>
      <c r="C3" s="94"/>
      <c r="D3" s="94"/>
      <c r="E3" s="94"/>
      <c r="F3" s="94"/>
      <c r="G3" s="18"/>
      <c r="H3" s="18"/>
      <c r="I3" s="18"/>
      <c r="J3" s="18"/>
      <c r="K3" s="18"/>
      <c r="L3" s="18"/>
      <c r="M3" s="164"/>
      <c r="N3" s="18"/>
      <c r="O3" s="18"/>
      <c r="P3" s="18"/>
      <c r="Q3" s="18"/>
      <c r="R3" s="18"/>
      <c r="S3" s="18"/>
      <c r="T3" s="94"/>
      <c r="U3" s="94"/>
      <c r="V3" s="94"/>
      <c r="W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</row>
    <row r="4" spans="1:41" s="98" customFormat="1" ht="15" customHeight="1">
      <c r="A4" s="279" t="s">
        <v>144</v>
      </c>
      <c r="B4" s="284" t="s">
        <v>136</v>
      </c>
      <c r="C4" s="283"/>
      <c r="D4" s="283"/>
      <c r="E4" s="166"/>
      <c r="F4" s="135"/>
      <c r="G4" s="281" t="s">
        <v>137</v>
      </c>
      <c r="H4" s="167" t="s">
        <v>130</v>
      </c>
      <c r="I4" s="166"/>
      <c r="J4" s="135" t="s">
        <v>131</v>
      </c>
      <c r="K4" s="166"/>
      <c r="L4" s="168" t="s">
        <v>132</v>
      </c>
      <c r="M4" s="169"/>
      <c r="N4" s="133"/>
      <c r="O4" s="168" t="s">
        <v>133</v>
      </c>
      <c r="P4" s="170"/>
      <c r="Q4" s="134"/>
      <c r="R4" s="283" t="s">
        <v>135</v>
      </c>
      <c r="S4" s="283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s="174" customFormat="1" ht="15" customHeight="1">
      <c r="A5" s="280"/>
      <c r="B5" s="171" t="s">
        <v>128</v>
      </c>
      <c r="C5" s="99"/>
      <c r="D5" s="172" t="s">
        <v>129</v>
      </c>
      <c r="E5" s="99"/>
      <c r="F5" s="172"/>
      <c r="G5" s="282"/>
      <c r="H5" s="171" t="s">
        <v>108</v>
      </c>
      <c r="I5" s="173"/>
      <c r="J5" s="172" t="s">
        <v>179</v>
      </c>
      <c r="K5" s="173"/>
      <c r="L5" s="172" t="s">
        <v>164</v>
      </c>
      <c r="M5" s="247" t="s">
        <v>165</v>
      </c>
      <c r="N5" s="171"/>
      <c r="O5" s="248" t="s">
        <v>166</v>
      </c>
      <c r="P5" s="171" t="s">
        <v>165</v>
      </c>
      <c r="Q5" s="173"/>
      <c r="R5" s="99" t="s">
        <v>109</v>
      </c>
      <c r="S5" s="171" t="s">
        <v>134</v>
      </c>
    </row>
    <row r="6" spans="1:41" s="174" customFormat="1" ht="3" customHeight="1">
      <c r="A6" s="175"/>
      <c r="B6" s="136"/>
      <c r="C6" s="136"/>
      <c r="D6" s="136"/>
      <c r="E6" s="136"/>
      <c r="F6" s="136"/>
      <c r="G6" s="176"/>
      <c r="H6" s="136"/>
      <c r="I6" s="18"/>
      <c r="J6" s="136"/>
      <c r="K6" s="18"/>
      <c r="L6" s="177"/>
      <c r="M6" s="178"/>
      <c r="N6" s="18"/>
      <c r="O6" s="179"/>
      <c r="P6" s="177"/>
      <c r="Q6" s="18"/>
      <c r="R6" s="180"/>
      <c r="S6" s="136"/>
    </row>
    <row r="7" spans="1:41" s="187" customFormat="1" ht="12.75" customHeight="1">
      <c r="A7" s="181">
        <v>1</v>
      </c>
      <c r="B7" s="260" t="s">
        <v>262</v>
      </c>
      <c r="C7" s="182"/>
      <c r="D7" s="183">
        <v>0.48749999999999999</v>
      </c>
      <c r="E7" s="183"/>
      <c r="F7" s="183"/>
      <c r="G7" s="192" t="s">
        <v>215</v>
      </c>
      <c r="H7" s="185">
        <v>3.2</v>
      </c>
      <c r="I7" s="185"/>
      <c r="J7" s="186">
        <v>15</v>
      </c>
      <c r="L7" s="187">
        <v>35</v>
      </c>
      <c r="M7" s="185">
        <v>17.2</v>
      </c>
      <c r="N7" s="188"/>
      <c r="O7" s="189">
        <v>135</v>
      </c>
      <c r="P7" s="185">
        <v>54.1</v>
      </c>
      <c r="Q7" s="185"/>
      <c r="R7" s="190">
        <v>2</v>
      </c>
      <c r="S7" s="191" t="s">
        <v>229</v>
      </c>
    </row>
    <row r="8" spans="1:41" s="187" customFormat="1" ht="12.75" customHeight="1">
      <c r="A8" s="181">
        <v>2</v>
      </c>
      <c r="B8" s="260" t="s">
        <v>263</v>
      </c>
      <c r="C8" s="182"/>
      <c r="D8" s="183">
        <v>0.22916666666666666</v>
      </c>
      <c r="E8" s="183"/>
      <c r="F8" s="183"/>
      <c r="G8" s="192" t="s">
        <v>212</v>
      </c>
      <c r="H8" s="185">
        <v>2.5</v>
      </c>
      <c r="I8" s="185"/>
      <c r="J8" s="186">
        <v>10</v>
      </c>
      <c r="L8" s="187">
        <v>35</v>
      </c>
      <c r="M8" s="215">
        <v>15.3</v>
      </c>
      <c r="N8" s="188"/>
      <c r="O8" s="189">
        <v>135</v>
      </c>
      <c r="P8" s="185">
        <v>47.4</v>
      </c>
      <c r="Q8" s="185"/>
      <c r="R8" s="190">
        <v>1</v>
      </c>
      <c r="S8" s="191" t="s">
        <v>230</v>
      </c>
    </row>
    <row r="9" spans="1:41" s="187" customFormat="1" ht="12.75" customHeight="1">
      <c r="A9" s="181">
        <v>3</v>
      </c>
      <c r="B9" s="260" t="s">
        <v>264</v>
      </c>
      <c r="C9" s="182"/>
      <c r="D9" s="183">
        <v>5.7638888888888885E-2</v>
      </c>
      <c r="E9" s="183"/>
      <c r="F9" s="183"/>
      <c r="G9" s="192" t="s">
        <v>215</v>
      </c>
      <c r="H9" s="185">
        <v>2.2999999999999998</v>
      </c>
      <c r="I9" s="185"/>
      <c r="J9" s="186">
        <v>12</v>
      </c>
      <c r="L9" s="187">
        <v>35</v>
      </c>
      <c r="M9" s="185">
        <v>22.1</v>
      </c>
      <c r="N9" s="188"/>
      <c r="O9" s="189">
        <v>135</v>
      </c>
      <c r="P9" s="185">
        <v>56.4</v>
      </c>
      <c r="Q9" s="185"/>
      <c r="R9" s="190">
        <v>2</v>
      </c>
      <c r="S9" s="191" t="s">
        <v>231</v>
      </c>
    </row>
    <row r="10" spans="1:41" s="187" customFormat="1" ht="12.75" customHeight="1">
      <c r="A10" s="181">
        <v>4</v>
      </c>
      <c r="B10" s="260" t="s">
        <v>265</v>
      </c>
      <c r="C10" s="182"/>
      <c r="D10" s="183">
        <v>0.87638888888888899</v>
      </c>
      <c r="E10" s="183"/>
      <c r="F10" s="183"/>
      <c r="G10" s="192" t="s">
        <v>212</v>
      </c>
      <c r="H10" s="185">
        <v>3.9</v>
      </c>
      <c r="I10" s="185"/>
      <c r="J10" s="186">
        <v>15</v>
      </c>
      <c r="L10" s="187">
        <v>35</v>
      </c>
      <c r="M10" s="261" t="s">
        <v>227</v>
      </c>
      <c r="N10" s="188"/>
      <c r="O10" s="189">
        <v>135</v>
      </c>
      <c r="P10" s="185">
        <v>31.9</v>
      </c>
      <c r="Q10" s="185"/>
      <c r="R10" s="190">
        <v>2</v>
      </c>
      <c r="S10" s="191" t="s">
        <v>232</v>
      </c>
    </row>
    <row r="11" spans="1:41" s="187" customFormat="1" ht="18" customHeight="1">
      <c r="A11" s="181">
        <v>5</v>
      </c>
      <c r="B11" s="260" t="s">
        <v>266</v>
      </c>
      <c r="C11" s="182"/>
      <c r="D11" s="183">
        <v>0.75069444444444444</v>
      </c>
      <c r="E11" s="183"/>
      <c r="F11" s="183"/>
      <c r="G11" s="184" t="s">
        <v>214</v>
      </c>
      <c r="H11" s="185">
        <v>2.4</v>
      </c>
      <c r="I11" s="185"/>
      <c r="J11" s="186">
        <v>13</v>
      </c>
      <c r="L11" s="187">
        <v>35</v>
      </c>
      <c r="M11" s="185">
        <v>26.8</v>
      </c>
      <c r="N11" s="188"/>
      <c r="O11" s="189">
        <v>135</v>
      </c>
      <c r="P11" s="185">
        <v>51.9</v>
      </c>
      <c r="Q11" s="185"/>
      <c r="R11" s="190">
        <v>1</v>
      </c>
      <c r="S11" s="191" t="s">
        <v>233</v>
      </c>
    </row>
    <row r="12" spans="1:41" s="187" customFormat="1" ht="12.75" customHeight="1">
      <c r="A12" s="181">
        <v>6</v>
      </c>
      <c r="B12" s="260" t="s">
        <v>267</v>
      </c>
      <c r="C12" s="182"/>
      <c r="D12" s="183">
        <v>0.6069444444444444</v>
      </c>
      <c r="E12" s="183"/>
      <c r="F12" s="183"/>
      <c r="G12" s="184" t="s">
        <v>217</v>
      </c>
      <c r="H12" s="185">
        <v>3.4</v>
      </c>
      <c r="I12" s="185"/>
      <c r="J12" s="186">
        <v>15</v>
      </c>
      <c r="L12" s="187">
        <v>35</v>
      </c>
      <c r="M12" s="185">
        <v>10.9</v>
      </c>
      <c r="N12" s="188"/>
      <c r="O12" s="189">
        <v>136</v>
      </c>
      <c r="P12" s="261" t="s">
        <v>228</v>
      </c>
      <c r="Q12" s="185"/>
      <c r="R12" s="190">
        <v>2</v>
      </c>
      <c r="S12" s="191" t="s">
        <v>234</v>
      </c>
    </row>
    <row r="13" spans="1:41" s="187" customFormat="1" ht="12.75" customHeight="1">
      <c r="A13" s="181">
        <v>7</v>
      </c>
      <c r="B13" s="260" t="s">
        <v>267</v>
      </c>
      <c r="C13" s="182"/>
      <c r="D13" s="183">
        <v>0.80555555555555547</v>
      </c>
      <c r="E13" s="183"/>
      <c r="F13" s="183"/>
      <c r="G13" s="192" t="s">
        <v>212</v>
      </c>
      <c r="H13" s="185">
        <v>3.7</v>
      </c>
      <c r="I13" s="185"/>
      <c r="J13" s="186">
        <v>15</v>
      </c>
      <c r="L13" s="187">
        <v>35</v>
      </c>
      <c r="M13" s="260" t="s">
        <v>226</v>
      </c>
      <c r="N13" s="188"/>
      <c r="O13" s="189">
        <v>135</v>
      </c>
      <c r="P13" s="185">
        <v>31.6</v>
      </c>
      <c r="Q13" s="185"/>
      <c r="R13" s="190">
        <v>1</v>
      </c>
      <c r="S13" s="191" t="s">
        <v>244</v>
      </c>
    </row>
    <row r="14" spans="1:41" s="187" customFormat="1" ht="12.75" customHeight="1">
      <c r="A14" s="181">
        <v>8</v>
      </c>
      <c r="B14" s="260" t="s">
        <v>268</v>
      </c>
      <c r="C14" s="182"/>
      <c r="D14" s="183">
        <v>0.43402777777777773</v>
      </c>
      <c r="E14" s="183"/>
      <c r="F14" s="183"/>
      <c r="G14" s="192" t="s">
        <v>235</v>
      </c>
      <c r="H14" s="185">
        <v>5.0999999999999996</v>
      </c>
      <c r="I14" s="185"/>
      <c r="J14" s="186">
        <v>11</v>
      </c>
      <c r="L14" s="187">
        <v>33</v>
      </c>
      <c r="M14" s="185">
        <v>44</v>
      </c>
      <c r="N14" s="188"/>
      <c r="O14" s="189">
        <v>134</v>
      </c>
      <c r="P14" s="215">
        <v>22.2</v>
      </c>
      <c r="Q14" s="185"/>
      <c r="R14" s="190">
        <v>1</v>
      </c>
      <c r="S14" s="187" t="s">
        <v>237</v>
      </c>
    </row>
    <row r="15" spans="1:41" s="187" customFormat="1" ht="12.75" customHeight="1">
      <c r="A15" s="181">
        <v>9</v>
      </c>
      <c r="B15" s="260" t="s">
        <v>269</v>
      </c>
      <c r="C15" s="182"/>
      <c r="D15" s="183">
        <v>5.5555555555555558E-3</v>
      </c>
      <c r="E15" s="183"/>
      <c r="F15" s="183"/>
      <c r="G15" s="192" t="s">
        <v>217</v>
      </c>
      <c r="H15" s="185">
        <v>2.6</v>
      </c>
      <c r="I15" s="185"/>
      <c r="J15" s="186">
        <v>11</v>
      </c>
      <c r="L15" s="187">
        <v>35</v>
      </c>
      <c r="M15" s="260" t="s">
        <v>225</v>
      </c>
      <c r="N15" s="188"/>
      <c r="O15" s="189">
        <v>135</v>
      </c>
      <c r="P15" s="185">
        <v>54.8</v>
      </c>
      <c r="Q15" s="185"/>
      <c r="R15" s="190">
        <v>1</v>
      </c>
      <c r="S15" s="191" t="s">
        <v>236</v>
      </c>
    </row>
    <row r="16" spans="1:41" s="187" customFormat="1" ht="18" customHeight="1">
      <c r="A16" s="181">
        <v>10</v>
      </c>
      <c r="B16" s="260" t="s">
        <v>270</v>
      </c>
      <c r="C16" s="182"/>
      <c r="D16" s="183">
        <v>2.7777777777777779E-3</v>
      </c>
      <c r="E16" s="183"/>
      <c r="F16" s="183"/>
      <c r="G16" s="192" t="s">
        <v>223</v>
      </c>
      <c r="H16" s="185">
        <v>4.5999999999999996</v>
      </c>
      <c r="I16" s="185"/>
      <c r="J16" s="186">
        <v>40</v>
      </c>
      <c r="L16" s="187">
        <v>35</v>
      </c>
      <c r="M16" s="215">
        <v>20.6</v>
      </c>
      <c r="N16" s="188"/>
      <c r="O16" s="189">
        <v>136</v>
      </c>
      <c r="P16" s="185">
        <v>48.2</v>
      </c>
      <c r="Q16" s="185"/>
      <c r="R16" s="190">
        <v>3</v>
      </c>
      <c r="S16" s="191" t="s">
        <v>238</v>
      </c>
    </row>
    <row r="17" spans="1:19" s="187" customFormat="1" ht="12.75" customHeight="1">
      <c r="A17" s="181">
        <v>11</v>
      </c>
      <c r="B17" s="260" t="s">
        <v>271</v>
      </c>
      <c r="C17" s="182"/>
      <c r="D17" s="183">
        <v>0.58611111111111114</v>
      </c>
      <c r="E17" s="183"/>
      <c r="F17" s="183"/>
      <c r="G17" s="192" t="s">
        <v>214</v>
      </c>
      <c r="H17" s="185">
        <v>3.1</v>
      </c>
      <c r="I17" s="185"/>
      <c r="J17" s="186">
        <v>13</v>
      </c>
      <c r="L17" s="187">
        <v>35</v>
      </c>
      <c r="M17" s="185">
        <v>26.5</v>
      </c>
      <c r="N17" s="188"/>
      <c r="O17" s="189">
        <v>135</v>
      </c>
      <c r="P17" s="185">
        <v>51.9</v>
      </c>
      <c r="Q17" s="185"/>
      <c r="R17" s="190">
        <v>2</v>
      </c>
      <c r="S17" s="187" t="s">
        <v>233</v>
      </c>
    </row>
    <row r="18" spans="1:19" s="187" customFormat="1" ht="12.75" customHeight="1">
      <c r="A18" s="181">
        <v>12</v>
      </c>
      <c r="B18" s="260" t="s">
        <v>272</v>
      </c>
      <c r="C18" s="182"/>
      <c r="D18" s="183">
        <v>0.68472222222222223</v>
      </c>
      <c r="E18" s="183"/>
      <c r="F18" s="183"/>
      <c r="G18" s="192" t="s">
        <v>215</v>
      </c>
      <c r="H18" s="185">
        <v>2.7</v>
      </c>
      <c r="I18" s="185"/>
      <c r="J18" s="186">
        <v>14</v>
      </c>
      <c r="L18" s="187">
        <v>35</v>
      </c>
      <c r="M18" s="185">
        <v>17.3</v>
      </c>
      <c r="N18" s="188"/>
      <c r="O18" s="189">
        <v>135</v>
      </c>
      <c r="P18" s="185">
        <v>53.8</v>
      </c>
      <c r="Q18" s="185"/>
      <c r="R18" s="190">
        <v>1</v>
      </c>
      <c r="S18" s="191" t="s">
        <v>239</v>
      </c>
    </row>
    <row r="19" spans="1:19" s="187" customFormat="1" ht="12.75" customHeight="1">
      <c r="A19" s="181">
        <v>13</v>
      </c>
      <c r="B19" s="260" t="s">
        <v>273</v>
      </c>
      <c r="C19" s="182"/>
      <c r="D19" s="183">
        <v>0.60277777777777775</v>
      </c>
      <c r="E19" s="183"/>
      <c r="F19" s="183"/>
      <c r="G19" s="192" t="s">
        <v>222</v>
      </c>
      <c r="H19" s="185">
        <v>5.5</v>
      </c>
      <c r="I19" s="185"/>
      <c r="J19" s="186">
        <v>56</v>
      </c>
      <c r="L19" s="187">
        <v>36</v>
      </c>
      <c r="M19" s="260" t="s">
        <v>245</v>
      </c>
      <c r="N19" s="188"/>
      <c r="O19" s="189">
        <v>139</v>
      </c>
      <c r="P19" s="185">
        <v>38.299999999999997</v>
      </c>
      <c r="Q19" s="185"/>
      <c r="R19" s="190">
        <v>1</v>
      </c>
      <c r="S19" s="191" t="s">
        <v>240</v>
      </c>
    </row>
    <row r="20" spans="1:19" s="187" customFormat="1" ht="12.75" customHeight="1">
      <c r="A20" s="181">
        <v>14</v>
      </c>
      <c r="B20" s="260" t="s">
        <v>274</v>
      </c>
      <c r="C20" s="182"/>
      <c r="D20" s="183">
        <v>0.84930555555555554</v>
      </c>
      <c r="E20" s="183"/>
      <c r="F20" s="183"/>
      <c r="G20" s="192" t="s">
        <v>221</v>
      </c>
      <c r="H20" s="185">
        <v>8.1</v>
      </c>
      <c r="I20" s="185"/>
      <c r="J20" s="186">
        <v>682</v>
      </c>
      <c r="L20" s="187">
        <v>27</v>
      </c>
      <c r="M20" s="185">
        <v>51.6</v>
      </c>
      <c r="N20" s="188"/>
      <c r="O20" s="189">
        <v>140</v>
      </c>
      <c r="P20" s="185">
        <v>40.9</v>
      </c>
      <c r="Q20" s="185"/>
      <c r="R20" s="190">
        <v>2</v>
      </c>
      <c r="S20" s="191" t="s">
        <v>252</v>
      </c>
    </row>
    <row r="21" spans="1:19" s="187" customFormat="1" ht="12.75" customHeight="1">
      <c r="A21" s="181"/>
      <c r="B21" s="260"/>
      <c r="C21" s="182"/>
      <c r="D21" s="183"/>
      <c r="E21" s="183"/>
      <c r="F21" s="183"/>
      <c r="G21" s="192"/>
      <c r="H21" s="185"/>
      <c r="I21" s="185"/>
      <c r="J21" s="186"/>
      <c r="M21" s="185"/>
      <c r="N21" s="188"/>
      <c r="O21" s="189"/>
      <c r="P21" s="185"/>
      <c r="Q21" s="185"/>
      <c r="R21" s="190"/>
      <c r="S21" s="191" t="s">
        <v>253</v>
      </c>
    </row>
    <row r="22" spans="1:19" s="187" customFormat="1" ht="12.75" customHeight="1">
      <c r="A22" s="181">
        <v>15</v>
      </c>
      <c r="B22" s="260" t="s">
        <v>275</v>
      </c>
      <c r="C22" s="182"/>
      <c r="D22" s="183">
        <v>0.8027777777777777</v>
      </c>
      <c r="E22" s="183"/>
      <c r="F22" s="183"/>
      <c r="G22" s="192" t="s">
        <v>220</v>
      </c>
      <c r="H22" s="185">
        <v>3.8</v>
      </c>
      <c r="I22" s="185"/>
      <c r="J22" s="186">
        <v>11</v>
      </c>
      <c r="L22" s="187">
        <v>34</v>
      </c>
      <c r="M22" s="185">
        <v>47.1</v>
      </c>
      <c r="N22" s="188"/>
      <c r="O22" s="189">
        <v>135</v>
      </c>
      <c r="P22" s="185">
        <v>21.8</v>
      </c>
      <c r="Q22" s="185"/>
      <c r="R22" s="190">
        <v>1</v>
      </c>
      <c r="S22" s="191" t="s">
        <v>254</v>
      </c>
    </row>
    <row r="23" spans="1:19" s="187" customFormat="1" ht="12.75" customHeight="1">
      <c r="A23" s="181"/>
      <c r="B23" s="260"/>
      <c r="C23" s="182"/>
      <c r="D23" s="183"/>
      <c r="E23" s="183"/>
      <c r="F23" s="183"/>
      <c r="G23" s="192"/>
      <c r="H23" s="185"/>
      <c r="I23" s="185"/>
      <c r="J23" s="186"/>
      <c r="M23" s="185"/>
      <c r="N23" s="188"/>
      <c r="O23" s="189"/>
      <c r="P23" s="185"/>
      <c r="Q23" s="185"/>
      <c r="R23" s="190"/>
      <c r="S23" s="191" t="s">
        <v>255</v>
      </c>
    </row>
    <row r="24" spans="1:19" s="187" customFormat="1" ht="12.75" customHeight="1">
      <c r="A24" s="181"/>
      <c r="B24" s="260"/>
      <c r="C24" s="182"/>
      <c r="D24" s="183"/>
      <c r="E24" s="183"/>
      <c r="F24" s="183"/>
      <c r="G24" s="192"/>
      <c r="H24" s="185"/>
      <c r="I24" s="185"/>
      <c r="J24" s="186"/>
      <c r="M24" s="185"/>
      <c r="N24" s="188"/>
      <c r="O24" s="189"/>
      <c r="P24" s="185"/>
      <c r="Q24" s="185"/>
      <c r="R24" s="190"/>
      <c r="S24" s="191" t="s">
        <v>256</v>
      </c>
    </row>
    <row r="25" spans="1:19" s="187" customFormat="1" ht="12.75" customHeight="1">
      <c r="A25" s="181">
        <v>16</v>
      </c>
      <c r="B25" s="260" t="s">
        <v>276</v>
      </c>
      <c r="C25" s="182"/>
      <c r="D25" s="183">
        <v>0.11944444444444445</v>
      </c>
      <c r="E25" s="183"/>
      <c r="F25" s="183"/>
      <c r="G25" s="192" t="s">
        <v>219</v>
      </c>
      <c r="H25" s="185">
        <v>5.7</v>
      </c>
      <c r="I25" s="185"/>
      <c r="J25" s="186">
        <v>58</v>
      </c>
      <c r="L25" s="187">
        <v>32</v>
      </c>
      <c r="M25" s="185">
        <v>59.5</v>
      </c>
      <c r="N25" s="188"/>
      <c r="O25" s="187">
        <v>131</v>
      </c>
      <c r="P25" s="185">
        <v>51.3</v>
      </c>
      <c r="Q25" s="185"/>
      <c r="R25" s="190">
        <v>1</v>
      </c>
      <c r="S25" s="191" t="s">
        <v>241</v>
      </c>
    </row>
    <row r="26" spans="1:19" s="187" customFormat="1" ht="12.75" customHeight="1">
      <c r="A26" s="181">
        <v>17</v>
      </c>
      <c r="B26" s="260" t="s">
        <v>277</v>
      </c>
      <c r="C26" s="182"/>
      <c r="D26" s="183">
        <v>0.46111111111111108</v>
      </c>
      <c r="E26" s="183"/>
      <c r="F26" s="183"/>
      <c r="G26" s="192" t="s">
        <v>218</v>
      </c>
      <c r="H26" s="185">
        <v>4.3</v>
      </c>
      <c r="I26" s="185"/>
      <c r="J26" s="186">
        <v>17</v>
      </c>
      <c r="L26" s="187">
        <v>36</v>
      </c>
      <c r="M26" s="185">
        <v>26.8</v>
      </c>
      <c r="N26" s="188"/>
      <c r="O26" s="189">
        <v>136</v>
      </c>
      <c r="P26" s="215">
        <v>12.2</v>
      </c>
      <c r="Q26" s="185"/>
      <c r="R26" s="190">
        <v>1</v>
      </c>
      <c r="S26" s="191" t="s">
        <v>240</v>
      </c>
    </row>
    <row r="27" spans="1:19" s="187" customFormat="1" ht="12.75" customHeight="1">
      <c r="A27" s="181">
        <v>18</v>
      </c>
      <c r="B27" s="260" t="s">
        <v>278</v>
      </c>
      <c r="C27" s="182"/>
      <c r="D27" s="183">
        <v>0.97777777777777775</v>
      </c>
      <c r="E27" s="183"/>
      <c r="F27" s="183"/>
      <c r="G27" s="192" t="s">
        <v>217</v>
      </c>
      <c r="H27" s="185">
        <v>2.9</v>
      </c>
      <c r="I27" s="185"/>
      <c r="J27" s="186">
        <v>9</v>
      </c>
      <c r="L27" s="187">
        <v>35</v>
      </c>
      <c r="M27" s="260" t="s">
        <v>224</v>
      </c>
      <c r="N27" s="188"/>
      <c r="O27" s="189">
        <v>135</v>
      </c>
      <c r="P27" s="215">
        <v>58.3</v>
      </c>
      <c r="Q27" s="185"/>
      <c r="R27" s="190">
        <v>1</v>
      </c>
      <c r="S27" s="191" t="s">
        <v>258</v>
      </c>
    </row>
    <row r="28" spans="1:19" s="187" customFormat="1" ht="12.75" customHeight="1">
      <c r="A28" s="181"/>
      <c r="B28" s="260"/>
      <c r="C28" s="182"/>
      <c r="D28" s="183"/>
      <c r="E28" s="183"/>
      <c r="F28" s="183"/>
      <c r="G28" s="192"/>
      <c r="H28" s="185"/>
      <c r="I28" s="185"/>
      <c r="J28" s="186"/>
      <c r="M28" s="260"/>
      <c r="N28" s="188"/>
      <c r="O28" s="189"/>
      <c r="P28" s="215"/>
      <c r="Q28" s="185"/>
      <c r="R28" s="190"/>
      <c r="S28" s="191" t="s">
        <v>257</v>
      </c>
    </row>
    <row r="29" spans="1:19" s="187" customFormat="1" ht="12.75" customHeight="1">
      <c r="A29" s="181">
        <v>19</v>
      </c>
      <c r="B29" s="260" t="s">
        <v>279</v>
      </c>
      <c r="C29" s="182"/>
      <c r="D29" s="183">
        <v>0.83194444444444438</v>
      </c>
      <c r="E29" s="183"/>
      <c r="F29" s="183"/>
      <c r="G29" s="184" t="s">
        <v>216</v>
      </c>
      <c r="H29" s="185">
        <v>3.6</v>
      </c>
      <c r="I29" s="185"/>
      <c r="J29" s="186">
        <v>12</v>
      </c>
      <c r="L29" s="187">
        <v>34</v>
      </c>
      <c r="M29" s="185">
        <v>50.8</v>
      </c>
      <c r="N29" s="188"/>
      <c r="O29" s="189">
        <v>135</v>
      </c>
      <c r="P29" s="185">
        <v>42.9</v>
      </c>
      <c r="Q29" s="185"/>
      <c r="R29" s="190">
        <v>1</v>
      </c>
      <c r="S29" s="191" t="s">
        <v>242</v>
      </c>
    </row>
    <row r="30" spans="1:19" s="187" customFormat="1" ht="12.75" customHeight="1">
      <c r="A30" s="181">
        <v>20</v>
      </c>
      <c r="B30" s="260" t="s">
        <v>280</v>
      </c>
      <c r="C30" s="182"/>
      <c r="D30" s="183">
        <v>0.97083333333333333</v>
      </c>
      <c r="E30" s="183"/>
      <c r="F30" s="183"/>
      <c r="G30" s="184" t="s">
        <v>215</v>
      </c>
      <c r="H30" s="185">
        <v>2.2000000000000002</v>
      </c>
      <c r="I30" s="185"/>
      <c r="J30" s="186">
        <v>11</v>
      </c>
      <c r="L30" s="187">
        <v>35</v>
      </c>
      <c r="M30" s="185">
        <v>21.8</v>
      </c>
      <c r="N30" s="188"/>
      <c r="O30" s="189">
        <v>135</v>
      </c>
      <c r="P30" s="215">
        <v>56.1</v>
      </c>
      <c r="Q30" s="185"/>
      <c r="R30" s="190">
        <v>1</v>
      </c>
      <c r="S30" s="191" t="s">
        <v>243</v>
      </c>
    </row>
    <row r="31" spans="1:19" s="187" customFormat="1" ht="12.75" customHeight="1">
      <c r="A31" s="181">
        <v>21</v>
      </c>
      <c r="B31" s="260" t="s">
        <v>281</v>
      </c>
      <c r="C31" s="182"/>
      <c r="D31" s="183">
        <v>0.96944444444444444</v>
      </c>
      <c r="E31" s="183"/>
      <c r="F31" s="183"/>
      <c r="G31" s="192" t="s">
        <v>214</v>
      </c>
      <c r="H31" s="185">
        <v>2.2999999999999998</v>
      </c>
      <c r="I31" s="185"/>
      <c r="J31" s="186">
        <v>13</v>
      </c>
      <c r="L31" s="187">
        <v>35</v>
      </c>
      <c r="M31" s="185">
        <v>26.7</v>
      </c>
      <c r="N31" s="188"/>
      <c r="O31" s="189">
        <v>135</v>
      </c>
      <c r="P31" s="215">
        <v>51.7</v>
      </c>
      <c r="Q31" s="185"/>
      <c r="R31" s="190">
        <v>1</v>
      </c>
      <c r="S31" s="191" t="s">
        <v>233</v>
      </c>
    </row>
    <row r="32" spans="1:19" s="187" customFormat="1" ht="12.75" customHeight="1">
      <c r="A32" s="181">
        <v>22</v>
      </c>
      <c r="B32" s="260" t="s">
        <v>282</v>
      </c>
      <c r="C32" s="182"/>
      <c r="D32" s="183">
        <v>9.3055555555555558E-2</v>
      </c>
      <c r="E32" s="183"/>
      <c r="F32" s="183"/>
      <c r="G32" s="184" t="s">
        <v>213</v>
      </c>
      <c r="H32" s="185">
        <v>3.3</v>
      </c>
      <c r="I32" s="185"/>
      <c r="J32" s="186">
        <v>12</v>
      </c>
      <c r="L32" s="187">
        <v>35</v>
      </c>
      <c r="M32" s="185">
        <v>34.700000000000003</v>
      </c>
      <c r="N32" s="188"/>
      <c r="O32" s="189">
        <v>136</v>
      </c>
      <c r="P32" s="215">
        <v>23.4</v>
      </c>
      <c r="Q32" s="185"/>
      <c r="R32" s="190">
        <v>1</v>
      </c>
      <c r="S32" s="191" t="s">
        <v>261</v>
      </c>
    </row>
    <row r="33" spans="1:19" s="187" customFormat="1" ht="12.75" customHeight="1">
      <c r="A33" s="181"/>
      <c r="B33" s="260"/>
      <c r="C33" s="182"/>
      <c r="D33" s="183"/>
      <c r="E33" s="183"/>
      <c r="F33" s="183"/>
      <c r="G33" s="184"/>
      <c r="H33" s="185"/>
      <c r="I33" s="185"/>
      <c r="J33" s="186"/>
      <c r="M33" s="185"/>
      <c r="N33" s="188"/>
      <c r="O33" s="189"/>
      <c r="P33" s="215"/>
      <c r="Q33" s="185"/>
      <c r="R33" s="190"/>
      <c r="S33" s="191" t="s">
        <v>260</v>
      </c>
    </row>
    <row r="34" spans="1:19" s="187" customFormat="1" ht="12.75" customHeight="1">
      <c r="A34" s="181"/>
      <c r="B34" s="260"/>
      <c r="C34" s="182"/>
      <c r="D34" s="183"/>
      <c r="E34" s="183"/>
      <c r="F34" s="183"/>
      <c r="G34" s="184"/>
      <c r="H34" s="185"/>
      <c r="I34" s="185"/>
      <c r="J34" s="186"/>
      <c r="M34" s="185"/>
      <c r="N34" s="188"/>
      <c r="O34" s="189"/>
      <c r="P34" s="215"/>
      <c r="Q34" s="185"/>
      <c r="R34" s="190"/>
      <c r="S34" s="191" t="s">
        <v>259</v>
      </c>
    </row>
    <row r="35" spans="1:19" s="187" customFormat="1" ht="12.75" customHeight="1">
      <c r="A35" s="181">
        <v>23</v>
      </c>
      <c r="B35" s="260" t="s">
        <v>283</v>
      </c>
      <c r="C35" s="182"/>
      <c r="D35" s="183">
        <v>0.54652777777777783</v>
      </c>
      <c r="E35" s="183"/>
      <c r="F35" s="183"/>
      <c r="G35" s="184" t="s">
        <v>212</v>
      </c>
      <c r="H35" s="185">
        <v>3.6</v>
      </c>
      <c r="I35" s="185"/>
      <c r="J35" s="186">
        <v>11</v>
      </c>
      <c r="L35" s="187">
        <v>34</v>
      </c>
      <c r="M35" s="215">
        <v>58.7</v>
      </c>
      <c r="N35" s="188"/>
      <c r="O35" s="189">
        <v>135</v>
      </c>
      <c r="P35" s="185">
        <v>41.7</v>
      </c>
      <c r="Q35" s="185"/>
      <c r="R35" s="190">
        <v>2</v>
      </c>
      <c r="S35" s="191" t="s">
        <v>251</v>
      </c>
    </row>
    <row r="36" spans="1:19" s="187" customFormat="1" ht="6" customHeight="1">
      <c r="A36" s="193"/>
      <c r="B36" s="194"/>
      <c r="C36" s="194"/>
      <c r="D36" s="195"/>
      <c r="E36" s="195"/>
      <c r="F36" s="195"/>
      <c r="G36" s="196"/>
      <c r="H36" s="197"/>
      <c r="I36" s="197"/>
      <c r="J36" s="198"/>
      <c r="K36" s="199"/>
      <c r="L36" s="199"/>
      <c r="M36" s="197"/>
      <c r="N36" s="197"/>
      <c r="O36" s="199"/>
      <c r="P36" s="197"/>
      <c r="Q36" s="197"/>
      <c r="R36" s="200"/>
      <c r="S36" s="201"/>
    </row>
    <row r="37" spans="1:19" s="206" customFormat="1" ht="15.95" customHeight="1">
      <c r="A37" s="7" t="s">
        <v>142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51"/>
      <c r="N37" s="9"/>
      <c r="O37" s="9"/>
      <c r="P37" s="7"/>
      <c r="Q37" s="7"/>
      <c r="R37" s="7"/>
      <c r="S37" s="7"/>
    </row>
    <row r="38" spans="1:19" s="206" customFormat="1" ht="12" customHeight="1">
      <c r="A38" s="7" t="s">
        <v>141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51"/>
      <c r="N38" s="9"/>
      <c r="O38" s="9"/>
      <c r="P38" s="7"/>
      <c r="Q38" s="7"/>
      <c r="R38" s="7"/>
      <c r="S38" s="7"/>
    </row>
    <row r="39" spans="1:19" s="7" customFormat="1" ht="12" customHeight="1">
      <c r="A39" s="7" t="s">
        <v>110</v>
      </c>
      <c r="M39" s="151"/>
      <c r="N39" s="9"/>
      <c r="O39" s="9"/>
    </row>
    <row r="40" spans="1:19" s="187" customFormat="1" ht="12" customHeight="1">
      <c r="A40" s="7" t="s">
        <v>154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51"/>
      <c r="N40" s="9"/>
      <c r="O40" s="9"/>
      <c r="P40" s="7"/>
      <c r="Q40" s="7"/>
      <c r="R40" s="7"/>
      <c r="S40" s="7"/>
    </row>
    <row r="41" spans="1:19" s="187" customFormat="1" ht="12" customHeight="1">
      <c r="A41" s="102" t="s">
        <v>211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60"/>
      <c r="N41" s="161"/>
      <c r="O41" s="161"/>
      <c r="P41" s="102"/>
      <c r="Q41" s="102"/>
      <c r="R41" s="102"/>
      <c r="S41" s="102"/>
    </row>
    <row r="42" spans="1:19" s="187" customFormat="1" ht="12.75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60"/>
      <c r="N42" s="161"/>
      <c r="O42" s="161"/>
      <c r="P42" s="102"/>
      <c r="Q42" s="102"/>
      <c r="R42" s="102"/>
      <c r="S42" s="102"/>
    </row>
    <row r="43" spans="1:19" s="187" customFormat="1" ht="12.75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60"/>
      <c r="N43" s="161"/>
      <c r="O43" s="161"/>
      <c r="P43" s="102"/>
      <c r="Q43" s="102"/>
      <c r="R43" s="102"/>
      <c r="S43" s="102"/>
    </row>
    <row r="44" spans="1:19" s="187" customFormat="1" ht="117.75" customHeight="1">
      <c r="A44" s="202"/>
      <c r="B44" s="182"/>
      <c r="C44" s="182"/>
      <c r="D44" s="183"/>
      <c r="E44" s="183"/>
      <c r="F44" s="203"/>
      <c r="G44" s="184"/>
      <c r="H44" s="185"/>
      <c r="I44" s="185"/>
      <c r="J44" s="186"/>
      <c r="M44" s="185"/>
      <c r="N44" s="188"/>
      <c r="O44" s="189"/>
      <c r="P44" s="185"/>
      <c r="Q44" s="185"/>
      <c r="R44" s="204"/>
      <c r="S44" s="205"/>
    </row>
  </sheetData>
  <mergeCells count="4">
    <mergeCell ref="A4:A5"/>
    <mergeCell ref="G4:G5"/>
    <mergeCell ref="R4:S4"/>
    <mergeCell ref="B4:D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76" pageOrder="overThenDown" orientation="landscape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2016-12-15T11:42:39Z</cp:lastPrinted>
  <dcterms:created xsi:type="dcterms:W3CDTF">2001-03-14T07:12:08Z</dcterms:created>
  <dcterms:modified xsi:type="dcterms:W3CDTF">2017-03-03T01:47:37Z</dcterms:modified>
</cp:coreProperties>
</file>