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75" tabRatio="853" activeTab="0"/>
  </bookViews>
  <sheets>
    <sheet name="p5主要指標" sheetId="1" r:id="rId1"/>
    <sheet name="p6指数の推移" sheetId="2" r:id="rId2"/>
    <sheet name="ｐ7" sheetId="3" r:id="rId3"/>
    <sheet name="ｐ8" sheetId="4" r:id="rId4"/>
    <sheet name="ｐ9" sheetId="5" r:id="rId5"/>
    <sheet name="p10" sheetId="6" r:id="rId6"/>
    <sheet name="ｐ11" sheetId="7" r:id="rId7"/>
    <sheet name="ｐ12" sheetId="8" r:id="rId8"/>
    <sheet name="p13" sheetId="9" r:id="rId9"/>
    <sheet name="p14" sheetId="10" r:id="rId10"/>
    <sheet name="ｐ15" sheetId="11" r:id="rId11"/>
    <sheet name="ｐ16" sheetId="12" r:id="rId12"/>
    <sheet name="p17" sheetId="13" r:id="rId13"/>
    <sheet name="p18" sheetId="14" r:id="rId14"/>
    <sheet name="p19" sheetId="15" r:id="rId15"/>
    <sheet name="p20" sheetId="16" r:id="rId16"/>
    <sheet name="p21" sheetId="17" r:id="rId17"/>
    <sheet name="９図" sheetId="18" state="hidden" r:id="rId18"/>
    <sheet name="10図" sheetId="19" state="hidden" r:id="rId19"/>
  </sheets>
  <definedNames>
    <definedName name="_xlnm.Print_Area" localSheetId="5">'p10'!$A$1:$H$48</definedName>
    <definedName name="_xlnm.Print_Area" localSheetId="6">'ｐ11'!$A$1:$G$50</definedName>
    <definedName name="_xlnm.Print_Area" localSheetId="7">'ｐ12'!$A$1:$G$45</definedName>
    <definedName name="_xlnm.Print_Area" localSheetId="8">'p13'!$A$1:$G$42</definedName>
    <definedName name="_xlnm.Print_Area" localSheetId="9">'p14'!$A$1:$F$46</definedName>
    <definedName name="_xlnm.Print_Area" localSheetId="10">'ｐ15'!$A$1:$F$30</definedName>
    <definedName name="_xlnm.Print_Area" localSheetId="11">'ｐ16'!$A$1:$J$48</definedName>
    <definedName name="_xlnm.Print_Area" localSheetId="12">'p17'!$A$1:$J$48</definedName>
    <definedName name="_xlnm.Print_Area" localSheetId="13">'p18'!$A$1:$H$52</definedName>
    <definedName name="_xlnm.Print_Area" localSheetId="14">'p19'!$A$1:$I$62</definedName>
    <definedName name="_xlnm.Print_Area" localSheetId="15">'p20'!$A$1:$J$53</definedName>
    <definedName name="_xlnm.Print_Area" localSheetId="16">'p21'!$A$1:$O$62</definedName>
    <definedName name="_xlnm.Print_Area" localSheetId="0">'p5主要指標'!$A$1:$L$39</definedName>
    <definedName name="_xlnm.Print_Area" localSheetId="1">'p6指数の推移'!$A$1:$H$53</definedName>
    <definedName name="_xlnm.Print_Area" localSheetId="2">'ｐ7'!$A$1:$I$49</definedName>
    <definedName name="_xlnm.Print_Area" localSheetId="3">'ｐ8'!$A$1:$I$49</definedName>
    <definedName name="_xlnm.Print_Area" localSheetId="4">'ｐ9'!$A$1:$G$46</definedName>
  </definedNames>
  <calcPr fullCalcOnLoad="1"/>
</workbook>
</file>

<file path=xl/comments6.xml><?xml version="1.0" encoding="utf-8"?>
<comments xmlns="http://schemas.openxmlformats.org/spreadsheetml/2006/main">
  <authors>
    <author>滋賀県</author>
  </authors>
  <commentList>
    <comment ref="AL15" authorId="0">
      <text>
        <r>
          <rPr>
            <sz val="9"/>
            <rFont val="ＭＳ Ｐゴシック"/>
            <family val="3"/>
          </rPr>
          <t>月間実労働時間（産業別）の総労働時間の実数</t>
        </r>
      </text>
    </comment>
    <comment ref="AM15" authorId="0">
      <text>
        <r>
          <rPr>
            <sz val="9"/>
            <rFont val="ＭＳ Ｐゴシック"/>
            <family val="3"/>
          </rPr>
          <t xml:space="preserve">前年の実額をコピー
</t>
        </r>
      </text>
    </comment>
  </commentList>
</comments>
</file>

<file path=xl/sharedStrings.xml><?xml version="1.0" encoding="utf-8"?>
<sst xmlns="http://schemas.openxmlformats.org/spreadsheetml/2006/main" count="1274" uniqueCount="469">
  <si>
    <t>１９</t>
  </si>
  <si>
    <t>不動産業</t>
  </si>
  <si>
    <t>（第２表－１、－２）</t>
  </si>
  <si>
    <t>第２図　実質賃金指数（調査産業計）の対前年同月増減率の推移</t>
  </si>
  <si>
    <t>労働者数</t>
  </si>
  <si>
    <t>産業ごとの規模別シェア</t>
  </si>
  <si>
    <t>構成比</t>
  </si>
  <si>
    <t>（第１表、第１図）</t>
  </si>
  <si>
    <t>（第２図）</t>
  </si>
  <si>
    <t>きまって支給　する給与</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</si>
  <si>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</si>
  <si>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</si>
  <si>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</si>
  <si>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</si>
  <si>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</si>
  <si>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</si>
  <si>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</si>
  <si>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</si>
  <si>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</si>
  <si>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</si>
  <si>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</si>
  <si>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</si>
  <si>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</si>
  <si>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</si>
  <si>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</si>
  <si>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</si>
  <si>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</si>
  <si>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</si>
  <si>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</si>
  <si>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</si>
  <si>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</si>
  <si>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</si>
  <si>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</si>
  <si>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</si>
  <si>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</si>
  <si>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</si>
  <si>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</si>
  <si>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</si>
  <si>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</si>
  <si>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</si>
  <si>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</si>
  <si>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</si>
  <si>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</si>
  <si>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</si>
  <si>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第２章　調査結果の概要（事業所規模３０人以上）</t>
  </si>
  <si>
    <t>給与</t>
  </si>
  <si>
    <t>労働</t>
  </si>
  <si>
    <t>時間</t>
  </si>
  <si>
    <t>名目賃金指数</t>
  </si>
  <si>
    <t>消費者物価指数</t>
  </si>
  <si>
    <t>名目賃金指数（現金給与総額）</t>
  </si>
  <si>
    <t>実質賃金指数（現金給与総額）</t>
  </si>
  <si>
    <t>総実労働時間指数</t>
  </si>
  <si>
    <t>常用雇用指数</t>
  </si>
  <si>
    <t>賃金・労働時間・雇用指数（調査産業計）の推移</t>
  </si>
  <si>
    <t xml:space="preserve">                                                                    </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</si>
  <si>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</si>
  <si>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</si>
  <si>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</si>
  <si>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</si>
  <si>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</si>
  <si>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</si>
  <si>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</si>
  <si>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</si>
  <si>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</si>
  <si>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</si>
  <si>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</si>
  <si>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調査産業計</t>
  </si>
  <si>
    <t>製造業</t>
  </si>
  <si>
    <t>１</t>
  </si>
  <si>
    <t>２</t>
  </si>
  <si>
    <t>３</t>
  </si>
  <si>
    <t>４</t>
  </si>
  <si>
    <t>５</t>
  </si>
  <si>
    <t>６</t>
  </si>
  <si>
    <t>７</t>
  </si>
  <si>
    <t>８</t>
  </si>
  <si>
    <t>９</t>
  </si>
  <si>
    <t>10</t>
  </si>
  <si>
    <t>11</t>
  </si>
  <si>
    <t>12</t>
  </si>
  <si>
    <t>消費者物価指数</t>
  </si>
  <si>
    <t>現金給与総額指数</t>
  </si>
  <si>
    <t>きまって支給する給与指数</t>
  </si>
  <si>
    <t>第３図　きまって支給する給与の産業間格差の推移</t>
  </si>
  <si>
    <t>建設業</t>
  </si>
  <si>
    <t>電気・ガス・熱供給・水道業</t>
  </si>
  <si>
    <t>金融・保険業</t>
  </si>
  <si>
    <t>サービス業</t>
  </si>
  <si>
    <t>総実労働時間</t>
  </si>
  <si>
    <t>所定内労働時間</t>
  </si>
  <si>
    <t>所定外労働時間</t>
  </si>
  <si>
    <t>入職率</t>
  </si>
  <si>
    <t>離職率</t>
  </si>
  <si>
    <t>名　目</t>
  </si>
  <si>
    <t>実　質</t>
  </si>
  <si>
    <t>きまって支給する給与</t>
  </si>
  <si>
    <t>特別に支払われた給与</t>
  </si>
  <si>
    <t>実　数</t>
  </si>
  <si>
    <t>円</t>
  </si>
  <si>
    <t>％</t>
  </si>
  <si>
    <t>建設業</t>
  </si>
  <si>
    <t>卸売・小売業</t>
  </si>
  <si>
    <t>Ｘ</t>
  </si>
  <si>
    <t>時間あたり給与</t>
  </si>
  <si>
    <t>円</t>
  </si>
  <si>
    <t>％</t>
  </si>
  <si>
    <t>実　額</t>
  </si>
  <si>
    <t>格　差</t>
  </si>
  <si>
    <t>－</t>
  </si>
  <si>
    <t>格差</t>
  </si>
  <si>
    <t>労働時間</t>
  </si>
  <si>
    <t>滋賀県</t>
  </si>
  <si>
    <t>全国</t>
  </si>
  <si>
    <t>時給</t>
  </si>
  <si>
    <t>鉱業</t>
  </si>
  <si>
    <t>不動産業</t>
  </si>
  <si>
    <t>男</t>
  </si>
  <si>
    <t>滋賀県</t>
  </si>
  <si>
    <t>京都府</t>
  </si>
  <si>
    <t>大阪府</t>
  </si>
  <si>
    <t>兵庫県</t>
  </si>
  <si>
    <t>奈良県</t>
  </si>
  <si>
    <t>和歌山県</t>
  </si>
  <si>
    <t>東京都</t>
  </si>
  <si>
    <t>全国</t>
  </si>
  <si>
    <t>女/男×100</t>
  </si>
  <si>
    <t>30～99人</t>
  </si>
  <si>
    <t>100人以上</t>
  </si>
  <si>
    <t>月</t>
  </si>
  <si>
    <t>平均支給率</t>
  </si>
  <si>
    <t>支給労働者数割合</t>
  </si>
  <si>
    <t>支給事業所数割合</t>
  </si>
  <si>
    <t>支給労働者１人平均支給額</t>
  </si>
  <si>
    <t>年末（11～１月）賞与</t>
  </si>
  <si>
    <t>総実労働時間</t>
  </si>
  <si>
    <t>所定内労働時間</t>
  </si>
  <si>
    <t>所定外労働時間</t>
  </si>
  <si>
    <t>常用労働者数</t>
  </si>
  <si>
    <t>構成比</t>
  </si>
  <si>
    <t>平均推計</t>
  </si>
  <si>
    <t>産　業</t>
  </si>
  <si>
    <t>※規模間格差は、100人以上の事業所を100としています。</t>
  </si>
  <si>
    <t>産　業</t>
  </si>
  <si>
    <t>都道府県名</t>
  </si>
  <si>
    <t>人</t>
  </si>
  <si>
    <t>30人以上</t>
  </si>
  <si>
    <t>計</t>
  </si>
  <si>
    <t>人</t>
  </si>
  <si>
    <t>1～4人</t>
  </si>
  <si>
    <t>5～29人</t>
  </si>
  <si>
    <t>平均</t>
  </si>
  <si>
    <t>１月</t>
  </si>
  <si>
    <t>２月</t>
  </si>
  <si>
    <t>３月</t>
  </si>
  <si>
    <t>４月</t>
  </si>
  <si>
    <t>５月</t>
  </si>
  <si>
    <t>６月</t>
  </si>
  <si>
    <t>７月</t>
  </si>
  <si>
    <t>８月</t>
  </si>
  <si>
    <t>９月</t>
  </si>
  <si>
    <t>11月</t>
  </si>
  <si>
    <t>12月</t>
  </si>
  <si>
    <t>合計</t>
  </si>
  <si>
    <t>10月</t>
  </si>
  <si>
    <t>10</t>
  </si>
  <si>
    <t>11</t>
  </si>
  <si>
    <t>12</t>
  </si>
  <si>
    <t>１．賃金の水準</t>
  </si>
  <si>
    <t>２．実質賃金指数の推移</t>
  </si>
  <si>
    <t>３．産業別賃金</t>
  </si>
  <si>
    <t>４．産業別の賃金の比較</t>
  </si>
  <si>
    <t>(注）時間当たり給与とは、きまって支給する給与を総労働時間で除したものである。</t>
  </si>
  <si>
    <t>５．男女別賃金</t>
  </si>
  <si>
    <t>６．近畿各府県との賃金格差</t>
  </si>
  <si>
    <t>７．事業所規模別賃金</t>
  </si>
  <si>
    <t>１．出勤日数</t>
  </si>
  <si>
    <t>２．労働時間の水準</t>
  </si>
  <si>
    <t>３．産業別労働時間の動き</t>
  </si>
  <si>
    <t>１．雇用の水準</t>
  </si>
  <si>
    <t>（注）上段：入職率、下段：離職率</t>
  </si>
  <si>
    <t>８．賞与</t>
  </si>
  <si>
    <t>第１節　賃金の動き</t>
  </si>
  <si>
    <t>現金給与総額</t>
  </si>
  <si>
    <t>第２節　労働時間の動き</t>
  </si>
  <si>
    <t>第３節　雇用の動き</t>
  </si>
  <si>
    <t>鉱業</t>
  </si>
  <si>
    <t>不動産業</t>
  </si>
  <si>
    <t>日</t>
  </si>
  <si>
    <t>電気・ガス・熱供給・水道業</t>
  </si>
  <si>
    <t>13</t>
  </si>
  <si>
    <t>夏季（６～８月）賞与</t>
  </si>
  <si>
    <t>（単位：％）</t>
  </si>
  <si>
    <t>円</t>
  </si>
  <si>
    <t>14</t>
  </si>
  <si>
    <t>第１図　名目賃金指数（きまって支給する給与）の推移（月平均）</t>
  </si>
  <si>
    <t>月別雇用の対前年同月増減率の推移</t>
  </si>
  <si>
    <t>－</t>
  </si>
  <si>
    <t>-</t>
  </si>
  <si>
    <t>過去の出勤日数（実数）</t>
  </si>
  <si>
    <t>第３表　きまって支給する給与の産業間格差（月平均）</t>
  </si>
  <si>
    <t>第４表　きまって支給する給与の産業間格差（製造業＝１００）</t>
  </si>
  <si>
    <t>第７表　事業所規模別賃金（月平均）</t>
  </si>
  <si>
    <t>第８表　産業別臨時給与（賞与）の支給状況</t>
  </si>
  <si>
    <t>第11表　産業別常用雇用の動き</t>
  </si>
  <si>
    <t>第13表　産業別・月別労働異動率</t>
  </si>
  <si>
    <t>（第７表）</t>
  </si>
  <si>
    <t>（第８表）</t>
  </si>
  <si>
    <t>２．常用労働者の構成比</t>
  </si>
  <si>
    <t>３．事業所規模別常用労働者数</t>
  </si>
  <si>
    <t>４．労働異動の状況</t>
  </si>
  <si>
    <t>産　　　　　　　　業</t>
  </si>
  <si>
    <t>滋　　賀　　県</t>
  </si>
  <si>
    <t>全　　　　　国</t>
  </si>
  <si>
    <t>産　　　　　業</t>
  </si>
  <si>
    <t>産　　　　　　業</t>
  </si>
  <si>
    <t>産　      業</t>
  </si>
  <si>
    <t>産　　　　　業</t>
  </si>
  <si>
    <t>女</t>
  </si>
  <si>
    <t>平成16年平均</t>
  </si>
  <si>
    <t>平成16年</t>
  </si>
  <si>
    <t>15</t>
  </si>
  <si>
    <t>所定外労働時間</t>
  </si>
  <si>
    <t>所定内労働時間</t>
  </si>
  <si>
    <t>情報通信業</t>
  </si>
  <si>
    <t>飲食店，宿泊業</t>
  </si>
  <si>
    <t>教育，学習支援業</t>
  </si>
  <si>
    <t>（注１）事業所規模１～４人の数値は、毎月勤労統計調査特別調査による。</t>
  </si>
  <si>
    <t>（第12表）</t>
  </si>
  <si>
    <t>規模間格差率</t>
  </si>
  <si>
    <t>平成17年平均</t>
  </si>
  <si>
    <t>（事業所規模３０人以上）</t>
  </si>
  <si>
    <t>現金給与総額</t>
  </si>
  <si>
    <t>きまって支給する給与</t>
  </si>
  <si>
    <t>情報通信業</t>
  </si>
  <si>
    <t>運輸業</t>
  </si>
  <si>
    <t>金融・保険業</t>
  </si>
  <si>
    <t>飲食店，宿泊業</t>
  </si>
  <si>
    <t>医療，福祉</t>
  </si>
  <si>
    <t>教育，学習支援業</t>
  </si>
  <si>
    <t>複合サービス事業</t>
  </si>
  <si>
    <t>対　前　年</t>
  </si>
  <si>
    <t>増　減　率</t>
  </si>
  <si>
    <t>第２表－１　産業別賃金の動き（月平均）</t>
  </si>
  <si>
    <t>対　前　年　差</t>
  </si>
  <si>
    <t>第２表－２　産業別賃金の動き（月平均）</t>
  </si>
  <si>
    <t>（　実　数　）</t>
  </si>
  <si>
    <t>飲食店，宿泊業</t>
  </si>
  <si>
    <t>医療，福祉</t>
  </si>
  <si>
    <t>教育，学習支援業</t>
  </si>
  <si>
    <t>平成17年</t>
  </si>
  <si>
    <t>情報通信業</t>
  </si>
  <si>
    <t>16</t>
  </si>
  <si>
    <t>17</t>
  </si>
  <si>
    <t>日</t>
  </si>
  <si>
    <t>対　前　年</t>
  </si>
  <si>
    <t>増　減　率</t>
  </si>
  <si>
    <t>建設業</t>
  </si>
  <si>
    <t>第10表　産業別労働時間の動き（月平均）</t>
  </si>
  <si>
    <t>調査産業計</t>
  </si>
  <si>
    <t>建設業</t>
  </si>
  <si>
    <t>製造業</t>
  </si>
  <si>
    <t>電気・ガス</t>
  </si>
  <si>
    <t>運輸業</t>
  </si>
  <si>
    <t>卸売・小売業</t>
  </si>
  <si>
    <t>金融・保険業</t>
  </si>
  <si>
    <t>飲食店，宿泊業</t>
  </si>
  <si>
    <t>医療，福祉</t>
  </si>
  <si>
    <t>教育，学習支援業</t>
  </si>
  <si>
    <t>複合サービス事業</t>
  </si>
  <si>
    <t>サービス業</t>
  </si>
  <si>
    <t>１３</t>
  </si>
  <si>
    <t>１４</t>
  </si>
  <si>
    <t>１５</t>
  </si>
  <si>
    <t>１６</t>
  </si>
  <si>
    <t>１７</t>
  </si>
  <si>
    <t>卸売・小売業</t>
  </si>
  <si>
    <t>建設業</t>
  </si>
  <si>
    <t>製造業</t>
  </si>
  <si>
    <t>運輸業</t>
  </si>
  <si>
    <t>（第４表）</t>
  </si>
  <si>
    <t>（年平均再集計結果）</t>
  </si>
  <si>
    <t>第３図　男女別賃金とその格差（月平均・現金給与総額）</t>
  </si>
  <si>
    <t>（第５表、第３図）</t>
  </si>
  <si>
    <t>（第６表、第４図）</t>
  </si>
  <si>
    <t>第４図　近畿各府県別賃金（調査産業計の月平均）</t>
  </si>
  <si>
    <t>第５図　労働時間の対前年増減率の推移（調査産業計）</t>
  </si>
  <si>
    <t>第６図　産業別総実労働時間数（月平均）</t>
  </si>
  <si>
    <t>（第11表、第７図）</t>
  </si>
  <si>
    <t>第７図　常用雇用指数の推移</t>
  </si>
  <si>
    <t>第８図　常用労働者の構成比</t>
  </si>
  <si>
    <t>（第11表、第８図）</t>
  </si>
  <si>
    <t>第９図　月別雇用の対前年同月増減率の推移</t>
  </si>
  <si>
    <t>第９図</t>
  </si>
  <si>
    <t>第10図　月別労働異動率の推移</t>
  </si>
  <si>
    <t>指数：平成17年＝100</t>
  </si>
  <si>
    <t>平成18年</t>
  </si>
  <si>
    <t>18</t>
  </si>
  <si>
    <t>第3図グラフ用データ</t>
  </si>
  <si>
    <t>第4図　グラフ用データ</t>
  </si>
  <si>
    <t>第8図グラフ用データ</t>
  </si>
  <si>
    <t>順位</t>
  </si>
  <si>
    <t>１８</t>
  </si>
  <si>
    <t>H17平均＝100</t>
  </si>
  <si>
    <t>（平成17年平均＝100）</t>
  </si>
  <si>
    <t>平成19年平均</t>
  </si>
  <si>
    <t>　　　2.本表の数値は調査産業計の数値である。</t>
  </si>
  <si>
    <t>　　　3.指数は平成17年平均＝100である。</t>
  </si>
  <si>
    <t>　　　4.消費者物価指数（持ち家の帰属家賃を除く総合）は、総務省統計局公表の大津市分である。</t>
  </si>
  <si>
    <t>主　要　指　標</t>
  </si>
  <si>
    <t>現金</t>
  </si>
  <si>
    <t>総実</t>
  </si>
  <si>
    <t>総額</t>
  </si>
  <si>
    <t>％</t>
  </si>
  <si>
    <t>－</t>
  </si>
  <si>
    <t>19</t>
  </si>
  <si>
    <t>平成19年</t>
  </si>
  <si>
    <t>（第３表）</t>
  </si>
  <si>
    <t>電気・ガス・熱供給・水道業</t>
  </si>
  <si>
    <t>金融・保険業</t>
  </si>
  <si>
    <t>飲食店，宿泊業</t>
  </si>
  <si>
    <t>教育，学習支援業</t>
  </si>
  <si>
    <t>格差の差</t>
  </si>
  <si>
    <t>拡大or縮小</t>
  </si>
  <si>
    <t>製造業100との差(絶対値)</t>
  </si>
  <si>
    <t>拡大数</t>
  </si>
  <si>
    <t>縮小数</t>
  </si>
  <si>
    <t>格差順位</t>
  </si>
  <si>
    <t>総額</t>
  </si>
  <si>
    <t>きま給</t>
  </si>
  <si>
    <t>総実労働時間</t>
  </si>
  <si>
    <t>実数</t>
  </si>
  <si>
    <t>対前年</t>
  </si>
  <si>
    <t>所定内時間</t>
  </si>
  <si>
    <t>所定外時間</t>
  </si>
  <si>
    <t>建設業</t>
  </si>
  <si>
    <t>電気・ガス・熱供給・水道業</t>
  </si>
  <si>
    <t>金融・保険業</t>
  </si>
  <si>
    <t>　</t>
  </si>
  <si>
    <t>-</t>
  </si>
  <si>
    <t>順位</t>
  </si>
  <si>
    <t>　</t>
  </si>
  <si>
    <t>　</t>
  </si>
  <si>
    <t>　</t>
  </si>
  <si>
    <t>　</t>
  </si>
  <si>
    <t xml:space="preserve">  </t>
  </si>
  <si>
    <t>（第10表、第５図）</t>
  </si>
  <si>
    <t xml:space="preserve"> </t>
  </si>
  <si>
    <t>平成14年平均</t>
  </si>
  <si>
    <t>平成15年平均</t>
  </si>
  <si>
    <t>平成18年平均</t>
  </si>
  <si>
    <t>平成20年平均</t>
  </si>
  <si>
    <t>　　　1.調査対象事業所の抽出替えのため、平成21年1月に新・旧両調査のギャップ修正を行った。</t>
  </si>
  <si>
    <t>20年</t>
  </si>
  <si>
    <t>２０年</t>
  </si>
  <si>
    <t>平成20年</t>
  </si>
  <si>
    <t>-</t>
  </si>
  <si>
    <t>平成20年</t>
  </si>
  <si>
    <t>20</t>
  </si>
  <si>
    <t>H20格差</t>
  </si>
  <si>
    <t>Ｘ</t>
  </si>
  <si>
    <t>第９表　産業別出勤日数の推移（月平均）</t>
  </si>
  <si>
    <t>順位順</t>
  </si>
  <si>
    <t>現金総額</t>
  </si>
  <si>
    <t>飲食店，宿泊業</t>
  </si>
  <si>
    <t>医療，福祉</t>
  </si>
  <si>
    <t>教育，学習支援業</t>
  </si>
  <si>
    <t>金融・保険業</t>
  </si>
  <si>
    <t>産業別賃金の動き　対前年　順位資料</t>
  </si>
  <si>
    <t>２０</t>
  </si>
  <si>
    <t>【9ページ関係】</t>
  </si>
  <si>
    <t>【10ページ関係①】</t>
  </si>
  <si>
    <t>【10ページ関係②】</t>
  </si>
  <si>
    <t>【17ページ関係】</t>
  </si>
  <si>
    <t>【19ページ関係】</t>
  </si>
  <si>
    <t>【21ページ関係①】</t>
  </si>
  <si>
    <t>【21ページ関係②】</t>
  </si>
  <si>
    <t>【18ページ関係】</t>
  </si>
  <si>
    <t>平成21年平均</t>
  </si>
  <si>
    <t>平成21年１月</t>
  </si>
  <si>
    <t>21年</t>
  </si>
  <si>
    <t>第1図　名目賃金指数（きまって支給する給与）の推移　グラフ用データ</t>
  </si>
  <si>
    <t>特別給与の差</t>
  </si>
  <si>
    <t>滋賀</t>
  </si>
  <si>
    <t>差</t>
  </si>
  <si>
    <t>２１年</t>
  </si>
  <si>
    <t>Ｘ</t>
  </si>
  <si>
    <t>平成21年</t>
  </si>
  <si>
    <t xml:space="preserve">※7-2　卸売，小売 </t>
  </si>
  <si>
    <t>H21実額</t>
  </si>
  <si>
    <t>平成21年</t>
  </si>
  <si>
    <t>21</t>
  </si>
  <si>
    <t>H21格差</t>
  </si>
  <si>
    <t>平成17年</t>
  </si>
  <si>
    <t>平成18年</t>
  </si>
  <si>
    <t>平成19年</t>
  </si>
  <si>
    <t>平成21年実数</t>
  </si>
  <si>
    <t>％</t>
  </si>
  <si>
    <t>電気・ガス・熱供給・水道業</t>
  </si>
  <si>
    <t>Ｘ</t>
  </si>
  <si>
    <t>対　前　年</t>
  </si>
  <si>
    <t>対　前　年</t>
  </si>
  <si>
    <t>増　減　率</t>
  </si>
  <si>
    <t>％</t>
  </si>
  <si>
    <t>－</t>
  </si>
  <si>
    <t>建設業</t>
  </si>
  <si>
    <t>電気・ガス・熱供給・水道業</t>
  </si>
  <si>
    <t>２１</t>
  </si>
  <si>
    <t>-</t>
  </si>
  <si>
    <t>Ｘ</t>
  </si>
  <si>
    <t>平成21年格差（滋賀県＝100）</t>
  </si>
  <si>
    <t>（注２）平成２１年度毎月勤労統計調査特別調査は産業分類が異なるため、接続のある分類のみを表章している。</t>
  </si>
  <si>
    <t>x</t>
  </si>
  <si>
    <t>平成１７年＝１００</t>
  </si>
  <si>
    <t>調査産業計</t>
  </si>
  <si>
    <t>10</t>
  </si>
  <si>
    <t>11</t>
  </si>
  <si>
    <t>12</t>
  </si>
  <si>
    <t>※7-3 複合サービス</t>
  </si>
  <si>
    <t>H20実額</t>
  </si>
  <si>
    <t>-</t>
  </si>
  <si>
    <t>第５表　男女別賃金とその格差（月平均）</t>
  </si>
  <si>
    <t>卸売・小売業</t>
  </si>
  <si>
    <t>教育，学習支援業</t>
  </si>
  <si>
    <t>第６表　近畿各府県別賃金（調査産業計の月平均）</t>
  </si>
  <si>
    <t>電気・ガス・熱供給・水道業</t>
  </si>
  <si>
    <t>飲食店，宿泊業</t>
  </si>
  <si>
    <t>医療，福祉</t>
  </si>
  <si>
    <t>（第９表）</t>
  </si>
  <si>
    <t>平成20年</t>
  </si>
  <si>
    <t>情報通信業</t>
  </si>
  <si>
    <t>卸売・小売業</t>
  </si>
  <si>
    <t>飲食店，宿泊業</t>
  </si>
  <si>
    <t>医療，福祉</t>
  </si>
  <si>
    <t>教育，学習支援業</t>
  </si>
  <si>
    <t>　</t>
  </si>
  <si>
    <t>　</t>
  </si>
  <si>
    <t>-</t>
  </si>
  <si>
    <t xml:space="preserve"> </t>
  </si>
  <si>
    <t>　</t>
  </si>
  <si>
    <t xml:space="preserve"> </t>
  </si>
  <si>
    <t>飲食店，宿泊業</t>
  </si>
  <si>
    <t>　</t>
  </si>
  <si>
    <t>医療，福祉</t>
  </si>
  <si>
    <t>　</t>
  </si>
  <si>
    <t>教育，学習支援業</t>
  </si>
  <si>
    <t>複合サービス事業</t>
  </si>
  <si>
    <t>　</t>
  </si>
  <si>
    <t>　</t>
  </si>
  <si>
    <t>（第10表、第６図）</t>
  </si>
  <si>
    <t>金融・保険業</t>
  </si>
  <si>
    <t>建設業</t>
  </si>
  <si>
    <t>電気・ガス・熱供給・水道業</t>
  </si>
  <si>
    <t>金融・保険業</t>
  </si>
  <si>
    <t>第7図　常用雇用指数の推移</t>
  </si>
  <si>
    <t>第8図　常用労働者の構成比</t>
  </si>
  <si>
    <t>　</t>
  </si>
  <si>
    <t>　</t>
  </si>
  <si>
    <t>第12表　産業・規模・性別推計常用労働者数</t>
  </si>
  <si>
    <t>（平成21年７月末現在）</t>
  </si>
  <si>
    <t>（第13表、第９図、第10図）</t>
  </si>
  <si>
    <t>21年</t>
  </si>
  <si>
    <t>電気・ガス・熱供給・水道業</t>
  </si>
  <si>
    <t>x</t>
  </si>
  <si>
    <t>卸売・小売業</t>
  </si>
  <si>
    <t>金融・保険業</t>
  </si>
  <si>
    <t>x</t>
  </si>
  <si>
    <t>サービス業</t>
  </si>
  <si>
    <t>第10図　月別労働異動率の推移</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</si>
</sst>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quot;\&quot;#,##0_);[Red]\(&quot;\&quot;#,##0\)"/>
    <numFmt numFmtId="213" formatCode="#,##0.0_ "/>
    <numFmt numFmtId="214" formatCode="#,##0.00_ "/>
    <numFmt numFmtId="215" formatCode="#,##0.000_ "/>
    <numFmt numFmtId="216" formatCode="#,##0.000;&quot;△ &quot;#,##0.000"/>
    <numFmt numFmtId="217" formatCode="#,##0.0000;&quot;△ &quot;#,##0.0000"/>
    <numFmt numFmtId="218" formatCode="#,##0.00000;&quot;△ &quot;#,##0.00000"/>
    <numFmt numFmtId="219" formatCode="#,##0.000000;&quot;△ &quot;#,##0.000000"/>
    <numFmt numFmtId="220" formatCode="#,##0.0000000;&quot;△ &quot;#,##0.0000000"/>
    <numFmt numFmtId="221" formatCode="0.000_ "/>
    <numFmt numFmtId="222" formatCode="0.00000_);[Red]\(0.00000\)"/>
    <numFmt numFmtId="223" formatCode="#,##0_ "/>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12"/>
      <name val="ＭＳ Ｐゴシック"/>
      <family val="3"/>
    </font>
    <font>
      <sz val="11.75"/>
      <name val="ＭＳ ゴシック"/>
      <family val="3"/>
    </font>
    <font>
      <sz val="9"/>
      <name val="ＭＳ ゴシック"/>
      <family val="3"/>
    </font>
    <font>
      <sz val="6"/>
      <name val="ＭＳ ゴシック"/>
      <family val="3"/>
    </font>
    <font>
      <sz val="10"/>
      <name val="ＭＳ ゴシック"/>
      <family val="3"/>
    </font>
    <font>
      <sz val="9"/>
      <name val="ＭＳ Ｐゴシック"/>
      <family val="3"/>
    </font>
    <font>
      <sz val="10.75"/>
      <name val="ＭＳ Ｐゴシック"/>
      <family val="3"/>
    </font>
    <font>
      <sz val="11.5"/>
      <name val="ＭＳ Ｐゴシック"/>
      <family val="3"/>
    </font>
    <font>
      <sz val="12"/>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sz val="6"/>
      <name val="ＭＳ 明朝"/>
      <family val="1"/>
    </font>
    <font>
      <b/>
      <sz val="12"/>
      <name val="ＭＳ ゴシック"/>
      <family val="3"/>
    </font>
    <font>
      <b/>
      <sz val="10"/>
      <name val="ＭＳ ゴシック"/>
      <family val="3"/>
    </font>
    <font>
      <sz val="10.5"/>
      <name val="ＭＳ 明朝"/>
      <family val="1"/>
    </font>
    <font>
      <sz val="12"/>
      <name val="ＭＳ 明朝"/>
      <family val="1"/>
    </font>
    <font>
      <sz val="9.75"/>
      <name val="ＭＳ ゴシック"/>
      <family val="3"/>
    </font>
    <font>
      <sz val="8"/>
      <name val="ＭＳ Ｐゴシック"/>
      <family val="3"/>
    </font>
    <font>
      <sz val="6.75"/>
      <name val="ＭＳ 明朝"/>
      <family val="1"/>
    </font>
    <font>
      <sz val="9.75"/>
      <name val="ＭＳ 明朝"/>
      <family val="1"/>
    </font>
    <font>
      <b/>
      <sz val="14"/>
      <color indexed="8"/>
      <name val="ＭＳ ゴシック"/>
      <family val="3"/>
    </font>
    <font>
      <sz val="8.5"/>
      <name val="ＭＳ Ｐ明朝"/>
      <family val="1"/>
    </font>
    <font>
      <sz val="9.5"/>
      <name val="ＭＳ Ｐゴシック"/>
      <family val="3"/>
    </font>
    <font>
      <sz val="8.75"/>
      <name val="ＭＳ Ｐゴシック"/>
      <family val="3"/>
    </font>
    <font>
      <sz val="5.75"/>
      <name val="ＭＳ Ｐゴシック"/>
      <family val="3"/>
    </font>
    <font>
      <sz val="10"/>
      <name val="ＭＳ Ｐゴシック"/>
      <family val="3"/>
    </font>
    <font>
      <sz val="9"/>
      <color indexed="10"/>
      <name val="ＭＳ 明朝"/>
      <family val="1"/>
    </font>
    <font>
      <sz val="11"/>
      <color indexed="9"/>
      <name val="ＭＳ Ｐゴシック"/>
      <family val="3"/>
    </font>
    <font>
      <sz val="12"/>
      <color indexed="9"/>
      <name val="ＭＳ Ｐゴシック"/>
      <family val="3"/>
    </font>
    <font>
      <sz val="12"/>
      <color indexed="9"/>
      <name val="ＭＳ 明朝"/>
      <family val="1"/>
    </font>
    <font>
      <sz val="11"/>
      <color indexed="9"/>
      <name val="ＭＳ 明朝"/>
      <family val="1"/>
    </font>
    <font>
      <sz val="10"/>
      <color indexed="9"/>
      <name val="ＭＳ 明朝"/>
      <family val="1"/>
    </font>
    <font>
      <sz val="9"/>
      <color indexed="9"/>
      <name val="ＭＳ 明朝"/>
      <family val="1"/>
    </font>
    <font>
      <sz val="9"/>
      <color indexed="9"/>
      <name val="ＭＳ Ｐゴシック"/>
      <family val="3"/>
    </font>
    <font>
      <sz val="11"/>
      <color indexed="9"/>
      <name val="ＭＳ ゴシック"/>
      <family val="3"/>
    </font>
    <font>
      <sz val="9"/>
      <color indexed="9"/>
      <name val="ＭＳ ゴシック"/>
      <family val="3"/>
    </font>
    <font>
      <strike/>
      <sz val="9"/>
      <color indexed="9"/>
      <name val="ＭＳ ゴシック"/>
      <family val="3"/>
    </font>
    <font>
      <sz val="10"/>
      <color indexed="9"/>
      <name val="ＭＳ ゴシック"/>
      <family val="3"/>
    </font>
    <font>
      <sz val="8"/>
      <color indexed="9"/>
      <name val="ＭＳ ゴシック"/>
      <family val="3"/>
    </font>
    <font>
      <sz val="8"/>
      <color indexed="9"/>
      <name val="ＭＳ 明朝"/>
      <family val="1"/>
    </font>
    <font>
      <sz val="6"/>
      <color indexed="9"/>
      <name val="ＭＳ ゴシック"/>
      <family val="3"/>
    </font>
    <font>
      <sz val="8"/>
      <color indexed="9"/>
      <name val="ＭＳ Ｐゴシック"/>
      <family val="3"/>
    </font>
    <font>
      <b/>
      <sz val="8"/>
      <name val="ＭＳ Ｐゴシック"/>
      <family val="2"/>
    </font>
  </fonts>
  <fills count="2">
    <fill>
      <patternFill/>
    </fill>
    <fill>
      <patternFill patternType="gray125"/>
    </fill>
  </fills>
  <borders count="3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Down="1">
      <left style="thin"/>
      <right style="thin"/>
      <top style="thin"/>
      <bottom style="thin"/>
      <diagonal style="thin"/>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22" fillId="0" borderId="0" applyNumberFormat="0" applyFill="0" applyBorder="0" applyAlignment="0" applyProtection="0"/>
  </cellStyleXfs>
  <cellXfs count="546">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0" fillId="0" borderId="0" xfId="0" applyBorder="1" applyAlignment="1">
      <alignment/>
    </xf>
    <xf numFmtId="0" fontId="10" fillId="0" borderId="0" xfId="0" applyFont="1" applyAlignment="1">
      <alignment horizontal="left"/>
    </xf>
    <xf numFmtId="0" fontId="10" fillId="0" borderId="0" xfId="0" applyFont="1" applyBorder="1" applyAlignment="1">
      <alignment horizontal="left"/>
    </xf>
    <xf numFmtId="0" fontId="8" fillId="0" borderId="0" xfId="22">
      <alignment/>
      <protection/>
    </xf>
    <xf numFmtId="49" fontId="8" fillId="0" borderId="0" xfId="22" applyNumberFormat="1" applyAlignment="1">
      <alignment horizontal="center"/>
      <protection/>
    </xf>
    <xf numFmtId="176" fontId="8" fillId="0" borderId="0" xfId="22" applyNumberFormat="1">
      <alignment/>
      <protection/>
    </xf>
    <xf numFmtId="2" fontId="8" fillId="0" borderId="0" xfId="22" applyNumberFormat="1">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distributed" vertical="center"/>
    </xf>
    <xf numFmtId="0" fontId="8" fillId="0" borderId="0" xfId="22" applyFont="1">
      <alignment/>
      <protection/>
    </xf>
    <xf numFmtId="49" fontId="8" fillId="0" borderId="0" xfId="22" applyNumberFormat="1" applyBorder="1" applyAlignment="1">
      <alignment horizontal="center"/>
      <protection/>
    </xf>
    <xf numFmtId="49" fontId="20" fillId="0" borderId="0" xfId="22" applyNumberFormat="1" applyFont="1" applyBorder="1" applyAlignment="1">
      <alignment horizontal="center"/>
      <protection/>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186" fontId="7" fillId="0" borderId="0" xfId="0" applyNumberFormat="1" applyFont="1" applyBorder="1" applyAlignment="1">
      <alignment vertical="center"/>
    </xf>
    <xf numFmtId="186" fontId="7" fillId="0" borderId="19" xfId="0" applyNumberFormat="1" applyFont="1" applyBorder="1" applyAlignment="1">
      <alignment horizontal="right" vertical="center"/>
    </xf>
    <xf numFmtId="0" fontId="7" fillId="0" borderId="0" xfId="22" applyFont="1" applyBorder="1">
      <alignment/>
      <protection/>
    </xf>
    <xf numFmtId="176" fontId="7" fillId="0" borderId="0" xfId="22" applyNumberFormat="1" applyFont="1" applyBorder="1">
      <alignment/>
      <protection/>
    </xf>
    <xf numFmtId="49" fontId="5" fillId="0" borderId="19" xfId="22" applyNumberFormat="1" applyFont="1" applyBorder="1" applyAlignment="1">
      <alignment horizontal="right" vertical="center"/>
      <protection/>
    </xf>
    <xf numFmtId="49" fontId="5" fillId="0" borderId="4" xfId="22" applyNumberFormat="1" applyFont="1" applyBorder="1" applyAlignment="1">
      <alignment horizontal="right" vertical="center"/>
      <protection/>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right"/>
    </xf>
    <xf numFmtId="0" fontId="10" fillId="0" borderId="0" xfId="0" applyFont="1" applyAlignment="1">
      <alignment/>
    </xf>
    <xf numFmtId="0" fontId="7" fillId="0" borderId="20" xfId="0" applyFont="1" applyBorder="1" applyAlignment="1">
      <alignment horizontal="distributed" vertical="center"/>
    </xf>
    <xf numFmtId="176" fontId="7" fillId="0" borderId="0" xfId="0" applyNumberFormat="1" applyFont="1" applyAlignment="1">
      <alignment/>
    </xf>
    <xf numFmtId="211" fontId="7" fillId="0" borderId="0" xfId="0" applyNumberFormat="1" applyFont="1" applyAlignment="1">
      <alignment/>
    </xf>
    <xf numFmtId="49" fontId="8" fillId="0" borderId="0" xfId="22" applyNumberFormat="1" applyFont="1" applyAlignment="1">
      <alignment horizontal="center"/>
      <protection/>
    </xf>
    <xf numFmtId="0" fontId="7" fillId="0" borderId="5" xfId="22" applyFont="1" applyBorder="1" applyAlignment="1">
      <alignment horizontal="distributed"/>
      <protection/>
    </xf>
    <xf numFmtId="0" fontId="7" fillId="0" borderId="0" xfId="22" applyFont="1" applyBorder="1" applyAlignment="1">
      <alignment horizontal="distributed"/>
      <protection/>
    </xf>
    <xf numFmtId="0" fontId="7" fillId="0" borderId="21" xfId="0" applyFont="1" applyBorder="1" applyAlignment="1">
      <alignment horizontal="center" vertical="center"/>
    </xf>
    <xf numFmtId="0" fontId="15"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49" fontId="7" fillId="0" borderId="0" xfId="22" applyNumberFormat="1" applyFont="1" applyAlignment="1">
      <alignment horizontal="center"/>
      <protection/>
    </xf>
    <xf numFmtId="176" fontId="7" fillId="0" borderId="0" xfId="22" applyNumberFormat="1" applyFont="1">
      <alignment/>
      <protection/>
    </xf>
    <xf numFmtId="0" fontId="25" fillId="0" borderId="0" xfId="0" applyFont="1" applyAlignment="1">
      <alignment/>
    </xf>
    <xf numFmtId="0" fontId="7" fillId="0" borderId="0" xfId="22" applyFont="1" applyBorder="1" applyAlignment="1">
      <alignment horizontal="center" vertical="center"/>
      <protection/>
    </xf>
    <xf numFmtId="49" fontId="7" fillId="0" borderId="0" xfId="22" applyNumberFormat="1" applyFont="1" applyBorder="1" applyAlignment="1">
      <alignment horizontal="center" vertical="center" wrapText="1"/>
      <protection/>
    </xf>
    <xf numFmtId="49" fontId="5" fillId="0" borderId="0" xfId="22" applyNumberFormat="1" applyFont="1" applyBorder="1" applyAlignment="1">
      <alignment horizontal="right" vertical="center"/>
      <protection/>
    </xf>
    <xf numFmtId="185" fontId="7" fillId="0" borderId="0" xfId="19" applyNumberFormat="1" applyFont="1" applyBorder="1" applyAlignment="1">
      <alignment horizontal="right"/>
    </xf>
    <xf numFmtId="0" fontId="5" fillId="0" borderId="0" xfId="0" applyFont="1" applyAlignment="1">
      <alignment/>
    </xf>
    <xf numFmtId="0" fontId="7" fillId="0" borderId="0" xfId="0" applyFont="1" applyAlignment="1">
      <alignment vertical="center"/>
    </xf>
    <xf numFmtId="0" fontId="29" fillId="0" borderId="0" xfId="0" applyFont="1" applyAlignment="1">
      <alignment/>
    </xf>
    <xf numFmtId="0" fontId="5" fillId="0" borderId="3" xfId="22" applyFont="1" applyBorder="1" applyAlignment="1">
      <alignment horizontal="center"/>
      <protection/>
    </xf>
    <xf numFmtId="0" fontId="7" fillId="0" borderId="4" xfId="0" applyFont="1" applyBorder="1" applyAlignment="1">
      <alignment horizontal="distributed" vertical="center"/>
    </xf>
    <xf numFmtId="0" fontId="7" fillId="0" borderId="4" xfId="22" applyFont="1" applyBorder="1" applyAlignment="1">
      <alignment horizontal="distributed"/>
      <protection/>
    </xf>
    <xf numFmtId="0" fontId="4" fillId="0" borderId="4" xfId="22" applyFont="1" applyBorder="1" applyAlignment="1">
      <alignment horizontal="distributed" wrapText="1"/>
      <protection/>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2" xfId="0" applyFont="1" applyFill="1" applyBorder="1" applyAlignment="1">
      <alignment horizontal="right" vertical="center"/>
    </xf>
    <xf numFmtId="177" fontId="7" fillId="0" borderId="22" xfId="21" applyNumberFormat="1" applyFont="1" applyFill="1" applyBorder="1" applyAlignment="1">
      <alignment horizontal="right" vertical="center"/>
    </xf>
    <xf numFmtId="177" fontId="7" fillId="0" borderId="5"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3"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0" fontId="4" fillId="0" borderId="4" xfId="22" applyFont="1" applyBorder="1" applyAlignment="1">
      <alignment horizontal="distributed" vertical="center" wrapText="1"/>
      <protection/>
    </xf>
    <xf numFmtId="0" fontId="7" fillId="0" borderId="0" xfId="0" applyFont="1" applyBorder="1" applyAlignment="1">
      <alignment horizontal="distributed" vertical="center"/>
    </xf>
    <xf numFmtId="177" fontId="7" fillId="0" borderId="0" xfId="0" applyNumberFormat="1" applyFont="1" applyBorder="1" applyAlignment="1">
      <alignment horizontal="right" vertical="center"/>
    </xf>
    <xf numFmtId="177" fontId="7" fillId="0" borderId="0" xfId="0" applyNumberFormat="1" applyFont="1" applyBorder="1" applyAlignment="1">
      <alignment vertical="center"/>
    </xf>
    <xf numFmtId="198" fontId="7" fillId="0" borderId="0" xfId="0" applyNumberFormat="1" applyFont="1" applyBorder="1" applyAlignment="1">
      <alignment vertical="center"/>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4" xfId="0" applyFont="1" applyBorder="1" applyAlignment="1">
      <alignment horizontal="distributed" vertical="center"/>
    </xf>
    <xf numFmtId="0" fontId="7" fillId="0" borderId="18" xfId="0" applyFont="1" applyBorder="1" applyAlignment="1">
      <alignment horizontal="distributed" vertical="center"/>
    </xf>
    <xf numFmtId="186" fontId="7" fillId="0" borderId="14" xfId="0" applyNumberFormat="1" applyFont="1" applyBorder="1" applyAlignment="1">
      <alignment horizontal="right" vertical="center"/>
    </xf>
    <xf numFmtId="49" fontId="7" fillId="0" borderId="2" xfId="22" applyNumberFormat="1" applyFont="1" applyBorder="1" applyAlignment="1">
      <alignment horizontal="center" vertical="center"/>
      <protection/>
    </xf>
    <xf numFmtId="49" fontId="7" fillId="0" borderId="17" xfId="22" applyNumberFormat="1" applyFont="1" applyBorder="1" applyAlignment="1">
      <alignment horizontal="center" vertical="center"/>
      <protection/>
    </xf>
    <xf numFmtId="49" fontId="4" fillId="0" borderId="17" xfId="22" applyNumberFormat="1" applyFont="1" applyBorder="1" applyAlignment="1">
      <alignment horizontal="center" vertical="center" wrapText="1"/>
      <protection/>
    </xf>
    <xf numFmtId="49" fontId="7" fillId="0" borderId="19" xfId="22" applyNumberFormat="1" applyFont="1" applyBorder="1" applyAlignment="1">
      <alignment horizontal="right"/>
      <protection/>
    </xf>
    <xf numFmtId="0" fontId="7" fillId="0" borderId="14" xfId="22" applyFont="1" applyBorder="1" applyAlignment="1">
      <alignment horizontal="distributed"/>
      <protection/>
    </xf>
    <xf numFmtId="0" fontId="7" fillId="0" borderId="18" xfId="22" applyFont="1" applyBorder="1" applyAlignment="1">
      <alignment horizontal="distributed"/>
      <protection/>
    </xf>
    <xf numFmtId="0" fontId="10" fillId="0" borderId="0" xfId="22" applyFont="1">
      <alignment/>
      <protection/>
    </xf>
    <xf numFmtId="0" fontId="10" fillId="0" borderId="0" xfId="22" applyFont="1" applyBorder="1">
      <alignment/>
      <protection/>
    </xf>
    <xf numFmtId="49" fontId="7" fillId="0" borderId="20" xfId="22" applyNumberFormat="1" applyFont="1" applyBorder="1" applyAlignment="1">
      <alignment horizontal="center" vertical="center"/>
      <protection/>
    </xf>
    <xf numFmtId="49" fontId="7" fillId="0" borderId="3" xfId="22" applyNumberFormat="1" applyFont="1" applyBorder="1" applyAlignment="1">
      <alignment horizontal="center" vertical="center"/>
      <protection/>
    </xf>
    <xf numFmtId="0" fontId="7" fillId="0" borderId="20" xfId="22" applyFont="1" applyBorder="1" applyAlignment="1">
      <alignment horizontal="distributed"/>
      <protection/>
    </xf>
    <xf numFmtId="49" fontId="7" fillId="0" borderId="3" xfId="22" applyNumberFormat="1" applyFont="1" applyBorder="1" applyAlignment="1">
      <alignment horizontal="right"/>
      <protection/>
    </xf>
    <xf numFmtId="0" fontId="4" fillId="0" borderId="14" xfId="22" applyFont="1" applyBorder="1" applyAlignment="1">
      <alignment horizontal="distributed"/>
      <protection/>
    </xf>
    <xf numFmtId="0" fontId="7" fillId="0" borderId="5" xfId="0" applyFont="1" applyBorder="1" applyAlignment="1">
      <alignment horizontal="center" vertical="center"/>
    </xf>
    <xf numFmtId="0" fontId="5" fillId="0" borderId="14" xfId="22" applyFont="1" applyBorder="1" applyAlignment="1">
      <alignment horizontal="center" vertical="center"/>
      <protection/>
    </xf>
    <xf numFmtId="0" fontId="7" fillId="0" borderId="14" xfId="22" applyFont="1" applyBorder="1" applyAlignment="1">
      <alignment horizontal="distributed" vertical="center"/>
      <protection/>
    </xf>
    <xf numFmtId="0" fontId="4" fillId="0" borderId="14" xfId="22" applyFont="1" applyBorder="1" applyAlignment="1">
      <alignment horizontal="distributed" vertical="center" wrapText="1"/>
      <protection/>
    </xf>
    <xf numFmtId="0" fontId="7" fillId="0" borderId="5" xfId="22" applyFont="1" applyBorder="1" applyAlignment="1">
      <alignment horizontal="distributed" vertical="center"/>
      <protection/>
    </xf>
    <xf numFmtId="0" fontId="7" fillId="0" borderId="2" xfId="0" applyFont="1" applyBorder="1" applyAlignment="1">
      <alignment horizontal="center" vertical="center" wrapText="1"/>
    </xf>
    <xf numFmtId="0" fontId="5" fillId="0" borderId="4" xfId="0" applyFont="1" applyBorder="1" applyAlignment="1">
      <alignment/>
    </xf>
    <xf numFmtId="0" fontId="5" fillId="0" borderId="19" xfId="0" applyFont="1" applyBorder="1" applyAlignment="1">
      <alignment/>
    </xf>
    <xf numFmtId="38" fontId="7" fillId="0" borderId="19" xfId="17" applyFont="1" applyBorder="1" applyAlignment="1">
      <alignment vertical="center"/>
    </xf>
    <xf numFmtId="0" fontId="7" fillId="0" borderId="4" xfId="22" applyFont="1" applyBorder="1" applyAlignment="1">
      <alignment horizontal="distributed" vertical="center"/>
      <protection/>
    </xf>
    <xf numFmtId="0" fontId="7" fillId="0" borderId="4" xfId="22" applyFont="1" applyBorder="1" applyAlignment="1">
      <alignment horizontal="distributed" vertical="center" wrapText="1"/>
      <protection/>
    </xf>
    <xf numFmtId="38" fontId="7" fillId="0" borderId="22" xfId="17" applyFont="1" applyBorder="1" applyAlignment="1">
      <alignment vertical="center"/>
    </xf>
    <xf numFmtId="0" fontId="4" fillId="0" borderId="17" xfId="0" applyFont="1" applyBorder="1" applyAlignment="1">
      <alignment horizontal="center" vertical="center" wrapText="1"/>
    </xf>
    <xf numFmtId="0" fontId="7" fillId="0" borderId="0" xfId="0" applyFont="1" applyAlignment="1">
      <alignment vertical="top"/>
    </xf>
    <xf numFmtId="0" fontId="5" fillId="0" borderId="3" xfId="22" applyFont="1" applyBorder="1" applyAlignment="1">
      <alignment horizontal="center" vertical="center"/>
      <protection/>
    </xf>
    <xf numFmtId="0" fontId="7" fillId="0" borderId="4" xfId="0" applyFont="1" applyBorder="1" applyAlignment="1">
      <alignment horizontal="distributed"/>
    </xf>
    <xf numFmtId="0" fontId="4" fillId="0" borderId="4" xfId="0" applyFont="1" applyBorder="1" applyAlignment="1">
      <alignment horizontal="distributed"/>
    </xf>
    <xf numFmtId="186" fontId="7" fillId="0" borderId="0" xfId="0" applyNumberFormat="1" applyFont="1" applyAlignment="1">
      <alignment/>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0" xfId="0" applyFont="1" applyAlignment="1">
      <alignment horizontal="center"/>
    </xf>
    <xf numFmtId="0" fontId="16" fillId="0" borderId="0" xfId="0" applyFont="1" applyAlignment="1">
      <alignment/>
    </xf>
    <xf numFmtId="38" fontId="7" fillId="0" borderId="19" xfId="17" applyFont="1" applyBorder="1" applyAlignment="1">
      <alignment horizontal="right" vertical="center"/>
    </xf>
    <xf numFmtId="0" fontId="7" fillId="0" borderId="0" xfId="0" applyFont="1" applyBorder="1" applyAlignment="1">
      <alignment horizontal="right" vertical="center"/>
    </xf>
    <xf numFmtId="0" fontId="16" fillId="0" borderId="0" xfId="0" applyFont="1" applyBorder="1" applyAlignment="1">
      <alignment/>
    </xf>
    <xf numFmtId="0" fontId="7" fillId="0" borderId="4" xfId="0" applyFont="1" applyBorder="1" applyAlignment="1">
      <alignment horizontal="center" vertical="center"/>
    </xf>
    <xf numFmtId="49" fontId="7" fillId="0" borderId="25" xfId="0" applyNumberFormat="1" applyFont="1" applyBorder="1" applyAlignment="1">
      <alignment horizontal="right" vertical="center"/>
    </xf>
    <xf numFmtId="49" fontId="5" fillId="0" borderId="3" xfId="0" applyNumberFormat="1" applyFont="1" applyBorder="1" applyAlignment="1">
      <alignment horizontal="right" vertical="center"/>
    </xf>
    <xf numFmtId="178" fontId="7" fillId="0" borderId="17"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19" xfId="21" applyNumberFormat="1" applyFont="1" applyFill="1" applyBorder="1" applyAlignment="1">
      <alignment vertical="center"/>
    </xf>
    <xf numFmtId="177" fontId="7" fillId="0" borderId="3"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1" xfId="0" applyFont="1" applyFill="1" applyBorder="1" applyAlignment="1">
      <alignment horizontal="right" vertical="center"/>
    </xf>
    <xf numFmtId="177" fontId="7" fillId="0" borderId="18" xfId="21" applyNumberFormat="1" applyFont="1" applyFill="1" applyBorder="1" applyAlignment="1">
      <alignment horizontal="right" vertical="center"/>
    </xf>
    <xf numFmtId="0" fontId="7" fillId="0" borderId="20" xfId="0" applyFont="1" applyBorder="1" applyAlignment="1">
      <alignment horizontal="distributed"/>
    </xf>
    <xf numFmtId="0" fontId="5" fillId="0" borderId="20" xfId="0" applyFont="1" applyBorder="1" applyAlignment="1">
      <alignment horizontal="distributed" vertical="center"/>
    </xf>
    <xf numFmtId="49" fontId="5" fillId="0" borderId="20" xfId="0" applyNumberFormat="1" applyFont="1" applyBorder="1" applyAlignment="1">
      <alignment horizontal="right" vertical="center"/>
    </xf>
    <xf numFmtId="0" fontId="32" fillId="0" borderId="0" xfId="0" applyFont="1" applyFill="1" applyAlignment="1">
      <alignment/>
    </xf>
    <xf numFmtId="38" fontId="7" fillId="0" borderId="19" xfId="17" applyFont="1" applyFill="1" applyBorder="1" applyAlignment="1">
      <alignment vertical="center"/>
    </xf>
    <xf numFmtId="38" fontId="7" fillId="0" borderId="19" xfId="17" applyFont="1" applyFill="1" applyBorder="1" applyAlignment="1">
      <alignment horizontal="right" vertical="center"/>
    </xf>
    <xf numFmtId="38" fontId="7" fillId="0" borderId="22" xfId="17" applyFont="1" applyFill="1" applyBorder="1" applyAlignment="1">
      <alignment vertical="center"/>
    </xf>
    <xf numFmtId="178" fontId="7" fillId="0" borderId="25"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0" fontId="27" fillId="0" borderId="0" xfId="0" applyFont="1" applyBorder="1" applyAlignment="1">
      <alignment horizontal="right" vertical="center"/>
    </xf>
    <xf numFmtId="178" fontId="27" fillId="0" borderId="0" xfId="21" applyNumberFormat="1" applyFont="1" applyFill="1" applyBorder="1" applyAlignment="1">
      <alignment/>
    </xf>
    <xf numFmtId="178" fontId="27" fillId="0" borderId="0" xfId="0" applyNumberFormat="1" applyFont="1" applyBorder="1" applyAlignment="1">
      <alignment/>
    </xf>
    <xf numFmtId="0" fontId="4" fillId="0" borderId="3"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5" xfId="0" applyFont="1" applyBorder="1" applyAlignment="1">
      <alignment horizontal="center"/>
    </xf>
    <xf numFmtId="0" fontId="4" fillId="0" borderId="21" xfId="0" applyFont="1" applyBorder="1" applyAlignment="1">
      <alignment horizontal="center"/>
    </xf>
    <xf numFmtId="0" fontId="15" fillId="0" borderId="0" xfId="22" applyFont="1">
      <alignment/>
      <protection/>
    </xf>
    <xf numFmtId="178" fontId="27" fillId="0" borderId="0" xfId="0" applyNumberFormat="1" applyFont="1" applyFill="1" applyBorder="1" applyAlignment="1">
      <alignment/>
    </xf>
    <xf numFmtId="0" fontId="20" fillId="0" borderId="0" xfId="22" applyFont="1" applyAlignment="1">
      <alignment wrapText="1" shrinkToFit="1"/>
      <protection/>
    </xf>
    <xf numFmtId="0" fontId="8" fillId="0" borderId="0" xfId="22" applyAlignment="1">
      <alignment horizontal="right"/>
      <protection/>
    </xf>
    <xf numFmtId="176" fontId="8" fillId="0" borderId="0" xfId="22" applyNumberFormat="1" applyFont="1" applyAlignment="1">
      <alignment horizontal="right"/>
      <protection/>
    </xf>
    <xf numFmtId="0" fontId="20" fillId="0" borderId="0" xfId="22" applyFont="1" applyAlignment="1">
      <alignment horizontal="right"/>
      <protection/>
    </xf>
    <xf numFmtId="0" fontId="13" fillId="0" borderId="0" xfId="22" applyFont="1">
      <alignment/>
      <protection/>
    </xf>
    <xf numFmtId="49" fontId="13" fillId="0" borderId="0" xfId="22" applyNumberFormat="1" applyFont="1" applyAlignment="1">
      <alignment horizontal="center"/>
      <protection/>
    </xf>
    <xf numFmtId="49" fontId="13" fillId="0" borderId="0" xfId="22" applyNumberFormat="1" applyFont="1" applyBorder="1" applyAlignment="1">
      <alignment horizontal="center"/>
      <protection/>
    </xf>
    <xf numFmtId="0" fontId="13" fillId="0" borderId="0" xfId="22" applyFont="1" applyBorder="1">
      <alignment/>
      <protection/>
    </xf>
    <xf numFmtId="177" fontId="7" fillId="0" borderId="0" xfId="0" applyNumberFormat="1" applyFont="1" applyAlignment="1">
      <alignment/>
    </xf>
    <xf numFmtId="0" fontId="5" fillId="0" borderId="19" xfId="22" applyFont="1" applyBorder="1" applyAlignment="1">
      <alignment horizontal="center" vertical="center"/>
      <protection/>
    </xf>
    <xf numFmtId="179" fontId="7" fillId="0" borderId="4" xfId="21" applyNumberFormat="1" applyFont="1" applyFill="1" applyBorder="1" applyAlignment="1">
      <alignment/>
    </xf>
    <xf numFmtId="0" fontId="7" fillId="0" borderId="18" xfId="22" applyFont="1" applyBorder="1" applyAlignment="1">
      <alignment horizontal="center" vertical="center"/>
      <protection/>
    </xf>
    <xf numFmtId="0" fontId="7" fillId="0" borderId="22" xfId="22" applyFont="1" applyBorder="1" applyAlignment="1">
      <alignment horizontal="center" vertical="center"/>
      <protection/>
    </xf>
    <xf numFmtId="0" fontId="5" fillId="0" borderId="20" xfId="22" applyFont="1" applyBorder="1" applyAlignment="1">
      <alignment horizontal="center"/>
      <protection/>
    </xf>
    <xf numFmtId="0" fontId="5" fillId="0" borderId="25" xfId="22" applyFont="1" applyBorder="1" applyAlignment="1">
      <alignment horizontal="center"/>
      <protection/>
    </xf>
    <xf numFmtId="0" fontId="7" fillId="0" borderId="5" xfId="0" applyFont="1" applyFill="1" applyBorder="1" applyAlignment="1">
      <alignment horizontal="right" vertical="center"/>
    </xf>
    <xf numFmtId="0" fontId="5" fillId="0" borderId="0" xfId="22" applyFont="1">
      <alignment/>
      <protection/>
    </xf>
    <xf numFmtId="0" fontId="0" fillId="0" borderId="14" xfId="0" applyBorder="1" applyAlignment="1">
      <alignment/>
    </xf>
    <xf numFmtId="49" fontId="5" fillId="0" borderId="25" xfId="22" applyNumberFormat="1" applyFont="1" applyBorder="1" applyAlignment="1">
      <alignment horizontal="right" vertical="center"/>
      <protection/>
    </xf>
    <xf numFmtId="49" fontId="5" fillId="0" borderId="3" xfId="22" applyNumberFormat="1" applyFont="1" applyBorder="1" applyAlignment="1">
      <alignment horizontal="right" vertical="center"/>
      <protection/>
    </xf>
    <xf numFmtId="0" fontId="7" fillId="0" borderId="14" xfId="22" applyFont="1" applyBorder="1" applyAlignment="1">
      <alignment shrinkToFit="1"/>
      <protection/>
    </xf>
    <xf numFmtId="0" fontId="7" fillId="0" borderId="4" xfId="22" applyFont="1" applyBorder="1" applyAlignment="1">
      <alignment shrinkToFit="1"/>
      <protection/>
    </xf>
    <xf numFmtId="0" fontId="7" fillId="0" borderId="0" xfId="0" applyFont="1" applyBorder="1" applyAlignment="1">
      <alignment/>
    </xf>
    <xf numFmtId="38" fontId="7" fillId="0" borderId="19" xfId="17" applyFont="1" applyBorder="1" applyAlignment="1">
      <alignment horizontal="center" vertical="center"/>
    </xf>
    <xf numFmtId="38" fontId="7" fillId="0" borderId="19" xfId="17" applyFont="1" applyFill="1" applyBorder="1" applyAlignment="1">
      <alignment horizontal="center" vertical="center"/>
    </xf>
    <xf numFmtId="0" fontId="7" fillId="0" borderId="4" xfId="0" applyFont="1" applyBorder="1" applyAlignment="1">
      <alignment vertical="center" shrinkToFit="1"/>
    </xf>
    <xf numFmtId="207" fontId="7" fillId="0" borderId="0" xfId="22" applyNumberFormat="1" applyFont="1" applyBorder="1" applyAlignment="1">
      <alignment horizontal="right"/>
      <protection/>
    </xf>
    <xf numFmtId="0" fontId="7" fillId="0" borderId="0" xfId="0" applyFont="1" applyAlignment="1">
      <alignment/>
    </xf>
    <xf numFmtId="0" fontId="0" fillId="0" borderId="0" xfId="0" applyAlignment="1">
      <alignment/>
    </xf>
    <xf numFmtId="0" fontId="7" fillId="0" borderId="4" xfId="22" applyFont="1" applyBorder="1" applyAlignment="1">
      <alignment vertical="center" shrinkToFit="1"/>
      <protection/>
    </xf>
    <xf numFmtId="0" fontId="7" fillId="0" borderId="0" xfId="0" applyFont="1" applyAlignment="1">
      <alignment horizontal="left"/>
    </xf>
    <xf numFmtId="177" fontId="38" fillId="0" borderId="0" xfId="0" applyNumberFormat="1" applyFont="1" applyAlignment="1">
      <alignment horizontal="right" vertical="center"/>
    </xf>
    <xf numFmtId="177" fontId="38" fillId="0" borderId="0" xfId="22" applyNumberFormat="1" applyFont="1" applyAlignment="1">
      <alignment horizontal="right"/>
      <protection/>
    </xf>
    <xf numFmtId="211" fontId="38" fillId="0" borderId="17" xfId="0" applyNumberFormat="1" applyFont="1" applyBorder="1" applyAlignment="1">
      <alignment horizontal="right"/>
    </xf>
    <xf numFmtId="0" fontId="0" fillId="0" borderId="0" xfId="0" applyFont="1" applyAlignment="1">
      <alignment/>
    </xf>
    <xf numFmtId="0" fontId="0" fillId="0" borderId="26" xfId="0" applyFont="1" applyBorder="1" applyAlignment="1">
      <alignment/>
    </xf>
    <xf numFmtId="0" fontId="0" fillId="0" borderId="3" xfId="0" applyFont="1" applyBorder="1" applyAlignment="1">
      <alignment/>
    </xf>
    <xf numFmtId="0" fontId="0" fillId="0" borderId="27" xfId="0" applyFont="1" applyBorder="1" applyAlignment="1">
      <alignment/>
    </xf>
    <xf numFmtId="178" fontId="7" fillId="0" borderId="14" xfId="21" applyNumberFormat="1" applyFont="1" applyFill="1" applyBorder="1" applyAlignment="1">
      <alignment/>
    </xf>
    <xf numFmtId="178" fontId="7" fillId="0" borderId="4" xfId="21" applyNumberFormat="1" applyFont="1" applyFill="1" applyBorder="1" applyAlignment="1">
      <alignment/>
    </xf>
    <xf numFmtId="0" fontId="0" fillId="0" borderId="11" xfId="0" applyFont="1" applyBorder="1" applyAlignment="1">
      <alignment/>
    </xf>
    <xf numFmtId="179" fontId="7" fillId="0" borderId="4" xfId="0" applyNumberFormat="1"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8" xfId="0" applyFont="1" applyBorder="1" applyAlignment="1">
      <alignment/>
    </xf>
    <xf numFmtId="0" fontId="0" fillId="0" borderId="21" xfId="0" applyFont="1" applyBorder="1" applyAlignment="1">
      <alignment/>
    </xf>
    <xf numFmtId="0" fontId="0" fillId="0" borderId="22" xfId="0" applyFont="1" applyBorder="1" applyAlignment="1">
      <alignment/>
    </xf>
    <xf numFmtId="38" fontId="7" fillId="0" borderId="19" xfId="17" applyFont="1" applyFill="1" applyBorder="1" applyAlignment="1" applyProtection="1">
      <alignment horizontal="right" vertical="center"/>
      <protection locked="0"/>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2" xfId="17" applyFont="1" applyFill="1" applyBorder="1" applyAlignment="1" applyProtection="1">
      <alignment horizontal="right" vertical="center"/>
      <protection locked="0"/>
    </xf>
    <xf numFmtId="38" fontId="7" fillId="0" borderId="3" xfId="17" applyFont="1" applyFill="1" applyBorder="1" applyAlignment="1" applyProtection="1">
      <alignment horizontal="right" vertical="center"/>
      <protection locked="0"/>
    </xf>
    <xf numFmtId="177" fontId="7" fillId="0" borderId="19"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22" xfId="0" applyNumberFormat="1" applyFont="1" applyFill="1" applyBorder="1" applyAlignment="1">
      <alignment horizontal="right" vertical="center"/>
    </xf>
    <xf numFmtId="177" fontId="7" fillId="0" borderId="14" xfId="0" applyNumberFormat="1" applyFont="1" applyBorder="1" applyAlignment="1">
      <alignment horizontal="right" vertical="center"/>
    </xf>
    <xf numFmtId="177" fontId="7" fillId="0" borderId="4" xfId="0" applyNumberFormat="1" applyFont="1" applyBorder="1" applyAlignment="1">
      <alignment horizontal="right" vertical="center"/>
    </xf>
    <xf numFmtId="186" fontId="7" fillId="0" borderId="19" xfId="0" applyNumberFormat="1" applyFont="1" applyBorder="1" applyAlignment="1">
      <alignment vertical="center"/>
    </xf>
    <xf numFmtId="198" fontId="7" fillId="0" borderId="19" xfId="0" applyNumberFormat="1" applyFont="1" applyBorder="1" applyAlignment="1">
      <alignment horizontal="right" vertical="center"/>
    </xf>
    <xf numFmtId="186" fontId="7" fillId="0" borderId="22" xfId="0" applyNumberFormat="1" applyFont="1" applyBorder="1" applyAlignment="1">
      <alignment vertical="center"/>
    </xf>
    <xf numFmtId="186" fontId="7" fillId="0" borderId="14" xfId="0" applyNumberFormat="1" applyFont="1" applyBorder="1" applyAlignment="1">
      <alignment vertical="center"/>
    </xf>
    <xf numFmtId="186" fontId="7" fillId="0" borderId="18" xfId="0" applyNumberFormat="1" applyFont="1" applyBorder="1" applyAlignment="1">
      <alignment vertical="center"/>
    </xf>
    <xf numFmtId="186" fontId="7" fillId="0" borderId="0" xfId="0" applyNumberFormat="1" applyFont="1" applyBorder="1" applyAlignment="1">
      <alignment horizontal="right" vertical="center"/>
    </xf>
    <xf numFmtId="198" fontId="7" fillId="0" borderId="4" xfId="0" applyNumberFormat="1" applyFont="1" applyBorder="1" applyAlignment="1">
      <alignment horizontal="right" vertical="center"/>
    </xf>
    <xf numFmtId="177" fontId="7" fillId="0" borderId="19" xfId="0" applyNumberFormat="1" applyFont="1" applyBorder="1" applyAlignment="1">
      <alignment horizontal="right" vertical="center"/>
    </xf>
    <xf numFmtId="198" fontId="7" fillId="0" borderId="5" xfId="0" applyNumberFormat="1" applyFont="1" applyBorder="1" applyAlignment="1">
      <alignment horizontal="right" vertical="center"/>
    </xf>
    <xf numFmtId="38" fontId="7" fillId="0" borderId="19" xfId="17" applyFont="1" applyBorder="1" applyAlignment="1">
      <alignment/>
    </xf>
    <xf numFmtId="207" fontId="7" fillId="0" borderId="19" xfId="22" applyNumberFormat="1" applyFont="1" applyFill="1" applyBorder="1" applyAlignment="1">
      <alignment/>
      <protection/>
    </xf>
    <xf numFmtId="38" fontId="7" fillId="0" borderId="19" xfId="17" applyFont="1" applyBorder="1" applyAlignment="1">
      <alignment horizontal="right"/>
    </xf>
    <xf numFmtId="207" fontId="7" fillId="0" borderId="19" xfId="22" applyNumberFormat="1" applyFont="1" applyFill="1" applyBorder="1" applyAlignment="1">
      <alignment horizontal="right"/>
      <protection/>
    </xf>
    <xf numFmtId="38" fontId="7" fillId="0" borderId="22" xfId="17" applyFont="1" applyBorder="1" applyAlignment="1">
      <alignment horizontal="right"/>
    </xf>
    <xf numFmtId="207" fontId="7" fillId="0" borderId="22" xfId="22" applyNumberFormat="1" applyFont="1" applyFill="1" applyBorder="1" applyAlignment="1">
      <alignment horizontal="right"/>
      <protection/>
    </xf>
    <xf numFmtId="206" fontId="7" fillId="0" borderId="19" xfId="17" applyNumberFormat="1" applyFont="1" applyBorder="1" applyAlignment="1">
      <alignment horizontal="right"/>
    </xf>
    <xf numFmtId="185" fontId="7" fillId="0" borderId="19" xfId="19" applyNumberFormat="1" applyFont="1" applyBorder="1" applyAlignment="1">
      <alignment horizontal="right"/>
    </xf>
    <xf numFmtId="206" fontId="7" fillId="0" borderId="19" xfId="17" applyNumberFormat="1" applyFont="1" applyBorder="1" applyAlignment="1">
      <alignment/>
    </xf>
    <xf numFmtId="38" fontId="7" fillId="0" borderId="22" xfId="17" applyFont="1" applyBorder="1" applyAlignment="1">
      <alignment/>
    </xf>
    <xf numFmtId="206" fontId="7" fillId="0" borderId="22" xfId="17" applyNumberFormat="1" applyFont="1" applyBorder="1" applyAlignment="1">
      <alignment/>
    </xf>
    <xf numFmtId="185" fontId="7" fillId="0" borderId="22" xfId="19" applyNumberFormat="1" applyFont="1" applyBorder="1" applyAlignment="1">
      <alignment horizontal="right"/>
    </xf>
    <xf numFmtId="0" fontId="4" fillId="0" borderId="3" xfId="0" applyFont="1" applyBorder="1" applyAlignment="1">
      <alignment horizontal="distributed" vertical="center"/>
    </xf>
    <xf numFmtId="38" fontId="7" fillId="0" borderId="4" xfId="17" applyFont="1" applyBorder="1" applyAlignment="1">
      <alignment vertical="center"/>
    </xf>
    <xf numFmtId="38" fontId="7" fillId="0" borderId="5" xfId="17" applyFont="1" applyBorder="1" applyAlignment="1">
      <alignment vertical="center"/>
    </xf>
    <xf numFmtId="205" fontId="7" fillId="0" borderId="19" xfId="17" applyNumberFormat="1" applyFont="1" applyBorder="1" applyAlignment="1">
      <alignment/>
    </xf>
    <xf numFmtId="205" fontId="7" fillId="0" borderId="22" xfId="17" applyNumberFormat="1" applyFont="1" applyBorder="1" applyAlignment="1">
      <alignment/>
    </xf>
    <xf numFmtId="211" fontId="7" fillId="0" borderId="19" xfId="17" applyNumberFormat="1" applyFont="1" applyBorder="1" applyAlignment="1">
      <alignment/>
    </xf>
    <xf numFmtId="211" fontId="7" fillId="0" borderId="22" xfId="17" applyNumberFormat="1" applyFont="1" applyBorder="1" applyAlignment="1">
      <alignment/>
    </xf>
    <xf numFmtId="198" fontId="7" fillId="0" borderId="14" xfId="0" applyNumberFormat="1" applyFont="1" applyBorder="1" applyAlignment="1">
      <alignment horizontal="right" vertical="center"/>
    </xf>
    <xf numFmtId="0" fontId="7" fillId="0" borderId="0" xfId="0" applyFont="1" applyFill="1" applyAlignment="1">
      <alignment/>
    </xf>
    <xf numFmtId="0" fontId="7" fillId="0" borderId="0" xfId="0" applyFont="1" applyFill="1" applyAlignment="1">
      <alignment/>
    </xf>
    <xf numFmtId="0" fontId="7" fillId="0" borderId="0" xfId="22" applyFont="1" applyFill="1" applyAlignment="1">
      <alignment/>
      <protection/>
    </xf>
    <xf numFmtId="176" fontId="7" fillId="0" borderId="0" xfId="0" applyNumberFormat="1" applyFont="1" applyBorder="1" applyAlignment="1">
      <alignment horizontal="right" vertical="center"/>
    </xf>
    <xf numFmtId="176" fontId="7" fillId="0" borderId="19" xfId="0" applyNumberFormat="1" applyFont="1" applyBorder="1" applyAlignment="1">
      <alignment horizontal="right" vertical="center"/>
    </xf>
    <xf numFmtId="0" fontId="0" fillId="0" borderId="0" xfId="0" applyFont="1" applyAlignment="1">
      <alignment/>
    </xf>
    <xf numFmtId="38" fontId="7" fillId="0" borderId="22" xfId="17" applyFont="1" applyBorder="1" applyAlignment="1">
      <alignment horizontal="right" vertical="center"/>
    </xf>
    <xf numFmtId="38" fontId="7" fillId="0" borderId="22" xfId="17" applyFont="1" applyFill="1" applyBorder="1" applyAlignment="1">
      <alignment horizontal="right" vertical="center"/>
    </xf>
    <xf numFmtId="186" fontId="7" fillId="0" borderId="22" xfId="22" applyNumberFormat="1" applyFont="1" applyBorder="1" applyAlignment="1">
      <alignment horizontal="right" vertical="center"/>
      <protection/>
    </xf>
    <xf numFmtId="211" fontId="4" fillId="0" borderId="3" xfId="0" applyNumberFormat="1" applyFont="1" applyBorder="1" applyAlignment="1">
      <alignment horizontal="right"/>
    </xf>
    <xf numFmtId="211" fontId="4" fillId="0" borderId="24" xfId="0" applyNumberFormat="1" applyFont="1" applyBorder="1" applyAlignment="1">
      <alignment horizontal="right"/>
    </xf>
    <xf numFmtId="211" fontId="4" fillId="0" borderId="5" xfId="0" applyNumberFormat="1" applyFont="1" applyBorder="1" applyAlignment="1">
      <alignment horizontal="right"/>
    </xf>
    <xf numFmtId="211" fontId="4" fillId="0" borderId="21" xfId="0" applyNumberFormat="1" applyFont="1" applyBorder="1" applyAlignment="1">
      <alignment horizontal="right"/>
    </xf>
    <xf numFmtId="211" fontId="4" fillId="0" borderId="4" xfId="0" applyNumberFormat="1" applyFont="1" applyBorder="1" applyAlignment="1">
      <alignment horizontal="right"/>
    </xf>
    <xf numFmtId="211" fontId="4" fillId="0" borderId="0" xfId="0" applyNumberFormat="1" applyFont="1" applyBorder="1" applyAlignment="1">
      <alignment horizontal="right"/>
    </xf>
    <xf numFmtId="198" fontId="7" fillId="0" borderId="4" xfId="0" applyNumberFormat="1" applyFont="1" applyBorder="1" applyAlignment="1">
      <alignment vertical="center"/>
    </xf>
    <xf numFmtId="198" fontId="7" fillId="0" borderId="5" xfId="0" applyNumberFormat="1" applyFont="1" applyBorder="1" applyAlignment="1">
      <alignment vertical="center"/>
    </xf>
    <xf numFmtId="49" fontId="7" fillId="0" borderId="4" xfId="0" applyNumberFormat="1" applyFont="1" applyBorder="1" applyAlignment="1">
      <alignment horizontal="right" vertical="center"/>
    </xf>
    <xf numFmtId="0" fontId="7" fillId="0" borderId="2" xfId="0" applyFont="1" applyBorder="1" applyAlignment="1">
      <alignment horizontal="center" vertical="center"/>
    </xf>
    <xf numFmtId="177" fontId="7" fillId="0" borderId="22" xfId="0" applyNumberFormat="1" applyFont="1" applyBorder="1" applyAlignment="1">
      <alignment horizontal="right" vertical="center"/>
    </xf>
    <xf numFmtId="0" fontId="7" fillId="0" borderId="20" xfId="22" applyFont="1" applyBorder="1" applyAlignment="1">
      <alignment horizontal="centerContinuous" vertical="center"/>
      <protection/>
    </xf>
    <xf numFmtId="0" fontId="7" fillId="0" borderId="25" xfId="22" applyFont="1" applyBorder="1" applyAlignment="1">
      <alignment horizontal="centerContinuous" vertical="center"/>
      <protection/>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0" fontId="7" fillId="0" borderId="0" xfId="0" applyFont="1" applyBorder="1" applyAlignment="1">
      <alignment horizontal="left" vertical="center"/>
    </xf>
    <xf numFmtId="49" fontId="5" fillId="0" borderId="20" xfId="22" applyNumberFormat="1" applyFont="1" applyBorder="1" applyAlignment="1">
      <alignment horizontal="right" vertical="center"/>
      <protection/>
    </xf>
    <xf numFmtId="205" fontId="7" fillId="0" borderId="14" xfId="17" applyNumberFormat="1" applyFont="1" applyFill="1" applyBorder="1" applyAlignment="1">
      <alignment horizontal="center" vertical="center"/>
    </xf>
    <xf numFmtId="205" fontId="7" fillId="0" borderId="18" xfId="17" applyNumberFormat="1" applyFont="1" applyFill="1" applyBorder="1" applyAlignment="1">
      <alignment horizontal="center" vertical="center"/>
    </xf>
    <xf numFmtId="0" fontId="9" fillId="0" borderId="0" xfId="0" applyFont="1" applyAlignment="1">
      <alignment/>
    </xf>
    <xf numFmtId="0" fontId="25" fillId="0" borderId="0" xfId="0" applyFont="1" applyAlignment="1">
      <alignment/>
    </xf>
    <xf numFmtId="178" fontId="7" fillId="0" borderId="0" xfId="0" applyNumberFormat="1" applyFont="1" applyFill="1" applyBorder="1" applyAlignment="1">
      <alignment horizontal="center" vertical="center"/>
    </xf>
    <xf numFmtId="177" fontId="7" fillId="0" borderId="0" xfId="21" applyNumberFormat="1" applyFont="1" applyFill="1" applyBorder="1" applyAlignment="1">
      <alignment horizontal="right" vertical="center"/>
    </xf>
    <xf numFmtId="49" fontId="7" fillId="0" borderId="19" xfId="0" applyNumberFormat="1" applyFont="1" applyBorder="1" applyAlignment="1">
      <alignment horizontal="right" vertical="center"/>
    </xf>
    <xf numFmtId="198" fontId="7" fillId="0" borderId="22" xfId="0" applyNumberFormat="1" applyFont="1" applyBorder="1" applyAlignment="1">
      <alignment horizontal="right" vertical="center"/>
    </xf>
    <xf numFmtId="0" fontId="4" fillId="0" borderId="17" xfId="0" applyFont="1" applyBorder="1" applyAlignment="1">
      <alignment horizontal="centerContinuous" vertical="center"/>
    </xf>
    <xf numFmtId="177" fontId="7" fillId="0" borderId="5" xfId="0" applyNumberFormat="1" applyFont="1" applyBorder="1" applyAlignment="1">
      <alignment horizontal="right" vertical="center"/>
    </xf>
    <xf numFmtId="176" fontId="7" fillId="0" borderId="4" xfId="0" applyNumberFormat="1" applyFont="1" applyBorder="1" applyAlignment="1">
      <alignment horizontal="right" vertical="center"/>
    </xf>
    <xf numFmtId="198" fontId="7" fillId="0" borderId="14" xfId="0" applyNumberFormat="1" applyFont="1" applyBorder="1" applyAlignment="1">
      <alignment vertical="center"/>
    </xf>
    <xf numFmtId="186" fontId="7" fillId="0" borderId="4" xfId="0" applyNumberFormat="1" applyFont="1" applyBorder="1" applyAlignment="1">
      <alignment horizontal="right" vertical="center"/>
    </xf>
    <xf numFmtId="176" fontId="7" fillId="0" borderId="4" xfId="15" applyNumberFormat="1" applyFont="1" applyBorder="1" applyAlignment="1">
      <alignment horizontal="right" vertical="center"/>
    </xf>
    <xf numFmtId="176" fontId="7" fillId="0" borderId="19" xfId="15" applyNumberFormat="1" applyFont="1" applyBorder="1" applyAlignment="1">
      <alignment horizontal="right" vertical="center"/>
    </xf>
    <xf numFmtId="176" fontId="7" fillId="0" borderId="5" xfId="15" applyNumberFormat="1" applyFont="1" applyBorder="1" applyAlignment="1">
      <alignment horizontal="right" vertical="center"/>
    </xf>
    <xf numFmtId="198" fontId="7" fillId="0" borderId="18" xfId="0" applyNumberFormat="1" applyFont="1" applyBorder="1" applyAlignment="1">
      <alignment vertical="center"/>
    </xf>
    <xf numFmtId="38" fontId="7" fillId="0" borderId="22" xfId="17"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0" xfId="22" applyFont="1" applyAlignment="1">
      <alignment horizontal="center"/>
      <protection/>
    </xf>
    <xf numFmtId="178" fontId="7" fillId="0" borderId="0" xfId="21" applyNumberFormat="1" applyFont="1" applyFill="1" applyBorder="1" applyAlignment="1">
      <alignment horizontal="center" vertical="center"/>
    </xf>
    <xf numFmtId="0" fontId="0" fillId="0" borderId="0" xfId="0" applyFont="1" applyAlignment="1">
      <alignment shrinkToFit="1"/>
    </xf>
    <xf numFmtId="186" fontId="7" fillId="0" borderId="14" xfId="0" applyNumberFormat="1" applyFont="1" applyBorder="1" applyAlignment="1">
      <alignment horizontal="right" vertical="center"/>
    </xf>
    <xf numFmtId="186" fontId="7" fillId="0" borderId="19" xfId="0" applyNumberFormat="1" applyFont="1" applyBorder="1" applyAlignment="1">
      <alignment horizontal="right" vertical="center"/>
    </xf>
    <xf numFmtId="186" fontId="7" fillId="0" borderId="18" xfId="0" applyNumberFormat="1" applyFont="1" applyBorder="1" applyAlignment="1">
      <alignment horizontal="right" vertical="center"/>
    </xf>
    <xf numFmtId="186" fontId="7" fillId="0" borderId="22" xfId="0" applyNumberFormat="1" applyFont="1" applyBorder="1" applyAlignment="1">
      <alignment horizontal="right"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178" fontId="7" fillId="0" borderId="2" xfId="21" applyNumberFormat="1" applyFont="1" applyFill="1" applyBorder="1" applyAlignment="1">
      <alignment horizontal="center" vertical="center"/>
    </xf>
    <xf numFmtId="0" fontId="7" fillId="0" borderId="5"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7" fillId="0" borderId="31" xfId="0" applyFont="1" applyFill="1" applyBorder="1" applyAlignment="1">
      <alignment horizontal="center" vertical="center"/>
    </xf>
    <xf numFmtId="178" fontId="7" fillId="0" borderId="17" xfId="21" applyNumberFormat="1" applyFont="1" applyFill="1" applyBorder="1" applyAlignment="1">
      <alignment horizontal="center" vertical="center" wrapText="1"/>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7" fillId="0" borderId="0" xfId="0" applyFont="1" applyAlignment="1">
      <alignment shrinkToFit="1"/>
    </xf>
    <xf numFmtId="0" fontId="8" fillId="0" borderId="32" xfId="0" applyFont="1" applyBorder="1" applyAlignment="1">
      <alignment horizontal="center" vertical="top"/>
    </xf>
    <xf numFmtId="0" fontId="9" fillId="0" borderId="0" xfId="0" applyFont="1" applyBorder="1" applyAlignment="1">
      <alignment horizontal="center" vertical="center"/>
    </xf>
    <xf numFmtId="0" fontId="7" fillId="0" borderId="23" xfId="0" applyFont="1" applyBorder="1" applyAlignment="1">
      <alignment horizontal="center" vertical="center"/>
    </xf>
    <xf numFmtId="0" fontId="24" fillId="0" borderId="0" xfId="0" applyFont="1" applyAlignment="1">
      <alignment horizontal="center"/>
    </xf>
    <xf numFmtId="178" fontId="7" fillId="0" borderId="17" xfId="21" applyNumberFormat="1" applyFont="1" applyFill="1" applyBorder="1" applyAlignment="1">
      <alignment horizontal="center" vertical="center"/>
    </xf>
    <xf numFmtId="178" fontId="7" fillId="0" borderId="1" xfId="21" applyNumberFormat="1" applyFont="1" applyFill="1" applyBorder="1" applyAlignment="1">
      <alignment horizontal="center" vertical="center"/>
    </xf>
    <xf numFmtId="0" fontId="10" fillId="0" borderId="1" xfId="22" applyFont="1" applyBorder="1" applyAlignment="1">
      <alignment horizontal="center"/>
      <protection/>
    </xf>
    <xf numFmtId="0" fontId="10" fillId="0" borderId="23" xfId="22" applyFont="1" applyBorder="1" applyAlignment="1">
      <alignment horizontal="center"/>
      <protection/>
    </xf>
    <xf numFmtId="0" fontId="10" fillId="0" borderId="2" xfId="22" applyFont="1" applyBorder="1" applyAlignment="1">
      <alignment horizontal="center"/>
      <protection/>
    </xf>
    <xf numFmtId="0" fontId="7" fillId="0" borderId="1" xfId="22" applyFont="1" applyBorder="1" applyAlignment="1">
      <alignment horizontal="center"/>
      <protection/>
    </xf>
    <xf numFmtId="0" fontId="7" fillId="0" borderId="23" xfId="22" applyFont="1" applyBorder="1" applyAlignment="1">
      <alignment horizontal="center"/>
      <protection/>
    </xf>
    <xf numFmtId="0" fontId="7" fillId="0" borderId="2" xfId="22" applyFont="1" applyBorder="1" applyAlignment="1">
      <alignment horizontal="center"/>
      <protection/>
    </xf>
    <xf numFmtId="0" fontId="7" fillId="0" borderId="0" xfId="22" applyFont="1" applyAlignment="1">
      <alignment horizontal="center"/>
      <protection/>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right" vertical="center"/>
    </xf>
    <xf numFmtId="0" fontId="7" fillId="0" borderId="25" xfId="0" applyFont="1" applyBorder="1" applyAlignment="1">
      <alignment horizontal="right" vertical="center"/>
    </xf>
    <xf numFmtId="0" fontId="7" fillId="0" borderId="14" xfId="22" applyFont="1" applyBorder="1" applyAlignment="1">
      <alignment horizontal="distributed"/>
      <protection/>
    </xf>
    <xf numFmtId="0" fontId="0" fillId="0" borderId="19" xfId="0" applyBorder="1" applyAlignment="1">
      <alignment horizontal="distributed"/>
    </xf>
    <xf numFmtId="0" fontId="4" fillId="0" borderId="14" xfId="22" applyFont="1" applyBorder="1" applyAlignment="1">
      <alignment horizontal="distributed"/>
      <protection/>
    </xf>
    <xf numFmtId="0" fontId="0" fillId="0" borderId="19" xfId="0" applyBorder="1" applyAlignment="1">
      <alignment/>
    </xf>
    <xf numFmtId="0" fontId="7" fillId="0" borderId="18" xfId="22" applyFont="1" applyBorder="1" applyAlignment="1">
      <alignment horizontal="distributed"/>
      <protection/>
    </xf>
    <xf numFmtId="0" fontId="0" fillId="0" borderId="22" xfId="0" applyBorder="1" applyAlignment="1">
      <alignment horizontal="distributed"/>
    </xf>
    <xf numFmtId="0" fontId="7" fillId="0" borderId="0" xfId="0" applyFont="1" applyBorder="1" applyAlignment="1">
      <alignment horizontal="center"/>
    </xf>
    <xf numFmtId="49" fontId="7" fillId="0" borderId="14" xfId="22" applyNumberFormat="1" applyFont="1" applyBorder="1" applyAlignment="1">
      <alignment horizontal="distributed"/>
      <protection/>
    </xf>
    <xf numFmtId="0" fontId="7" fillId="0" borderId="1" xfId="22" applyFont="1" applyBorder="1" applyAlignment="1">
      <alignment horizontal="center" vertical="center"/>
      <protection/>
    </xf>
    <xf numFmtId="0" fontId="7" fillId="0" borderId="23" xfId="22" applyFont="1" applyBorder="1" applyAlignment="1">
      <alignment horizontal="center" vertical="center"/>
      <protection/>
    </xf>
    <xf numFmtId="0" fontId="7" fillId="0" borderId="2" xfId="22" applyFont="1" applyBorder="1" applyAlignment="1">
      <alignment horizontal="center" vertical="center"/>
      <protection/>
    </xf>
    <xf numFmtId="0" fontId="7" fillId="0" borderId="21" xfId="0" applyFont="1" applyBorder="1" applyAlignment="1">
      <alignment horizontal="center" vertical="center"/>
    </xf>
    <xf numFmtId="178" fontId="7" fillId="0" borderId="23" xfId="21"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78" fontId="7" fillId="0" borderId="1" xfId="21" applyNumberFormat="1" applyFont="1" applyFill="1" applyBorder="1" applyAlignment="1">
      <alignment horizontal="center" vertical="center" wrapText="1"/>
    </xf>
    <xf numFmtId="178" fontId="7" fillId="0" borderId="2" xfId="21" applyNumberFormat="1" applyFont="1" applyFill="1" applyBorder="1" applyAlignment="1">
      <alignment horizontal="center" vertical="center" wrapText="1"/>
    </xf>
    <xf numFmtId="0" fontId="7" fillId="0" borderId="17" xfId="0" applyFont="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3" xfId="21" applyNumberFormat="1" applyFont="1" applyFill="1" applyBorder="1" applyAlignment="1">
      <alignment horizontal="center" vertical="center" shrinkToFit="1"/>
    </xf>
    <xf numFmtId="178" fontId="7" fillId="0" borderId="2" xfId="21" applyNumberFormat="1" applyFont="1" applyFill="1" applyBorder="1" applyAlignment="1">
      <alignment horizontal="center" vertical="center" shrinkToFit="1"/>
    </xf>
    <xf numFmtId="178" fontId="7" fillId="0" borderId="3" xfId="21" applyNumberFormat="1" applyFont="1" applyFill="1" applyBorder="1" applyAlignment="1">
      <alignment horizontal="center" vertical="center"/>
    </xf>
    <xf numFmtId="0" fontId="7" fillId="0" borderId="18" xfId="0" applyFont="1" applyBorder="1" applyAlignment="1">
      <alignment horizontal="center" vertical="top"/>
    </xf>
    <xf numFmtId="0" fontId="7" fillId="0" borderId="22" xfId="0" applyFont="1" applyBorder="1" applyAlignment="1">
      <alignment horizontal="center" vertical="top"/>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xf>
    <xf numFmtId="0" fontId="7" fillId="0" borderId="25" xfId="0" applyFont="1" applyBorder="1" applyAlignment="1">
      <alignment horizontal="center"/>
    </xf>
    <xf numFmtId="0" fontId="7" fillId="0" borderId="21" xfId="0" applyFont="1" applyBorder="1" applyAlignment="1">
      <alignment horizontal="center"/>
    </xf>
    <xf numFmtId="0" fontId="4" fillId="0" borderId="17" xfId="0" applyFont="1" applyBorder="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22" applyFont="1" applyBorder="1" applyAlignment="1">
      <alignment horizontal="distributed" vertical="center" wrapText="1"/>
      <protection/>
    </xf>
    <xf numFmtId="0" fontId="4" fillId="0" borderId="5" xfId="0" applyFont="1" applyBorder="1" applyAlignment="1">
      <alignment horizontal="distributed" vertical="center"/>
    </xf>
    <xf numFmtId="0" fontId="4" fillId="0" borderId="3" xfId="0" applyFont="1" applyBorder="1" applyAlignment="1">
      <alignment horizontal="distributed" vertical="center"/>
    </xf>
    <xf numFmtId="0" fontId="39" fillId="0" borderId="0" xfId="0" applyFont="1" applyBorder="1" applyAlignment="1">
      <alignment/>
    </xf>
    <xf numFmtId="0" fontId="40" fillId="0" borderId="0" xfId="0" applyFont="1" applyBorder="1" applyAlignment="1">
      <alignment wrapText="1"/>
    </xf>
    <xf numFmtId="0" fontId="41" fillId="0" borderId="0" xfId="0" applyFont="1" applyBorder="1" applyAlignment="1">
      <alignment horizontal="right" vertical="center"/>
    </xf>
    <xf numFmtId="178" fontId="41" fillId="0" borderId="0" xfId="21" applyNumberFormat="1" applyFont="1" applyFill="1" applyBorder="1" applyAlignment="1">
      <alignment/>
    </xf>
    <xf numFmtId="178" fontId="41" fillId="0" borderId="0" xfId="0" applyNumberFormat="1" applyFont="1" applyBorder="1" applyAlignment="1">
      <alignment/>
    </xf>
    <xf numFmtId="0" fontId="0" fillId="0" borderId="0" xfId="0" applyFont="1" applyAlignment="1">
      <alignment horizontal="right"/>
    </xf>
    <xf numFmtId="0" fontId="42" fillId="0" borderId="0" xfId="0" applyFont="1" applyAlignment="1">
      <alignment horizontal="left"/>
    </xf>
    <xf numFmtId="0" fontId="43" fillId="0" borderId="0" xfId="0" applyFont="1" applyBorder="1" applyAlignment="1">
      <alignment horizontal="right"/>
    </xf>
    <xf numFmtId="0" fontId="43" fillId="0" borderId="0" xfId="0" applyFont="1" applyBorder="1" applyAlignment="1">
      <alignment horizontal="left"/>
    </xf>
    <xf numFmtId="176" fontId="43" fillId="0" borderId="0" xfId="0" applyNumberFormat="1" applyFont="1" applyBorder="1" applyAlignment="1">
      <alignment horizontal="right"/>
    </xf>
    <xf numFmtId="49" fontId="43" fillId="0" borderId="0" xfId="22" applyNumberFormat="1" applyFont="1" applyAlignment="1">
      <alignment horizontal="center"/>
      <protection/>
    </xf>
    <xf numFmtId="0" fontId="43" fillId="0" borderId="0" xfId="22" applyFont="1">
      <alignment/>
      <protection/>
    </xf>
    <xf numFmtId="176" fontId="43" fillId="0" borderId="0" xfId="22" applyNumberFormat="1" applyFont="1">
      <alignment/>
      <protection/>
    </xf>
    <xf numFmtId="178" fontId="4" fillId="0" borderId="0" xfId="0" applyNumberFormat="1" applyFont="1" applyFill="1" applyBorder="1" applyAlignment="1">
      <alignment horizontal="right" vertical="center"/>
    </xf>
    <xf numFmtId="0" fontId="44" fillId="0" borderId="0" xfId="0" applyFont="1" applyAlignment="1">
      <alignment horizontal="left"/>
    </xf>
    <xf numFmtId="38" fontId="44" fillId="0" borderId="0" xfId="17" applyFont="1" applyAlignment="1">
      <alignment horizontal="right"/>
    </xf>
    <xf numFmtId="176" fontId="42" fillId="0" borderId="0" xfId="0" applyNumberFormat="1" applyFont="1" applyAlignment="1">
      <alignment horizontal="left"/>
    </xf>
    <xf numFmtId="0" fontId="44" fillId="0" borderId="21" xfId="0" applyFont="1" applyBorder="1" applyAlignment="1">
      <alignment horizontal="left"/>
    </xf>
    <xf numFmtId="38" fontId="44" fillId="0" borderId="21" xfId="17" applyFont="1" applyBorder="1" applyAlignment="1">
      <alignment horizontal="right"/>
    </xf>
    <xf numFmtId="0" fontId="42" fillId="0" borderId="0" xfId="0" applyFont="1" applyBorder="1" applyAlignment="1">
      <alignment horizontal="left"/>
    </xf>
    <xf numFmtId="0" fontId="42" fillId="0" borderId="0" xfId="0" applyFont="1" applyFill="1" applyAlignment="1">
      <alignment horizontal="left"/>
    </xf>
    <xf numFmtId="178" fontId="43" fillId="0" borderId="0" xfId="0" applyNumberFormat="1" applyFont="1" applyFill="1" applyBorder="1" applyAlignment="1">
      <alignment horizontal="center" vertical="center"/>
    </xf>
    <xf numFmtId="178" fontId="42" fillId="0" borderId="0" xfId="0" applyNumberFormat="1" applyFont="1" applyFill="1" applyAlignment="1">
      <alignment horizontal="left"/>
    </xf>
    <xf numFmtId="178" fontId="42" fillId="0" borderId="0" xfId="21" applyNumberFormat="1" applyFont="1" applyFill="1" applyBorder="1" applyAlignment="1">
      <alignment horizontal="left"/>
    </xf>
    <xf numFmtId="178" fontId="43" fillId="0" borderId="0" xfId="21" applyNumberFormat="1" applyFont="1" applyFill="1" applyBorder="1" applyAlignment="1">
      <alignment horizontal="center" vertical="center"/>
    </xf>
    <xf numFmtId="178" fontId="43" fillId="0" borderId="0" xfId="0" applyNumberFormat="1" applyFont="1" applyFill="1" applyBorder="1" applyAlignment="1">
      <alignment horizontal="center" vertical="center"/>
    </xf>
    <xf numFmtId="177" fontId="43" fillId="0" borderId="0" xfId="21" applyNumberFormat="1" applyFont="1" applyFill="1" applyBorder="1" applyAlignment="1">
      <alignment vertical="center"/>
    </xf>
    <xf numFmtId="176" fontId="43" fillId="0" borderId="0" xfId="0" applyNumberFormat="1" applyFont="1" applyFill="1" applyBorder="1" applyAlignment="1">
      <alignment/>
    </xf>
    <xf numFmtId="0" fontId="43" fillId="0" borderId="0" xfId="0" applyFont="1" applyFill="1" applyBorder="1" applyAlignment="1">
      <alignment/>
    </xf>
    <xf numFmtId="177" fontId="43" fillId="0" borderId="0" xfId="21" applyNumberFormat="1" applyFont="1" applyFill="1" applyBorder="1" applyAlignment="1">
      <alignment horizontal="right" vertical="center"/>
    </xf>
    <xf numFmtId="0" fontId="43" fillId="0" borderId="0" xfId="0" applyFont="1" applyFill="1" applyBorder="1" applyAlignment="1">
      <alignment horizontal="left"/>
    </xf>
    <xf numFmtId="0" fontId="45" fillId="0" borderId="0" xfId="0" applyFont="1" applyBorder="1" applyAlignment="1">
      <alignment/>
    </xf>
    <xf numFmtId="0" fontId="45" fillId="0" borderId="0" xfId="0" applyFont="1" applyFill="1" applyBorder="1" applyAlignment="1">
      <alignment/>
    </xf>
    <xf numFmtId="0" fontId="44" fillId="0" borderId="0" xfId="0" applyFont="1" applyBorder="1" applyAlignment="1">
      <alignment vertical="center"/>
    </xf>
    <xf numFmtId="198" fontId="45" fillId="0" borderId="0" xfId="17" applyNumberFormat="1" applyFont="1" applyBorder="1" applyAlignment="1">
      <alignment/>
    </xf>
    <xf numFmtId="186" fontId="45" fillId="0" borderId="0" xfId="17" applyNumberFormat="1" applyFont="1" applyBorder="1" applyAlignment="1">
      <alignment/>
    </xf>
    <xf numFmtId="0" fontId="44" fillId="0" borderId="0" xfId="22" applyFont="1" applyBorder="1" applyAlignment="1">
      <alignment vertical="center"/>
      <protection/>
    </xf>
    <xf numFmtId="0" fontId="46" fillId="0" borderId="0" xfId="22" applyFont="1">
      <alignment/>
      <protection/>
    </xf>
    <xf numFmtId="49" fontId="46" fillId="0" borderId="0" xfId="22" applyNumberFormat="1" applyFont="1" applyAlignment="1">
      <alignment horizontal="center"/>
      <protection/>
    </xf>
    <xf numFmtId="49" fontId="50" fillId="0" borderId="0" xfId="22" applyNumberFormat="1" applyFont="1" applyBorder="1" applyAlignment="1">
      <alignment horizontal="center"/>
      <protection/>
    </xf>
    <xf numFmtId="49" fontId="46" fillId="0" borderId="0" xfId="22" applyNumberFormat="1" applyFont="1" applyBorder="1" applyAlignment="1">
      <alignment horizontal="center"/>
      <protection/>
    </xf>
    <xf numFmtId="0" fontId="46" fillId="0" borderId="0" xfId="22" applyFont="1" applyBorder="1">
      <alignment/>
      <protection/>
    </xf>
    <xf numFmtId="176" fontId="46" fillId="0" borderId="0" xfId="22" applyNumberFormat="1" applyFont="1">
      <alignment/>
      <protection/>
    </xf>
    <xf numFmtId="0" fontId="46" fillId="0" borderId="0" xfId="22" applyNumberFormat="1" applyFont="1" applyFill="1" applyBorder="1" applyAlignment="1">
      <alignment horizontal="center"/>
      <protection/>
    </xf>
    <xf numFmtId="0" fontId="46" fillId="0" borderId="0" xfId="22" applyFont="1" applyBorder="1" applyAlignment="1">
      <alignment horizontal="right"/>
      <protection/>
    </xf>
    <xf numFmtId="176" fontId="46" fillId="0" borderId="0" xfId="22" applyNumberFormat="1" applyFont="1" applyBorder="1">
      <alignment/>
      <protection/>
    </xf>
    <xf numFmtId="0" fontId="46" fillId="0" borderId="0" xfId="22" applyFont="1" applyFill="1" applyBorder="1">
      <alignment/>
      <protection/>
    </xf>
    <xf numFmtId="0" fontId="47" fillId="0" borderId="0" xfId="22" applyFont="1" applyFill="1" applyBorder="1">
      <alignment/>
      <protection/>
    </xf>
    <xf numFmtId="186" fontId="44" fillId="0" borderId="0" xfId="0" applyNumberFormat="1" applyFont="1" applyFill="1" applyBorder="1" applyAlignment="1">
      <alignment vertical="center"/>
    </xf>
    <xf numFmtId="0" fontId="48" fillId="0" borderId="0" xfId="22" applyFont="1" applyFill="1" applyBorder="1">
      <alignment/>
      <protection/>
    </xf>
    <xf numFmtId="49" fontId="43" fillId="0" borderId="0" xfId="22" applyNumberFormat="1" applyFont="1" applyFill="1" applyBorder="1" applyAlignment="1">
      <alignment horizontal="centerContinuous"/>
      <protection/>
    </xf>
    <xf numFmtId="185" fontId="43" fillId="0" borderId="0" xfId="19" applyNumberFormat="1" applyFont="1" applyFill="1" applyBorder="1" applyAlignment="1">
      <alignment horizontal="centerContinuous"/>
    </xf>
    <xf numFmtId="49" fontId="43" fillId="0" borderId="0" xfId="22" applyNumberFormat="1" applyFont="1" applyFill="1" applyBorder="1" applyAlignment="1">
      <alignment horizontal="center" vertical="center"/>
      <protection/>
    </xf>
    <xf numFmtId="185" fontId="43" fillId="0" borderId="0" xfId="19" applyNumberFormat="1" applyFont="1" applyFill="1" applyBorder="1" applyAlignment="1">
      <alignment horizontal="right"/>
    </xf>
    <xf numFmtId="0" fontId="44" fillId="0" borderId="0" xfId="0" applyFont="1" applyFill="1" applyBorder="1" applyAlignment="1">
      <alignment horizontal="distributed"/>
    </xf>
    <xf numFmtId="0" fontId="44" fillId="0" borderId="0" xfId="0" applyFont="1" applyFill="1" applyBorder="1" applyAlignment="1">
      <alignment horizontal="left"/>
    </xf>
    <xf numFmtId="0" fontId="47" fillId="0" borderId="0" xfId="22" applyFont="1" applyFill="1" applyBorder="1" applyAlignment="1">
      <alignment/>
      <protection/>
    </xf>
    <xf numFmtId="186" fontId="44" fillId="0" borderId="0" xfId="0" applyNumberFormat="1" applyFont="1" applyFill="1" applyBorder="1" applyAlignment="1">
      <alignment/>
    </xf>
    <xf numFmtId="49" fontId="43" fillId="0" borderId="0" xfId="22" applyNumberFormat="1" applyFont="1" applyFill="1" applyBorder="1" applyAlignment="1">
      <alignment horizontal="center"/>
      <protection/>
    </xf>
    <xf numFmtId="0" fontId="49" fillId="0" borderId="0" xfId="22" applyFont="1" applyFill="1" applyBorder="1" applyAlignment="1">
      <alignment horizontal="center"/>
      <protection/>
    </xf>
    <xf numFmtId="0" fontId="44" fillId="0" borderId="0" xfId="0" applyFont="1" applyFill="1" applyBorder="1" applyAlignment="1">
      <alignment horizontal="distributed" shrinkToFit="1"/>
    </xf>
    <xf numFmtId="0" fontId="44" fillId="0" borderId="0" xfId="0" applyFont="1" applyFill="1" applyBorder="1" applyAlignment="1">
      <alignment horizontal="center"/>
    </xf>
    <xf numFmtId="0" fontId="47" fillId="0" borderId="0" xfId="22" applyFont="1" applyFill="1" applyBorder="1" applyAlignment="1">
      <alignment horizontal="center"/>
      <protection/>
    </xf>
    <xf numFmtId="186" fontId="44" fillId="0" borderId="0" xfId="0" applyNumberFormat="1" applyFont="1" applyFill="1" applyBorder="1" applyAlignment="1">
      <alignment horizontal="center"/>
    </xf>
    <xf numFmtId="207" fontId="43" fillId="0" borderId="0" xfId="22" applyNumberFormat="1" applyFont="1" applyFill="1" applyBorder="1" applyAlignment="1">
      <alignment horizontal="right"/>
      <protection/>
    </xf>
    <xf numFmtId="207" fontId="49" fillId="0" borderId="0" xfId="22" applyNumberFormat="1" applyFont="1" applyFill="1" applyBorder="1">
      <alignment/>
      <protection/>
    </xf>
    <xf numFmtId="0" fontId="49" fillId="0" borderId="0" xfId="22" applyFont="1" applyFill="1" applyBorder="1" applyAlignment="1">
      <alignment horizontal="left"/>
      <protection/>
    </xf>
    <xf numFmtId="177" fontId="47" fillId="0" borderId="0" xfId="22" applyNumberFormat="1" applyFont="1" applyFill="1" applyBorder="1" applyAlignment="1">
      <alignment/>
      <protection/>
    </xf>
    <xf numFmtId="6" fontId="47" fillId="0" borderId="0" xfId="19" applyFont="1" applyFill="1" applyBorder="1" applyAlignment="1">
      <alignment/>
    </xf>
    <xf numFmtId="176" fontId="43" fillId="0" borderId="0" xfId="22" applyNumberFormat="1" applyFont="1" applyFill="1" applyBorder="1" applyAlignment="1">
      <alignment/>
      <protection/>
    </xf>
    <xf numFmtId="49" fontId="49" fillId="0" borderId="0" xfId="22" applyNumberFormat="1" applyFont="1" applyFill="1" applyBorder="1" applyAlignment="1">
      <alignment horizontal="left"/>
      <protection/>
    </xf>
    <xf numFmtId="49" fontId="46" fillId="0" borderId="0" xfId="22" applyNumberFormat="1" applyFont="1" applyFill="1" applyBorder="1" applyAlignment="1">
      <alignment horizontal="center"/>
      <protection/>
    </xf>
    <xf numFmtId="49" fontId="50" fillId="0" borderId="0" xfId="22" applyNumberFormat="1" applyFont="1" applyFill="1" applyBorder="1" applyAlignment="1">
      <alignment horizontal="center"/>
      <protection/>
    </xf>
    <xf numFmtId="186" fontId="44" fillId="0" borderId="0" xfId="0" applyNumberFormat="1" applyFont="1" applyFill="1" applyBorder="1" applyAlignment="1">
      <alignment horizontal="right"/>
    </xf>
    <xf numFmtId="198" fontId="43" fillId="0" borderId="0" xfId="0" applyNumberFormat="1" applyFont="1" applyFill="1" applyBorder="1" applyAlignment="1">
      <alignment horizontal="right"/>
    </xf>
    <xf numFmtId="0" fontId="43" fillId="0" borderId="0" xfId="22" applyFont="1" applyFill="1" applyBorder="1" applyAlignment="1">
      <alignment/>
      <protection/>
    </xf>
    <xf numFmtId="0" fontId="46" fillId="0" borderId="0" xfId="22" applyFont="1" applyFill="1" applyBorder="1" applyAlignment="1">
      <alignment horizontal="right"/>
      <protection/>
    </xf>
    <xf numFmtId="0" fontId="47" fillId="0" borderId="0" xfId="22" applyFont="1" applyFill="1" applyBorder="1" applyAlignment="1">
      <alignment horizontal="distributed" shrinkToFit="1"/>
      <protection/>
    </xf>
    <xf numFmtId="186" fontId="44" fillId="0" borderId="0" xfId="0" applyNumberFormat="1" applyFont="1" applyFill="1" applyBorder="1" applyAlignment="1">
      <alignment vertical="center" shrinkToFit="1"/>
    </xf>
    <xf numFmtId="176" fontId="47" fillId="0" borderId="0" xfId="22" applyNumberFormat="1" applyFont="1" applyFill="1" applyBorder="1" applyAlignment="1">
      <alignment/>
      <protection/>
    </xf>
    <xf numFmtId="176" fontId="44" fillId="0" borderId="0" xfId="22" applyNumberFormat="1" applyFont="1" applyFill="1" applyBorder="1" applyAlignment="1">
      <alignment/>
      <protection/>
    </xf>
    <xf numFmtId="178" fontId="47" fillId="0" borderId="0" xfId="22" applyNumberFormat="1" applyFont="1" applyFill="1" applyBorder="1">
      <alignment/>
      <protection/>
    </xf>
    <xf numFmtId="178" fontId="47" fillId="0" borderId="0" xfId="22" applyNumberFormat="1" applyFont="1" applyFill="1" applyBorder="1" applyAlignment="1">
      <alignment horizontal="right"/>
      <protection/>
    </xf>
    <xf numFmtId="207" fontId="47" fillId="0" borderId="0" xfId="22" applyNumberFormat="1" applyFont="1" applyFill="1" applyBorder="1">
      <alignment/>
      <protection/>
    </xf>
    <xf numFmtId="207" fontId="47" fillId="0" borderId="0" xfId="22" applyNumberFormat="1" applyFont="1" applyFill="1" applyBorder="1" applyAlignment="1">
      <alignment horizontal="right"/>
      <protection/>
    </xf>
    <xf numFmtId="0" fontId="44" fillId="0" borderId="0" xfId="22" applyFont="1" applyFill="1" applyBorder="1" applyAlignment="1">
      <alignment/>
      <protection/>
    </xf>
    <xf numFmtId="0" fontId="44" fillId="0" borderId="0" xfId="0" applyFont="1" applyFill="1" applyBorder="1" applyAlignment="1">
      <alignment horizontal="distributed" vertical="center"/>
    </xf>
    <xf numFmtId="0" fontId="44" fillId="0" borderId="0" xfId="0" applyFont="1" applyFill="1" applyBorder="1" applyAlignment="1">
      <alignment horizontal="left" vertical="center"/>
    </xf>
    <xf numFmtId="176" fontId="46" fillId="0" borderId="0" xfId="22" applyNumberFormat="1" applyFont="1" applyFill="1" applyBorder="1">
      <alignment/>
      <protection/>
    </xf>
    <xf numFmtId="207" fontId="7" fillId="0" borderId="4" xfId="22" applyNumberFormat="1" applyFont="1" applyBorder="1" applyAlignment="1">
      <alignment horizontal="right"/>
      <protection/>
    </xf>
    <xf numFmtId="207" fontId="7" fillId="0" borderId="19" xfId="22" applyNumberFormat="1" applyFont="1" applyBorder="1" applyAlignment="1">
      <alignment horizontal="right"/>
      <protection/>
    </xf>
    <xf numFmtId="207" fontId="7" fillId="0" borderId="4" xfId="22" applyNumberFormat="1" applyFont="1" applyBorder="1">
      <alignment/>
      <protection/>
    </xf>
    <xf numFmtId="0" fontId="7" fillId="0" borderId="4" xfId="22" applyFont="1" applyBorder="1" applyAlignment="1">
      <alignment horizontal="right"/>
      <protection/>
    </xf>
    <xf numFmtId="207" fontId="7" fillId="0" borderId="5" xfId="22" applyNumberFormat="1" applyFont="1" applyBorder="1" applyAlignment="1">
      <alignment horizontal="right"/>
      <protection/>
    </xf>
    <xf numFmtId="206" fontId="7" fillId="0" borderId="4" xfId="17" applyNumberFormat="1" applyFont="1" applyBorder="1" applyAlignment="1">
      <alignment vertical="center"/>
    </xf>
    <xf numFmtId="206" fontId="7" fillId="0" borderId="5" xfId="17" applyNumberFormat="1" applyFont="1" applyBorder="1" applyAlignment="1">
      <alignment vertical="center"/>
    </xf>
    <xf numFmtId="0" fontId="43" fillId="0" borderId="0" xfId="0" applyFont="1" applyBorder="1" applyAlignment="1">
      <alignment/>
    </xf>
    <xf numFmtId="0" fontId="51" fillId="0" borderId="0" xfId="0" applyFont="1" applyBorder="1" applyAlignment="1">
      <alignment/>
    </xf>
    <xf numFmtId="0" fontId="49" fillId="0" borderId="0" xfId="0" applyFont="1" applyBorder="1" applyAlignment="1">
      <alignment horizontal="center" vertical="center"/>
    </xf>
    <xf numFmtId="0" fontId="49" fillId="0" borderId="0" xfId="0" applyFont="1" applyBorder="1" applyAlignment="1">
      <alignment horizontal="distributed" vertical="center"/>
    </xf>
    <xf numFmtId="38" fontId="49" fillId="0" borderId="0" xfId="17" applyFont="1" applyBorder="1" applyAlignment="1">
      <alignment vertical="center"/>
    </xf>
    <xf numFmtId="0" fontId="49" fillId="0" borderId="0" xfId="22" applyFont="1" applyBorder="1" applyAlignment="1">
      <alignment horizontal="distributed" vertical="center"/>
      <protection/>
    </xf>
    <xf numFmtId="0" fontId="47" fillId="0" borderId="0" xfId="22" applyFont="1" applyBorder="1" applyAlignment="1">
      <alignment horizontal="distributed" vertical="center" wrapText="1"/>
      <protection/>
    </xf>
    <xf numFmtId="207" fontId="7" fillId="0" borderId="4" xfId="0" applyNumberFormat="1" applyFont="1" applyFill="1" applyBorder="1" applyAlignment="1">
      <alignment vertical="center"/>
    </xf>
    <xf numFmtId="207" fontId="7" fillId="0" borderId="5" xfId="0" applyNumberFormat="1" applyFont="1" applyFill="1" applyBorder="1" applyAlignment="1">
      <alignment vertical="center"/>
    </xf>
    <xf numFmtId="178" fontId="49" fillId="0" borderId="0" xfId="21" applyNumberFormat="1" applyFont="1" applyFill="1" applyBorder="1" applyAlignment="1">
      <alignment horizontal="center" vertical="center"/>
    </xf>
    <xf numFmtId="178" fontId="50" fillId="0" borderId="0" xfId="21" applyNumberFormat="1" applyFont="1" applyFill="1" applyBorder="1" applyAlignment="1">
      <alignment horizontal="left" vertical="center"/>
    </xf>
    <xf numFmtId="0" fontId="43" fillId="0" borderId="0" xfId="0" applyFont="1" applyBorder="1" applyAlignment="1">
      <alignment vertical="center"/>
    </xf>
    <xf numFmtId="0" fontId="49" fillId="0" borderId="0" xfId="22" applyFont="1" applyBorder="1" applyAlignment="1">
      <alignment horizontal="distributed" vertical="center" wrapText="1"/>
      <protection/>
    </xf>
    <xf numFmtId="0" fontId="0" fillId="0" borderId="0" xfId="0" applyFont="1" applyAlignment="1">
      <alignment/>
    </xf>
    <xf numFmtId="206" fontId="7" fillId="0" borderId="19" xfId="17" applyNumberFormat="1" applyFont="1" applyBorder="1" applyAlignment="1">
      <alignment vertical="center"/>
    </xf>
    <xf numFmtId="0" fontId="0" fillId="0" borderId="0" xfId="0" applyFont="1" applyAlignment="1">
      <alignment vertical="center"/>
    </xf>
    <xf numFmtId="206" fontId="7" fillId="0" borderId="19" xfId="17" applyNumberFormat="1" applyFont="1" applyFill="1" applyBorder="1" applyAlignment="1">
      <alignment vertical="center"/>
    </xf>
    <xf numFmtId="206" fontId="7" fillId="0" borderId="22" xfId="17" applyNumberFormat="1" applyFont="1" applyFill="1" applyBorder="1" applyAlignment="1">
      <alignment vertical="center"/>
    </xf>
    <xf numFmtId="0" fontId="0" fillId="0" borderId="5" xfId="0" applyFont="1" applyBorder="1" applyAlignment="1">
      <alignment horizontal="center" vertical="center"/>
    </xf>
    <xf numFmtId="177" fontId="46" fillId="0" borderId="0" xfId="22" applyNumberFormat="1" applyFont="1">
      <alignment/>
      <protection/>
    </xf>
    <xf numFmtId="0" fontId="8" fillId="0" borderId="0" xfId="22" applyFont="1" applyAlignment="1">
      <alignment/>
      <protection/>
    </xf>
    <xf numFmtId="0" fontId="50" fillId="0" borderId="0" xfId="22" applyFont="1">
      <alignment/>
      <protection/>
    </xf>
    <xf numFmtId="177" fontId="46" fillId="0" borderId="0" xfId="22" applyNumberFormat="1" applyFont="1" applyBorder="1" applyAlignment="1">
      <alignment/>
      <protection/>
    </xf>
    <xf numFmtId="177" fontId="46" fillId="0" borderId="0" xfId="22" applyNumberFormat="1" applyFont="1" applyBorder="1">
      <alignment/>
      <protection/>
    </xf>
    <xf numFmtId="0" fontId="50" fillId="0" borderId="0" xfId="22" applyFont="1" applyBorder="1">
      <alignment/>
      <protection/>
    </xf>
    <xf numFmtId="176" fontId="50" fillId="0" borderId="0" xfId="22" applyNumberFormat="1" applyFont="1" applyBorder="1">
      <alignment/>
      <protection/>
    </xf>
    <xf numFmtId="177" fontId="50" fillId="0" borderId="0" xfId="22" applyNumberFormat="1" applyFont="1" applyBorder="1" applyAlignment="1">
      <alignment/>
      <protection/>
    </xf>
    <xf numFmtId="0" fontId="50" fillId="0" borderId="0" xfId="22" applyFont="1" applyBorder="1" applyAlignment="1">
      <alignment horizontal="center"/>
      <protection/>
    </xf>
    <xf numFmtId="177" fontId="50" fillId="0" borderId="0" xfId="22" applyNumberFormat="1" applyFont="1" applyBorder="1" applyAlignment="1">
      <alignment horizontal="center"/>
      <protection/>
    </xf>
    <xf numFmtId="0" fontId="51" fillId="0" borderId="0" xfId="0" applyFont="1" applyBorder="1" applyAlignment="1">
      <alignment vertical="center"/>
    </xf>
    <xf numFmtId="177" fontId="50" fillId="0" borderId="0" xfId="22" applyNumberFormat="1" applyFont="1" applyBorder="1" applyAlignment="1">
      <alignment horizontal="right"/>
      <protection/>
    </xf>
    <xf numFmtId="183" fontId="50" fillId="0" borderId="0" xfId="22" applyNumberFormat="1" applyFont="1" applyBorder="1" applyAlignment="1">
      <alignment horizontal="center"/>
      <protection/>
    </xf>
    <xf numFmtId="0" fontId="51" fillId="0" borderId="0" xfId="22" applyFont="1" applyBorder="1" applyAlignment="1">
      <alignment vertical="center"/>
      <protection/>
    </xf>
    <xf numFmtId="0" fontId="50" fillId="0" borderId="0" xfId="22" applyFont="1" applyBorder="1" applyAlignment="1">
      <alignment wrapText="1" shrinkToFit="1"/>
      <protection/>
    </xf>
    <xf numFmtId="0" fontId="52" fillId="0" borderId="0" xfId="22" applyFont="1" applyBorder="1">
      <alignment/>
      <protection/>
    </xf>
    <xf numFmtId="177" fontId="50" fillId="0" borderId="0" xfId="22" applyNumberFormat="1" applyFont="1" applyBorder="1">
      <alignment/>
      <protection/>
    </xf>
    <xf numFmtId="0" fontId="49" fillId="0" borderId="0" xfId="22" applyFont="1" applyBorder="1">
      <alignment/>
      <protection/>
    </xf>
    <xf numFmtId="0" fontId="44" fillId="0" borderId="0" xfId="0" applyFont="1" applyFill="1" applyBorder="1" applyAlignment="1">
      <alignment horizontal="center" vertical="center"/>
    </xf>
    <xf numFmtId="178" fontId="50" fillId="0" borderId="0" xfId="22" applyNumberFormat="1" applyFont="1" applyBorder="1">
      <alignment/>
      <protection/>
    </xf>
    <xf numFmtId="178" fontId="50" fillId="0" borderId="0" xfId="22" applyNumberFormat="1" applyFont="1" applyFill="1" applyBorder="1">
      <alignment/>
      <protection/>
    </xf>
    <xf numFmtId="0" fontId="42" fillId="0" borderId="0" xfId="0" applyFont="1" applyBorder="1" applyAlignment="1">
      <alignment/>
    </xf>
    <xf numFmtId="3" fontId="42" fillId="0" borderId="0" xfId="0" applyNumberFormat="1" applyFont="1" applyBorder="1" applyAlignment="1">
      <alignment/>
    </xf>
    <xf numFmtId="178" fontId="46" fillId="0" borderId="0" xfId="22" applyNumberFormat="1" applyFont="1">
      <alignment/>
      <protection/>
    </xf>
    <xf numFmtId="0" fontId="44"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xf>
    <xf numFmtId="0" fontId="39" fillId="0" borderId="0" xfId="0" applyFont="1" applyFill="1" applyBorder="1" applyAlignment="1">
      <alignment/>
    </xf>
    <xf numFmtId="38" fontId="39" fillId="0" borderId="0" xfId="17" applyFont="1" applyFill="1" applyBorder="1" applyAlignment="1">
      <alignment/>
    </xf>
    <xf numFmtId="38" fontId="39" fillId="0" borderId="0" xfId="0" applyNumberFormat="1" applyFont="1" applyFill="1" applyBorder="1" applyAlignment="1">
      <alignment/>
    </xf>
    <xf numFmtId="176" fontId="39" fillId="0" borderId="0" xfId="0" applyNumberFormat="1" applyFont="1" applyFill="1" applyBorder="1" applyAlignment="1">
      <alignment/>
    </xf>
    <xf numFmtId="0" fontId="43" fillId="0" borderId="0" xfId="0" applyFont="1" applyFill="1" applyBorder="1" applyAlignment="1">
      <alignment horizontal="distributed" vertical="center"/>
    </xf>
    <xf numFmtId="38" fontId="43" fillId="0" borderId="0" xfId="17" applyFont="1" applyFill="1" applyBorder="1" applyAlignment="1">
      <alignment horizontal="right" vertical="center"/>
    </xf>
    <xf numFmtId="197" fontId="39" fillId="0" borderId="0" xfId="0" applyNumberFormat="1" applyFont="1" applyFill="1" applyBorder="1" applyAlignment="1">
      <alignment/>
    </xf>
    <xf numFmtId="0" fontId="53" fillId="0" borderId="0" xfId="0" applyFont="1" applyFill="1" applyBorder="1" applyAlignment="1">
      <alignment/>
    </xf>
    <xf numFmtId="38" fontId="53" fillId="0" borderId="0" xfId="0" applyNumberFormat="1" applyFont="1" applyFill="1" applyBorder="1" applyAlignment="1">
      <alignment/>
    </xf>
    <xf numFmtId="0" fontId="43" fillId="0" borderId="0" xfId="22" applyFont="1" applyFill="1" applyBorder="1" applyAlignment="1">
      <alignment horizontal="distributed" vertical="center"/>
      <protection/>
    </xf>
    <xf numFmtId="0" fontId="44" fillId="0" borderId="0" xfId="22" applyFont="1" applyFill="1" applyBorder="1" applyAlignment="1">
      <alignment horizontal="distributed" vertical="center" wrapText="1"/>
      <protection/>
    </xf>
    <xf numFmtId="0" fontId="4" fillId="0" borderId="20" xfId="0" applyFont="1" applyBorder="1" applyAlignment="1">
      <alignment horizontal="center"/>
    </xf>
    <xf numFmtId="211" fontId="4" fillId="0" borderId="3" xfId="0" applyNumberFormat="1" applyFont="1" applyBorder="1" applyAlignment="1">
      <alignment/>
    </xf>
    <xf numFmtId="211" fontId="4" fillId="0" borderId="5" xfId="0" applyNumberFormat="1" applyFont="1" applyBorder="1" applyAlignment="1">
      <alignment/>
    </xf>
    <xf numFmtId="211" fontId="4" fillId="0" borderId="4" xfId="0" applyNumberFormat="1" applyFont="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25"/>
          <c:h val="0.96225"/>
        </c:manualLayout>
      </c:layout>
      <c:lineChart>
        <c:grouping val="standard"/>
        <c:varyColors val="0"/>
        <c:ser>
          <c:idx val="0"/>
          <c:order val="0"/>
          <c:tx>
            <c:strRef>
              <c:f>'p6指数の推移'!$K$6</c:f>
              <c:strCache>
                <c:ptCount val="1"/>
                <c:pt idx="0">
                  <c:v>名目賃金指数（現金給与総額）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'p6指数の推移'!$J$7:$J$15</c:f>
              <c:numCache/>
            </c:numRef>
          </c:cat>
          <c:val>
            <c:numRef>
              <c:f>'p6指数の推移'!$K$7:$K$15</c:f>
              <c:numCache/>
            </c:numRef>
          </c:val>
          <c:smooth val="0"/>
        </c:ser>
        <c:ser>
          <c:idx val="1"/>
          <c:order val="1"/>
          <c:tx>
            <c:strRef>
              <c:f>'p6指数の推移'!$L$6</c:f>
              <c:strCache>
                <c:ptCount val="1"/>
                <c:pt idx="0">
                  <c:v>実質賃金指数（現金給与総額）</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'p6指数の推移'!$J$7:$J$15</c:f>
              <c:numCache/>
            </c:numRef>
          </c:cat>
          <c:val>
            <c:numRef>
              <c:f>'p6指数の推移'!$L$7:$L$15</c:f>
              <c:numCache/>
            </c:numRef>
          </c:val>
          <c:smooth val="0"/>
        </c:ser>
        <c:ser>
          <c:idx val="2"/>
          <c:order val="2"/>
          <c:tx>
            <c:strRef>
              <c:f>'p6指数の推移'!$M$6</c:f>
              <c:strCache>
                <c:ptCount val="1"/>
                <c:pt idx="0">
                  <c:v>総実労働時間指数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'p6指数の推移'!$J$7:$J$15</c:f>
              <c:numCache/>
            </c:numRef>
          </c:cat>
          <c:val>
            <c:numRef>
              <c:f>'p6指数の推移'!$M$7:$M$15</c:f>
              <c:numCache/>
            </c:numRef>
          </c:val>
          <c:smooth val="0"/>
        </c:ser>
        <c:ser>
          <c:idx val="3"/>
          <c:order val="3"/>
          <c:tx>
            <c:strRef>
              <c:f>'p6指数の推移'!$N$6</c:f>
              <c:strCache>
                <c:ptCount val="1"/>
                <c:pt idx="0">
                  <c:v>常用雇用指数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'p6指数の推移'!$J$7:$J$15</c:f>
              <c:numCache/>
            </c:numRef>
          </c:cat>
          <c:val>
            <c:numRef>
              <c:f>'p6指数の推移'!$N$7:$N$15</c:f>
              <c:numCache/>
            </c:numRef>
          </c:val>
          <c:smooth val="0"/>
        </c:ser>
        <c:ser>
          <c:idx val="4"/>
          <c:order val="4"/>
          <c:tx>
            <c:strRef>
              <c:f>'p6指数の推移'!$O$6</c:f>
              <c:strCache>
                <c:ptCount val="1"/>
                <c:pt idx="0">
                  <c:v>消費者物価指数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numRef>
              <c:f>'p6指数の推移'!$J$7:$J$15</c:f>
              <c:numCache/>
            </c:numRef>
          </c:cat>
          <c:val>
            <c:numRef>
              <c:f>'p6指数の推移'!$O$7:$O$15</c:f>
              <c:numCache/>
            </c:numRef>
          </c:val>
          <c:smooth val="0"/>
        </c:ser>
        <c:marker val="1"/>
        <c:axId val="37430717"/>
        <c:axId val="1332134"/>
      </c:lineChart>
      <c:catAx>
        <c:axId val="37430717"/>
        <c:scaling>
          <c:orientation val="minMax"/>
        </c:scaling>
        <c:axPos val="b"/>
        <c:delete val="0"/>
        <c:numFmt formatCode="General" sourceLinked="1"/>
        <c:majorTickMark val="none"/>
        <c:minorTickMark val="none"/>
        <c:tickLblPos val="low"/>
        <c:txPr>
          <a:bodyPr/>
          <a:lstStyle/>
          <a:p>
            <a:pPr>
              <a:defRPr lang="en-US" cap="none" sz="1100" b="0" i="0" u="none" baseline="0"/>
            </a:pPr>
          </a:p>
        </c:txPr>
        <c:crossAx val="1332134"/>
        <c:crossesAt val="0"/>
        <c:auto val="1"/>
        <c:lblOffset val="100"/>
        <c:noMultiLvlLbl val="0"/>
      </c:catAx>
      <c:valAx>
        <c:axId val="1332134"/>
        <c:scaling>
          <c:orientation val="minMax"/>
          <c:max val="110"/>
          <c:min val="90"/>
        </c:scaling>
        <c:axPos val="l"/>
        <c:majorGridlines>
          <c:spPr>
            <a:ln w="12700">
              <a:solidFill/>
              <a:prstDash val="sysDot"/>
            </a:ln>
          </c:spPr>
        </c:majorGridlines>
        <c:delete val="0"/>
        <c:numFmt formatCode="0_);[Red]\(0\)" sourceLinked="0"/>
        <c:majorTickMark val="in"/>
        <c:minorTickMark val="none"/>
        <c:tickLblPos val="nextTo"/>
        <c:txPr>
          <a:bodyPr/>
          <a:lstStyle/>
          <a:p>
            <a:pPr>
              <a:defRPr lang="en-US" cap="none" sz="1175" b="0" i="0" u="none" baseline="0"/>
            </a:pPr>
          </a:p>
        </c:txPr>
        <c:crossAx val="37430717"/>
        <c:crossesAt val="1"/>
        <c:crossBetween val="between"/>
        <c:dispUnits/>
        <c:majorUnit val="5"/>
        <c:minorUnit val="4"/>
      </c:valAx>
      <c:spPr>
        <a:noFill/>
        <a:ln w="25400">
          <a:solidFill/>
        </a:ln>
      </c:spPr>
    </c:plotArea>
    <c:legend>
      <c:legendPos val="r"/>
      <c:layout>
        <c:manualLayout>
          <c:xMode val="edge"/>
          <c:yMode val="edge"/>
          <c:x val="0.31675"/>
          <c:y val="0.72025"/>
          <c:w val="0.4565"/>
          <c:h val="0.18575"/>
        </c:manualLayout>
      </c:layout>
      <c:overlay val="0"/>
      <c:spPr>
        <a:ln w="12700">
          <a:solid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7075"/>
          <c:h val="0.9295"/>
        </c:manualLayout>
      </c:layout>
      <c:barChart>
        <c:barDir val="bar"/>
        <c:grouping val="percentStacked"/>
        <c:varyColors val="0"/>
        <c:ser>
          <c:idx val="0"/>
          <c:order val="0"/>
          <c:tx>
            <c:strRef>
              <c:f>'p20'!$X$41</c:f>
              <c:strCache>
                <c:ptCount val="1"/>
                <c:pt idx="0">
                  <c:v>1～4人</c:v>
                </c:pt>
              </c:strCache>
            </c:strRef>
          </c:tx>
          <c:spPr>
            <a:pattFill prst="dkVert">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'p20'!$W$42:$W$54</c:f>
              <c:strCache/>
            </c:strRef>
          </c:cat>
          <c:val>
            <c:numRef>
              <c:f>'p20'!$X$42:$X$54</c:f>
              <c:numCache/>
            </c:numRef>
          </c:val>
        </c:ser>
        <c:ser>
          <c:idx val="1"/>
          <c:order val="1"/>
          <c:tx>
            <c:strRef>
              <c:f>'p20'!$Y$41</c:f>
              <c:strCache>
                <c:ptCount val="1"/>
                <c:pt idx="0">
                  <c:v>5～29人</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'p20'!$W$42:$W$54</c:f>
              <c:strCache/>
            </c:strRef>
          </c:cat>
          <c:val>
            <c:numRef>
              <c:f>'p20'!$Y$42:$Y$54</c:f>
              <c:numCache/>
            </c:numRef>
          </c:val>
        </c:ser>
        <c:ser>
          <c:idx val="2"/>
          <c:order val="2"/>
          <c:tx>
            <c:strRef>
              <c:f>'p20'!$Z$41</c:f>
              <c:strCache>
                <c:ptCount val="1"/>
                <c:pt idx="0">
                  <c:v>30人以上</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'p20'!$W$42:$W$54</c:f>
              <c:strCache/>
            </c:strRef>
          </c:cat>
          <c:val>
            <c:numRef>
              <c:f>'p20'!$Z$42:$Z$54</c:f>
              <c:numCache/>
            </c:numRef>
          </c:val>
        </c:ser>
        <c:overlap val="100"/>
        <c:axId val="22778381"/>
        <c:axId val="3678838"/>
      </c:barChart>
      <c:catAx>
        <c:axId val="22778381"/>
        <c:scaling>
          <c:orientation val="maxMin"/>
        </c:scaling>
        <c:axPos val="l"/>
        <c:delete val="0"/>
        <c:numFmt formatCode="General" sourceLinked="1"/>
        <c:majorTickMark val="in"/>
        <c:minorTickMark val="none"/>
        <c:tickLblPos val="nextTo"/>
        <c:txPr>
          <a:bodyPr vert="horz" rot="0"/>
          <a:lstStyle/>
          <a:p>
            <a:pPr>
              <a:defRPr lang="en-US" cap="none" sz="975" b="0" i="0" u="none" baseline="0"/>
            </a:pPr>
          </a:p>
        </c:txPr>
        <c:crossAx val="3678838"/>
        <c:crosses val="autoZero"/>
        <c:auto val="1"/>
        <c:lblOffset val="100"/>
        <c:tickLblSkip val="1"/>
        <c:noMultiLvlLbl val="0"/>
      </c:catAx>
      <c:valAx>
        <c:axId val="3678838"/>
        <c:scaling>
          <c:orientation val="minMax"/>
        </c:scaling>
        <c:axPos val="t"/>
        <c:delete val="0"/>
        <c:numFmt formatCode="General" sourceLinked="1"/>
        <c:majorTickMark val="none"/>
        <c:minorTickMark val="none"/>
        <c:tickLblPos val="high"/>
        <c:spPr>
          <a:ln w="12700">
            <a:solidFill/>
          </a:ln>
        </c:spPr>
        <c:txPr>
          <a:bodyPr/>
          <a:lstStyle/>
          <a:p>
            <a:pPr>
              <a:defRPr lang="en-US" cap="none" sz="1000" b="0" i="0" u="none" baseline="0"/>
            </a:pPr>
          </a:p>
        </c:txPr>
        <c:crossAx val="22778381"/>
        <c:crossesAt val="1"/>
        <c:crossBetween val="between"/>
        <c:dispUnits/>
        <c:majorUnit val="0.5"/>
      </c:valAx>
      <c:spPr>
        <a:noFill/>
        <a:ln w="12700">
          <a:solidFill/>
        </a:ln>
      </c:spPr>
    </c:plotArea>
    <c:legend>
      <c:legendPos val="r"/>
      <c:layout>
        <c:manualLayout>
          <c:xMode val="edge"/>
          <c:yMode val="edge"/>
          <c:x val="0"/>
          <c:y val="0.93275"/>
          <c:w val="0.32125"/>
          <c:h val="0.0672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0.997"/>
          <c:h val="0.9445"/>
        </c:manualLayout>
      </c:layout>
      <c:lineChart>
        <c:grouping val="standard"/>
        <c:varyColors val="0"/>
        <c:ser>
          <c:idx val="0"/>
          <c:order val="0"/>
          <c:tx>
            <c:strRef>
              <c:f>'10図'!$A$4:$B$4</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'10図'!$C$3:$O$3</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'10図'!$C$4:$O$4</c:f>
              <c:numCache>
                <c:ptCount val="13"/>
                <c:pt idx="0">
                  <c:v>0.7</c:v>
                </c:pt>
                <c:pt idx="1">
                  <c:v>1.51</c:v>
                </c:pt>
                <c:pt idx="2">
                  <c:v>1.86</c:v>
                </c:pt>
                <c:pt idx="3">
                  <c:v>4.73</c:v>
                </c:pt>
                <c:pt idx="4">
                  <c:v>1.17</c:v>
                </c:pt>
                <c:pt idx="5">
                  <c:v>1.43</c:v>
                </c:pt>
                <c:pt idx="6">
                  <c:v>1.26</c:v>
                </c:pt>
                <c:pt idx="7">
                  <c:v>0.95</c:v>
                </c:pt>
                <c:pt idx="8">
                  <c:v>1.32</c:v>
                </c:pt>
                <c:pt idx="9">
                  <c:v>1.45</c:v>
                </c:pt>
                <c:pt idx="10">
                  <c:v>1.61</c:v>
                </c:pt>
                <c:pt idx="11">
                  <c:v>1.18</c:v>
                </c:pt>
              </c:numCache>
            </c:numRef>
          </c:val>
          <c:smooth val="0"/>
        </c:ser>
        <c:ser>
          <c:idx val="1"/>
          <c:order val="1"/>
          <c:tx>
            <c:strRef>
              <c:f>'10図'!$A$5:$B$5</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'10図'!$C$3:$O$3</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'10図'!$C$5:$O$5</c:f>
              <c:numCache>
                <c:ptCount val="13"/>
                <c:pt idx="0">
                  <c:v>1.11</c:v>
                </c:pt>
                <c:pt idx="1">
                  <c:v>2.11</c:v>
                </c:pt>
                <c:pt idx="2">
                  <c:v>1.81</c:v>
                </c:pt>
                <c:pt idx="3">
                  <c:v>3.69</c:v>
                </c:pt>
                <c:pt idx="4">
                  <c:v>1.76</c:v>
                </c:pt>
                <c:pt idx="5">
                  <c:v>1.14</c:v>
                </c:pt>
                <c:pt idx="6">
                  <c:v>1.32</c:v>
                </c:pt>
                <c:pt idx="7">
                  <c:v>1.4</c:v>
                </c:pt>
                <c:pt idx="8">
                  <c:v>1.16</c:v>
                </c:pt>
                <c:pt idx="9">
                  <c:v>1.52</c:v>
                </c:pt>
                <c:pt idx="10">
                  <c:v>0.96</c:v>
                </c:pt>
                <c:pt idx="11">
                  <c:v>1.15</c:v>
                </c:pt>
              </c:numCache>
            </c:numRef>
          </c:val>
          <c:smooth val="0"/>
        </c:ser>
        <c:axId val="33109543"/>
        <c:axId val="29550432"/>
      </c:lineChart>
      <c:catAx>
        <c:axId val="33109543"/>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9550432"/>
        <c:crosses val="autoZero"/>
        <c:auto val="1"/>
        <c:lblOffset val="100"/>
        <c:noMultiLvlLbl val="0"/>
      </c:catAx>
      <c:valAx>
        <c:axId val="29550432"/>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3109543"/>
        <c:crossesAt val="1"/>
        <c:crossBetween val="between"/>
        <c:dispUnits/>
      </c:valAx>
      <c:spPr>
        <a:noFill/>
      </c:spPr>
    </c:plotArea>
    <c:legend>
      <c:legendPos val="r"/>
      <c:layout>
        <c:manualLayout>
          <c:xMode val="edge"/>
          <c:yMode val="edge"/>
          <c:x val="0.66125"/>
          <c:y val="0.14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15"/>
          <c:w val="1"/>
          <c:h val="0.936"/>
        </c:manualLayout>
      </c:layout>
      <c:lineChart>
        <c:grouping val="standard"/>
        <c:varyColors val="0"/>
        <c:ser>
          <c:idx val="0"/>
          <c:order val="0"/>
          <c:tx>
            <c:strRef>
              <c:f>'９図'!$A$4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'９図'!$B$4:$O$4</c:f>
              <c:numCache>
                <c:ptCount val="14"/>
                <c:pt idx="1">
                  <c:v>-0.9</c:v>
                </c:pt>
                <c:pt idx="2">
                  <c:v>-0.2</c:v>
                </c:pt>
                <c:pt idx="3">
                  <c:v>-0.2</c:v>
                </c:pt>
                <c:pt idx="4">
                  <c:v>-1.1</c:v>
                </c:pt>
                <c:pt idx="5">
                  <c:v>-2.7</c:v>
                </c:pt>
                <c:pt idx="6">
                  <c:v>-2.7</c:v>
                </c:pt>
                <c:pt idx="7">
                  <c:v>-2.3</c:v>
                </c:pt>
                <c:pt idx="8">
                  <c:v>-2.5</c:v>
                </c:pt>
                <c:pt idx="9">
                  <c:v>-1.7</c:v>
                </c:pt>
                <c:pt idx="10">
                  <c:v>-2.1</c:v>
                </c:pt>
                <c:pt idx="11">
                  <c:v>-0.9</c:v>
                </c:pt>
                <c:pt idx="12">
                  <c:v>-0.8</c:v>
                </c:pt>
              </c:numCache>
            </c:numRef>
          </c:val>
          <c:smooth val="0"/>
        </c:ser>
        <c:ser>
          <c:idx val="1"/>
          <c:order val="1"/>
          <c:tx>
            <c:strRef>
              <c:f>'９図'!$A$5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'９図'!$B$5:$O$5</c:f>
              <c:numCache>
                <c:ptCount val="14"/>
                <c:pt idx="1">
                  <c:v>-2.3</c:v>
                </c:pt>
                <c:pt idx="2">
                  <c:v>-1</c:v>
                </c:pt>
                <c:pt idx="3">
                  <c:v>-1.7</c:v>
                </c:pt>
                <c:pt idx="4">
                  <c:v>-2.1</c:v>
                </c:pt>
                <c:pt idx="5">
                  <c:v>-3.8</c:v>
                </c:pt>
                <c:pt idx="6">
                  <c:v>-4.2</c:v>
                </c:pt>
                <c:pt idx="7">
                  <c:v>-2.8</c:v>
                </c:pt>
                <c:pt idx="8">
                  <c:v>-3</c:v>
                </c:pt>
                <c:pt idx="9">
                  <c:v>-1.8</c:v>
                </c:pt>
                <c:pt idx="10">
                  <c:v>-1.4</c:v>
                </c:pt>
                <c:pt idx="11">
                  <c:v>-0.7</c:v>
                </c:pt>
                <c:pt idx="12">
                  <c:v>-0.7</c:v>
                </c:pt>
              </c:numCache>
            </c:numRef>
          </c:val>
          <c:smooth val="0"/>
        </c:ser>
        <c:axId val="64627297"/>
        <c:axId val="44774762"/>
      </c:lineChart>
      <c:catAx>
        <c:axId val="64627297"/>
        <c:scaling>
          <c:orientation val="minMax"/>
        </c:scaling>
        <c:axPos val="b"/>
        <c:delete val="0"/>
        <c:numFmt formatCode="General" sourceLinked="1"/>
        <c:majorTickMark val="none"/>
        <c:minorTickMark val="none"/>
        <c:tickLblPos val="low"/>
        <c:crossAx val="44774762"/>
        <c:crossesAt val="0"/>
        <c:auto val="0"/>
        <c:lblOffset val="100"/>
        <c:noMultiLvlLbl val="0"/>
      </c:catAx>
      <c:valAx>
        <c:axId val="44774762"/>
        <c:scaling>
          <c:orientation val="minMax"/>
          <c:max val="5"/>
        </c:scaling>
        <c:axPos val="l"/>
        <c:delete val="0"/>
        <c:numFmt formatCode="General" sourceLinked="1"/>
        <c:majorTickMark val="in"/>
        <c:minorTickMark val="none"/>
        <c:tickLblPos val="low"/>
        <c:crossAx val="64627297"/>
        <c:crossesAt val="1"/>
        <c:crossBetween val="midCat"/>
        <c:dispUnits/>
      </c:valAx>
      <c:spPr>
        <a:noFill/>
      </c:spPr>
    </c:plotArea>
    <c:legend>
      <c:legendPos val="r"/>
      <c:layout>
        <c:manualLayout>
          <c:xMode val="edge"/>
          <c:yMode val="edge"/>
          <c:x val="0.51475"/>
          <c:y val="0.08525"/>
          <c:w val="0.3875"/>
          <c:h val="0.097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'９図'!$A$4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strRef>
          </c:cat>
          <c:val>
            <c:numRef>
              <c:f>'９図'!$B$4:$O$4</c:f>
              <c:numCache/>
            </c:numRef>
          </c:val>
          <c:smooth val="0"/>
        </c:ser>
        <c:ser>
          <c:idx val="1"/>
          <c:order val="1"/>
          <c:tx>
            <c:strRef>
              <c:f>'９図'!$A$5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'９図'!$B$3:$O$3</c:f>
              <c:strCache/>
            </c:strRef>
          </c:cat>
          <c:val>
            <c:numRef>
              <c:f>'９図'!$B$5:$O$5</c:f>
              <c:numCache/>
            </c:numRef>
          </c:val>
          <c:smooth val="0"/>
        </c:ser>
        <c:axId val="319675"/>
        <c:axId val="2877076"/>
      </c:lineChart>
      <c:catAx>
        <c:axId val="319675"/>
        <c:scaling>
          <c:orientation val="minMax"/>
        </c:scaling>
        <c:axPos val="b"/>
        <c:delete val="0"/>
        <c:numFmt formatCode="General" sourceLinked="1"/>
        <c:majorTickMark val="none"/>
        <c:minorTickMark val="none"/>
        <c:tickLblPos val="low"/>
        <c:crossAx val="2877076"/>
        <c:crossesAt val="0"/>
        <c:auto val="0"/>
        <c:lblOffset val="100"/>
        <c:noMultiLvlLbl val="0"/>
      </c:catAx>
      <c:valAx>
        <c:axId val="2877076"/>
        <c:scaling>
          <c:orientation val="minMax"/>
          <c:max val="5"/>
        </c:scaling>
        <c:axPos val="l"/>
        <c:delete val="0"/>
        <c:numFmt formatCode="General" sourceLinked="1"/>
        <c:majorTickMark val="in"/>
        <c:minorTickMark val="none"/>
        <c:tickLblPos val="low"/>
        <c:crossAx val="319675"/>
        <c:crossesAt val="1"/>
        <c:crossBetween val="midCat"/>
        <c:dispUnits/>
      </c:valAx>
      <c:spPr>
        <a:noFill/>
      </c:spPr>
    </c:plotArea>
    <c:legend>
      <c:legendPos val="r"/>
      <c:layout>
        <c:manualLayout>
          <c:xMode val="edge"/>
          <c:yMode val="edge"/>
          <c:x val="0.6445"/>
          <c:y val="0.0465"/>
          <c:w val="0.3175"/>
          <c:h val="0.08"/>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475"/>
          <c:h val="0.93825"/>
        </c:manualLayout>
      </c:layout>
      <c:lineChart>
        <c:grouping val="standard"/>
        <c:varyColors val="0"/>
        <c:ser>
          <c:idx val="0"/>
          <c:order val="0"/>
          <c:tx>
            <c:strRef>
              <c:f>'10図'!$A$4:$B$4</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'10図'!$C$3:$O$3</c:f>
              <c:strCache/>
            </c:strRef>
          </c:cat>
          <c:val>
            <c:numRef>
              <c:f>'10図'!$C$4:$O$4</c:f>
              <c:numCache/>
            </c:numRef>
          </c:val>
          <c:smooth val="0"/>
        </c:ser>
        <c:ser>
          <c:idx val="1"/>
          <c:order val="1"/>
          <c:tx>
            <c:strRef>
              <c:f>'10図'!$A$5:$B$5</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'10図'!$C$3:$O$3</c:f>
              <c:strCache/>
            </c:strRef>
          </c:cat>
          <c:val>
            <c:numRef>
              <c:f>'10図'!$C$5:$O$5</c:f>
              <c:numCache/>
            </c:numRef>
          </c:val>
          <c:smooth val="0"/>
        </c:ser>
        <c:axId val="25893685"/>
        <c:axId val="31716574"/>
      </c:lineChart>
      <c:catAx>
        <c:axId val="25893685"/>
        <c:scaling>
          <c:orientation val="minMax"/>
        </c:scaling>
        <c:axPos val="b"/>
        <c:delete val="0"/>
        <c:numFmt formatCode="General" sourceLinked="1"/>
        <c:majorTickMark val="in"/>
        <c:minorTickMark val="none"/>
        <c:tickLblPos val="nextTo"/>
        <c:crossAx val="31716574"/>
        <c:crosses val="autoZero"/>
        <c:auto val="1"/>
        <c:lblOffset val="100"/>
        <c:noMultiLvlLbl val="0"/>
      </c:catAx>
      <c:valAx>
        <c:axId val="31716574"/>
        <c:scaling>
          <c:orientation val="minMax"/>
        </c:scaling>
        <c:axPos val="l"/>
        <c:delete val="0"/>
        <c:numFmt formatCode="General" sourceLinked="1"/>
        <c:majorTickMark val="in"/>
        <c:minorTickMark val="none"/>
        <c:tickLblPos val="nextTo"/>
        <c:crossAx val="25893685"/>
        <c:crossesAt val="1"/>
        <c:crossBetween val="between"/>
        <c:dispUnits/>
      </c:valAx>
      <c:spPr>
        <a:noFill/>
      </c:spPr>
    </c:plotArea>
    <c:legend>
      <c:legendPos val="r"/>
      <c:layout>
        <c:manualLayout>
          <c:xMode val="edge"/>
          <c:yMode val="edge"/>
          <c:x val="0.76775"/>
          <c:y val="0.14775"/>
        </c:manualLayout>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575"/>
          <c:h val="1"/>
        </c:manualLayout>
      </c:layout>
      <c:lineChart>
        <c:grouping val="standard"/>
        <c:varyColors val="0"/>
        <c:ser>
          <c:idx val="0"/>
          <c:order val="0"/>
          <c:tx>
            <c:strRef>
              <c:f>'ｐ7'!$AB$34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'ｐ7'!$AC$33:$AN$33</c:f>
              <c:numCache/>
            </c:numRef>
          </c:cat>
          <c:val>
            <c:numRef>
              <c:f>'ｐ7'!$AC$34:$AN$34</c:f>
              <c:numCache/>
            </c:numRef>
          </c:val>
          <c:smooth val="0"/>
        </c:ser>
        <c:ser>
          <c:idx val="2"/>
          <c:order val="1"/>
          <c:tx>
            <c:strRef>
              <c:f>'ｐ7'!$AB$36</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'ｐ7'!$AC$33:$AN$33</c:f>
              <c:numCache/>
            </c:numRef>
          </c:cat>
          <c:val>
            <c:numRef>
              <c:f>'ｐ7'!$AC$36:$AN$36</c:f>
              <c:numCache/>
            </c:numRef>
          </c:val>
          <c:smooth val="0"/>
        </c:ser>
        <c:marker val="1"/>
        <c:axId val="11989207"/>
        <c:axId val="40794000"/>
      </c:lineChart>
      <c:catAx>
        <c:axId val="11989207"/>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00" b="0" i="0" u="none" baseline="0"/>
            </a:pPr>
          </a:p>
        </c:txPr>
        <c:crossAx val="40794000"/>
        <c:crossesAt val="85"/>
        <c:auto val="1"/>
        <c:lblOffset val="100"/>
        <c:noMultiLvlLbl val="0"/>
      </c:catAx>
      <c:valAx>
        <c:axId val="40794000"/>
        <c:scaling>
          <c:orientation val="minMax"/>
          <c:max val="95"/>
          <c:min val="85"/>
        </c:scaling>
        <c:axPos val="l"/>
        <c:delete val="0"/>
        <c:numFmt formatCode="General" sourceLinked="1"/>
        <c:majorTickMark val="in"/>
        <c:minorTickMark val="none"/>
        <c:tickLblPos val="nextTo"/>
        <c:spPr>
          <a:ln w="12700">
            <a:solidFill/>
          </a:ln>
        </c:spPr>
        <c:txPr>
          <a:bodyPr/>
          <a:lstStyle/>
          <a:p>
            <a:pPr>
              <a:defRPr lang="en-US" cap="none" sz="1000" b="0" i="0" u="none" baseline="0"/>
            </a:pPr>
          </a:p>
        </c:txPr>
        <c:crossAx val="11989207"/>
        <c:crossesAt val="1"/>
        <c:crossBetween val="between"/>
        <c:dispUnits/>
        <c:majorUnit val="2"/>
        <c:minorUnit val="0.1"/>
      </c:valAx>
      <c:spPr>
        <a:noFill/>
        <a:ln w="12700">
          <a:solidFill/>
        </a:ln>
      </c:spPr>
    </c:plotArea>
    <c:legend>
      <c:legendPos val="r"/>
      <c:layout>
        <c:manualLayout>
          <c:xMode val="edge"/>
          <c:yMode val="edge"/>
          <c:x val="0.508"/>
          <c:y val="0.7085"/>
          <c:w val="0.33725"/>
          <c:h val="0.1425"/>
        </c:manualLayout>
      </c:layout>
      <c:overlay val="0"/>
      <c:spPr>
        <a:ln w="3175">
          <a:solid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68"/>
          <c:h val="0.887"/>
        </c:manualLayout>
      </c:layout>
      <c:lineChart>
        <c:grouping val="standard"/>
        <c:varyColors val="0"/>
        <c:ser>
          <c:idx val="0"/>
          <c:order val="0"/>
          <c:tx>
            <c:strRef>
              <c:f>'ｐ8'!$Y$6</c:f>
              <c:strCache>
                <c:ptCount val="1"/>
                <c:pt idx="0">
                  <c:v>現金給与総額指数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'ｐ8'!$Z$5:$AL$5</c:f>
              <c:strCache/>
            </c:strRef>
          </c:cat>
          <c:val>
            <c:numRef>
              <c:f>'ｐ8'!$Z$6:$AL$6</c:f>
              <c:numCache/>
            </c:numRef>
          </c:val>
          <c:smooth val="0"/>
        </c:ser>
        <c:ser>
          <c:idx val="1"/>
          <c:order val="1"/>
          <c:tx>
            <c:strRef>
              <c:f>'ｐ8'!$Y$7</c:f>
              <c:strCache>
                <c:ptCount val="1"/>
                <c:pt idx="0">
                  <c:v>きまって支給する給与指数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'ｐ8'!$Z$5:$AL$5</c:f>
              <c:strCache/>
            </c:strRef>
          </c:cat>
          <c:val>
            <c:numRef>
              <c:f>'ｐ8'!$Z$7:$AL$7</c:f>
              <c:numCache/>
            </c:numRef>
          </c:val>
          <c:smooth val="0"/>
        </c:ser>
        <c:ser>
          <c:idx val="2"/>
          <c:order val="2"/>
          <c:tx>
            <c:strRef>
              <c:f>'ｐ8'!$Y$8</c:f>
              <c:strCache>
                <c:ptCount val="1"/>
                <c:pt idx="0">
                  <c:v>消費者物価指数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'ｐ8'!$Z$5:$AL$5</c:f>
              <c:strCache/>
            </c:strRef>
          </c:cat>
          <c:val>
            <c:numRef>
              <c:f>'ｐ8'!$Z$8:$AL$8</c:f>
              <c:numCache/>
            </c:numRef>
          </c:val>
          <c:smooth val="0"/>
        </c:ser>
        <c:marker val="1"/>
        <c:axId val="31601681"/>
        <c:axId val="15979674"/>
      </c:lineChart>
      <c:catAx>
        <c:axId val="31601681"/>
        <c:scaling>
          <c:orientation val="minMax"/>
        </c:scaling>
        <c:axPos val="b"/>
        <c:title>
          <c:tx>
            <c:rich>
              <a:bodyPr vert="horz" rot="0" anchor="ctr"/>
              <a:lstStyle/>
              <a:p>
                <a:pPr algn="ctr">
                  <a:defRPr/>
                </a:pPr>
                <a:r>
                  <a:rPr lang="en-US" cap="none" sz="1000" b="0" i="0" u="none" baseline="0"/>
                  <a:t>（月）</a:t>
                </a:r>
              </a:p>
            </c:rich>
          </c:tx>
          <c:layout>
            <c:manualLayout>
              <c:xMode val="factor"/>
              <c:yMode val="factor"/>
              <c:x val="0.0045"/>
              <c:y val="0.27675"/>
            </c:manualLayout>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15979674"/>
        <c:crosses val="autoZero"/>
        <c:auto val="0"/>
        <c:lblOffset val="100"/>
        <c:noMultiLvlLbl val="0"/>
      </c:catAx>
      <c:valAx>
        <c:axId val="15979674"/>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31601681"/>
        <c:crossesAt val="1"/>
        <c:crossBetween val="midCat"/>
        <c:dispUnits/>
        <c:majorUnit val="1"/>
      </c:valAx>
      <c:spPr>
        <a:noFill/>
        <a:ln w="12700">
          <a:solidFill/>
        </a:ln>
      </c:spPr>
    </c:plotArea>
    <c:legend>
      <c:legendPos val="b"/>
      <c:layout>
        <c:manualLayout>
          <c:xMode val="edge"/>
          <c:yMode val="edge"/>
          <c:x val="0.08675"/>
          <c:y val="0.93075"/>
          <c:w val="0.90725"/>
          <c:h val="0.061"/>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275"/>
          <c:w val="0.971"/>
          <c:h val="0.94075"/>
        </c:manualLayout>
      </c:layout>
      <c:barChart>
        <c:barDir val="col"/>
        <c:grouping val="clustered"/>
        <c:varyColors val="0"/>
        <c:ser>
          <c:idx val="0"/>
          <c:order val="0"/>
          <c:tx>
            <c:strRef>
              <c:f>'ｐ11'!$R$17</c:f>
              <c:strCache>
                <c:ptCount val="1"/>
                <c:pt idx="0">
                  <c:v>男</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t>調査産
業計</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t>電気・ガス・
熱供給・水道業</a:t>
                    </a:r>
                  </a:p>
                </c:rich>
              </c:tx>
              <c:numFmt formatCode="General" sourceLinked="1"/>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t>情報
通信業</a:t>
                    </a:r>
                  </a:p>
                </c:rich>
              </c:tx>
              <c:numFmt formatCode="General" sourceLinked="1"/>
              <c:spPr>
                <a:solidFill>
                  <a:srgbClr val="FFFFFF"/>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t>卸売・小売
業，飲食店</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t>飲食店，
宿泊業</a:t>
                    </a:r>
                  </a:p>
                </c:rich>
              </c:tx>
              <c:numFmt formatCode="General" sourceLinked="1"/>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t>医療,
福祉</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t>教育，学
習支援業</a:t>
                    </a:r>
                  </a:p>
                </c:rich>
              </c:tx>
              <c:numFmt formatCode="General" sourceLinked="1"/>
              <c:spPr>
                <a:solidFill>
                  <a:srgbClr val="FFFFFF"/>
                </a:solid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t>複合サー
ビス事業</a:t>
                    </a:r>
                  </a:p>
                </c:rich>
              </c:tx>
              <c:numFmt formatCode="General" sourceLinked="1"/>
              <c:spPr>
                <a:solidFill>
                  <a:srgbClr val="FFFFFF"/>
                </a:solid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t>サービス
業</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outEnd"/>
            <c:showLegendKey val="0"/>
            <c:showVal val="0"/>
            <c:showBubbleSize val="0"/>
            <c:showCatName val="1"/>
            <c:showSerName val="0"/>
            <c:showPercent val="0"/>
          </c:dLbls>
          <c:cat>
            <c:strRef>
              <c:f>'ｐ11'!$Q$18:$Q$31</c:f>
              <c:strCache/>
            </c:strRef>
          </c:cat>
          <c:val>
            <c:numRef>
              <c:f>'ｐ11'!$R$18:$R$31</c:f>
              <c:numCache/>
            </c:numRef>
          </c:val>
        </c:ser>
        <c:ser>
          <c:idx val="1"/>
          <c:order val="1"/>
          <c:tx>
            <c:strRef>
              <c:f>'ｐ11'!$S$17</c:f>
              <c:strCache>
                <c:ptCount val="1"/>
                <c:pt idx="0">
                  <c:v>女</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'ｐ11'!$Q$18:$Q$31</c:f>
              <c:strCache/>
            </c:strRef>
          </c:cat>
          <c:val>
            <c:numRef>
              <c:f>'ｐ11'!$S$18:$S$31</c:f>
              <c:numCache/>
            </c:numRef>
          </c:val>
        </c:ser>
        <c:axId val="9599339"/>
        <c:axId val="19285188"/>
      </c:barChart>
      <c:catAx>
        <c:axId val="9599339"/>
        <c:scaling>
          <c:orientation val="minMax"/>
        </c:scaling>
        <c:axPos val="b"/>
        <c:delete val="0"/>
        <c:numFmt formatCode="General" sourceLinked="1"/>
        <c:majorTickMark val="in"/>
        <c:minorTickMark val="none"/>
        <c:tickLblPos val="none"/>
        <c:txPr>
          <a:bodyPr/>
          <a:lstStyle/>
          <a:p>
            <a:pPr>
              <a:defRPr lang="en-US" cap="none" sz="1050" b="0" i="0" u="none" baseline="0"/>
            </a:pPr>
          </a:p>
        </c:txPr>
        <c:crossAx val="19285188"/>
        <c:crosses val="autoZero"/>
        <c:auto val="1"/>
        <c:lblOffset val="100"/>
        <c:noMultiLvlLbl val="0"/>
      </c:catAx>
      <c:valAx>
        <c:axId val="19285188"/>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9599339"/>
        <c:crossesAt val="1"/>
        <c:crossBetween val="between"/>
        <c:dispUnits/>
      </c:valAx>
      <c:spPr>
        <a:noFill/>
        <a:ln w="12700">
          <a:solidFill>
            <a:srgbClr val="000000"/>
          </a:solidFill>
        </a:ln>
      </c:spPr>
    </c:plotArea>
    <c:legend>
      <c:legendPos val="r"/>
      <c:layout>
        <c:manualLayout>
          <c:xMode val="edge"/>
          <c:yMode val="edge"/>
          <c:x val="0"/>
          <c:y val="0.93225"/>
          <c:w val="0.2405"/>
          <c:h val="0.056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25"/>
          <c:w val="0.94725"/>
          <c:h val="0.88775"/>
        </c:manualLayout>
      </c:layout>
      <c:barChart>
        <c:barDir val="col"/>
        <c:grouping val="clustered"/>
        <c:varyColors val="0"/>
        <c:ser>
          <c:idx val="0"/>
          <c:order val="0"/>
          <c:tx>
            <c:strRef>
              <c:f>'ｐ12'!$P$15</c:f>
              <c:strCache>
                <c:ptCount val="1"/>
                <c:pt idx="0">
                  <c:v>現金給与総額</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'ｐ12'!$O$16:$O$23</c:f>
              <c:strCache/>
            </c:strRef>
          </c:cat>
          <c:val>
            <c:numRef>
              <c:f>'ｐ12'!$P$16:$P$23</c:f>
              <c:numCache/>
            </c:numRef>
          </c:val>
        </c:ser>
        <c:ser>
          <c:idx val="1"/>
          <c:order val="1"/>
          <c:tx>
            <c:strRef>
              <c:f>'ｐ12'!$Q$15</c:f>
              <c:strCache>
                <c:ptCount val="1"/>
                <c:pt idx="0">
                  <c:v>きまって支給する給与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'ｐ12'!$O$16:$O$23</c:f>
              <c:strCache/>
            </c:strRef>
          </c:cat>
          <c:val>
            <c:numRef>
              <c:f>'ｐ12'!$Q$16:$Q$23</c:f>
              <c:numCache/>
            </c:numRef>
          </c:val>
        </c:ser>
        <c:axId val="39348965"/>
        <c:axId val="18596366"/>
      </c:barChart>
      <c:catAx>
        <c:axId val="39348965"/>
        <c:scaling>
          <c:orientation val="minMax"/>
        </c:scaling>
        <c:axPos val="b"/>
        <c:delete val="0"/>
        <c:numFmt formatCode="General" sourceLinked="1"/>
        <c:majorTickMark val="in"/>
        <c:minorTickMark val="none"/>
        <c:tickLblPos val="nextTo"/>
        <c:txPr>
          <a:bodyPr/>
          <a:lstStyle/>
          <a:p>
            <a:pPr>
              <a:defRPr lang="en-US" cap="none" sz="975" b="0" i="0" u="none" baseline="0"/>
            </a:pPr>
          </a:p>
        </c:txPr>
        <c:crossAx val="18596366"/>
        <c:crosses val="autoZero"/>
        <c:auto val="1"/>
        <c:lblOffset val="100"/>
        <c:noMultiLvlLbl val="0"/>
      </c:catAx>
      <c:valAx>
        <c:axId val="18596366"/>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39348965"/>
        <c:crossesAt val="1"/>
        <c:crossBetween val="between"/>
        <c:dispUnits/>
      </c:valAx>
      <c:spPr>
        <a:noFill/>
        <a:ln w="12700">
          <a:solidFill/>
        </a:ln>
      </c:spPr>
    </c:plotArea>
    <c:legend>
      <c:legendPos val="b"/>
      <c:layout>
        <c:manualLayout>
          <c:xMode val="edge"/>
          <c:yMode val="edge"/>
          <c:x val="0"/>
          <c:y val="0.94025"/>
          <c:w val="0.466"/>
          <c:h val="0.049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385"/>
          <c:h val="0.8825"/>
        </c:manualLayout>
      </c:layout>
      <c:lineChart>
        <c:grouping val="standard"/>
        <c:varyColors val="0"/>
        <c:ser>
          <c:idx val="0"/>
          <c:order val="0"/>
          <c:tx>
            <c:strRef>
              <c:f>'ｐ16'!$X$31:$Y$31</c:f>
              <c:strCache>
                <c:ptCount val="1"/>
                <c:pt idx="0">
                  <c:v>総実労働時間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'ｐ16'!$Z$30:$AI$30</c:f>
              <c:strCache/>
            </c:strRef>
          </c:cat>
          <c:val>
            <c:numRef>
              <c:f>'ｐ16'!$Z$31:$AI$31</c:f>
              <c:numCache/>
            </c:numRef>
          </c:val>
          <c:smooth val="0"/>
        </c:ser>
        <c:ser>
          <c:idx val="1"/>
          <c:order val="1"/>
          <c:tx>
            <c:strRef>
              <c:f>'ｐ16'!$X$32:$Y$32</c:f>
              <c:strCache>
                <c:ptCount val="1"/>
                <c:pt idx="0">
                  <c:v>所定内労働時間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'ｐ16'!$Z$30:$AI$30</c:f>
              <c:strCache/>
            </c:strRef>
          </c:cat>
          <c:val>
            <c:numRef>
              <c:f>'ｐ16'!$Z$32:$AI$32</c:f>
              <c:numCache/>
            </c:numRef>
          </c:val>
          <c:smooth val="0"/>
        </c:ser>
        <c:ser>
          <c:idx val="2"/>
          <c:order val="2"/>
          <c:tx>
            <c:strRef>
              <c:f>'ｐ16'!$X$33:$Y$33</c:f>
              <c:strCache>
                <c:ptCount val="1"/>
                <c:pt idx="0">
                  <c:v>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'ｐ16'!$Z$30:$AI$30</c:f>
              <c:strCache/>
            </c:strRef>
          </c:cat>
          <c:val>
            <c:numRef>
              <c:f>'ｐ16'!$Z$33:$AI$33</c:f>
              <c:numCache/>
            </c:numRef>
          </c:val>
          <c:smooth val="0"/>
        </c:ser>
        <c:marker val="1"/>
        <c:axId val="33149567"/>
        <c:axId val="29910648"/>
      </c:lineChart>
      <c:catAx>
        <c:axId val="33149567"/>
        <c:scaling>
          <c:orientation val="minMax"/>
        </c:scaling>
        <c:axPos val="b"/>
        <c:delete val="0"/>
        <c:numFmt formatCode="General" sourceLinked="1"/>
        <c:majorTickMark val="in"/>
        <c:minorTickMark val="none"/>
        <c:tickLblPos val="low"/>
        <c:spPr>
          <a:ln w="3175">
            <a:solidFill/>
          </a:ln>
        </c:spPr>
        <c:txPr>
          <a:bodyPr/>
          <a:lstStyle/>
          <a:p>
            <a:pPr>
              <a:defRPr lang="en-US" cap="none" sz="900" b="0" i="0" u="none" baseline="0">
                <a:latin typeface="ＭＳ Ｐゴシック"/>
                <a:ea typeface="ＭＳ Ｐゴシック"/>
                <a:cs typeface="ＭＳ Ｐゴシック"/>
              </a:defRPr>
            </a:pPr>
          </a:p>
        </c:txPr>
        <c:crossAx val="29910648"/>
        <c:crosses val="autoZero"/>
        <c:auto val="1"/>
        <c:lblOffset val="100"/>
        <c:noMultiLvlLbl val="0"/>
      </c:catAx>
      <c:valAx>
        <c:axId val="29910648"/>
        <c:scaling>
          <c:orientation val="minMax"/>
          <c:max val="9"/>
          <c:min val="-35"/>
        </c:scaling>
        <c:axPos val="l"/>
        <c:delete val="0"/>
        <c:numFmt formatCode="0.0_ " sourceLinked="0"/>
        <c:majorTickMark val="in"/>
        <c:minorTickMark val="none"/>
        <c:tickLblPos val="low"/>
        <c:txPr>
          <a:bodyPr/>
          <a:lstStyle/>
          <a:p>
            <a:pPr>
              <a:defRPr lang="en-US" cap="none" sz="900" b="0" i="0" u="none" baseline="0">
                <a:latin typeface="ＭＳ Ｐゴシック"/>
                <a:ea typeface="ＭＳ Ｐゴシック"/>
                <a:cs typeface="ＭＳ Ｐゴシック"/>
              </a:defRPr>
            </a:pPr>
          </a:p>
        </c:txPr>
        <c:crossAx val="33149567"/>
        <c:crossesAt val="1"/>
        <c:crossBetween val="between"/>
        <c:dispUnits/>
        <c:majorUnit val="4"/>
      </c:valAx>
      <c:spPr>
        <a:noFill/>
        <a:ln w="12700">
          <a:solidFill/>
        </a:ln>
      </c:spPr>
    </c:plotArea>
    <c:legend>
      <c:legendPos val="r"/>
      <c:layout>
        <c:manualLayout>
          <c:xMode val="edge"/>
          <c:yMode val="edge"/>
          <c:x val="0.14925"/>
          <c:y val="0.8915"/>
          <c:w val="0.69775"/>
          <c:h val="0.1085"/>
        </c:manualLayout>
      </c:layout>
      <c:overlay val="0"/>
      <c:spPr>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12700">
      <a:solidFill>
        <a:srgbClr val="FFFFFF"/>
      </a:solid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
          <c:w val="0.93225"/>
          <c:h val="0.8395"/>
        </c:manualLayout>
      </c:layout>
      <c:barChart>
        <c:barDir val="col"/>
        <c:grouping val="stacked"/>
        <c:varyColors val="0"/>
        <c:ser>
          <c:idx val="0"/>
          <c:order val="0"/>
          <c:tx>
            <c:strRef>
              <c:f>'p17'!$Y$28</c:f>
              <c:strCache>
                <c:ptCount val="1"/>
                <c:pt idx="0">
                  <c:v>所定内労働時間</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'p17'!$Z$27:$AM$27</c:f>
              <c:strCache/>
            </c:strRef>
          </c:cat>
          <c:val>
            <c:numRef>
              <c:f>'p17'!$Z$28:$AM$28</c:f>
              <c:numCache/>
            </c:numRef>
          </c:val>
        </c:ser>
        <c:ser>
          <c:idx val="1"/>
          <c:order val="1"/>
          <c:tx>
            <c:strRef>
              <c:f>'p17'!$Y$29</c:f>
              <c:strCache>
                <c:ptCount val="1"/>
                <c:pt idx="0">
                  <c:v>所定外労働時間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lstStyle/>
              <a:p>
                <a:pPr algn="ctr">
                  <a:defRPr lang="en-US" cap="none" sz="800" b="0" i="0" u="none" baseline="0">
                    <a:latin typeface="ＭＳ Ｐゴシック"/>
                    <a:ea typeface="ＭＳ Ｐゴシック"/>
                    <a:cs typeface="ＭＳ Ｐゴシック"/>
                  </a:defRPr>
                </a:pPr>
              </a:p>
            </c:txPr>
            <c:dLblPos val="inEnd"/>
            <c:showLegendKey val="0"/>
            <c:showVal val="0"/>
            <c:showBubbleSize val="0"/>
            <c:showCatName val="1"/>
            <c:showSerName val="0"/>
            <c:showPercent val="0"/>
          </c:dLbls>
          <c:cat>
            <c:strRef>
              <c:f>'p17'!$Z$27:$AM$27</c:f>
              <c:strCache/>
            </c:strRef>
          </c:cat>
          <c:val>
            <c:numRef>
              <c:f>'p17'!$Z$29:$AM$29</c:f>
              <c:numCache/>
            </c:numRef>
          </c:val>
        </c:ser>
        <c:overlap val="100"/>
        <c:axId val="760377"/>
        <c:axId val="6843394"/>
      </c:barChart>
      <c:catAx>
        <c:axId val="760377"/>
        <c:scaling>
          <c:orientation val="minMax"/>
        </c:scaling>
        <c:axPos val="b"/>
        <c:delete val="0"/>
        <c:numFmt formatCode="General" sourceLinked="1"/>
        <c:majorTickMark val="in"/>
        <c:minorTickMark val="none"/>
        <c:tickLblPos val="none"/>
        <c:txPr>
          <a:bodyPr vert="horz" rot="0"/>
          <a:lstStyle/>
          <a:p>
            <a:pPr>
              <a:defRPr lang="en-US" cap="none" sz="600" b="0" i="0" u="none" baseline="0"/>
            </a:pPr>
          </a:p>
        </c:txPr>
        <c:crossAx val="6843394"/>
        <c:crosses val="autoZero"/>
        <c:auto val="1"/>
        <c:lblOffset val="180"/>
        <c:tickLblSkip val="1"/>
        <c:noMultiLvlLbl val="0"/>
      </c:catAx>
      <c:valAx>
        <c:axId val="6843394"/>
        <c:scaling>
          <c:orientation val="minMax"/>
          <c:min val="80"/>
        </c:scaling>
        <c:axPos val="l"/>
        <c:title>
          <c:tx>
            <c:rich>
              <a:bodyPr vert="wordArtVert" rot="0" anchor="ctr"/>
              <a:lstStyle/>
              <a:p>
                <a:pPr algn="ctr">
                  <a:defRPr/>
                </a:pPr>
                <a:r>
                  <a:rPr lang="en-US" cap="none" sz="850" b="0" i="0" u="none" baseline="0"/>
                  <a:t>（時間）</a:t>
                </a:r>
              </a:p>
            </c:rich>
          </c:tx>
          <c:layout>
            <c:manualLayout>
              <c:xMode val="factor"/>
              <c:yMode val="factor"/>
              <c:x val="-0.00875"/>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pPr>
          </a:p>
        </c:txPr>
        <c:crossAx val="760377"/>
        <c:crossesAt val="1"/>
        <c:crossBetween val="between"/>
        <c:dispUnits/>
        <c:majorUnit val="20"/>
      </c:valAx>
      <c:spPr>
        <a:noFill/>
        <a:ln w="12700">
          <a:solidFill/>
        </a:ln>
      </c:spPr>
    </c:plotArea>
    <c:legend>
      <c:legendPos val="r"/>
      <c:layout>
        <c:manualLayout>
          <c:xMode val="edge"/>
          <c:yMode val="edge"/>
          <c:x val="0.746"/>
          <c:y val="0.056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75"/>
          <c:h val="0.908"/>
        </c:manualLayout>
      </c:layout>
      <c:lineChart>
        <c:grouping val="standard"/>
        <c:varyColors val="0"/>
        <c:ser>
          <c:idx val="0"/>
          <c:order val="0"/>
          <c:tx>
            <c:strRef>
              <c:f>'p18'!$V$44:$V$44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'p18'!$W$43:$AG$43</c:f>
              <c:strCache/>
            </c:strRef>
          </c:cat>
          <c:val>
            <c:numRef>
              <c:f>'p18'!$W$44:$AG$44</c:f>
              <c:numCache/>
            </c:numRef>
          </c:val>
          <c:smooth val="0"/>
        </c:ser>
        <c:ser>
          <c:idx val="1"/>
          <c:order val="1"/>
          <c:tx>
            <c:strRef>
              <c:f>'p18'!$V$45:$W$45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'p18'!$W$43:$AG$43</c:f>
              <c:strCache/>
            </c:strRef>
          </c:cat>
          <c:val>
            <c:numRef>
              <c:f>'p18'!$W$45:$AG$45</c:f>
              <c:numCache/>
            </c:numRef>
          </c:val>
          <c:smooth val="0"/>
        </c:ser>
        <c:marker val="1"/>
        <c:axId val="61590547"/>
        <c:axId val="17444012"/>
      </c:lineChart>
      <c:catAx>
        <c:axId val="61590547"/>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17444012"/>
        <c:crosses val="autoZero"/>
        <c:auto val="0"/>
        <c:lblOffset val="100"/>
        <c:noMultiLvlLbl val="0"/>
      </c:catAx>
      <c:valAx>
        <c:axId val="17444012"/>
        <c:scaling>
          <c:orientation val="minMax"/>
          <c:max val="112"/>
          <c:min val="94"/>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61590547"/>
        <c:crossesAt val="1"/>
        <c:crossBetween val="midCat"/>
        <c:dispUnits/>
        <c:majorUnit val="2"/>
      </c:valAx>
      <c:spPr>
        <a:noFill/>
        <a:ln w="12700">
          <a:solidFill/>
        </a:ln>
      </c:spPr>
    </c:plotArea>
    <c:legend>
      <c:legendPos val="r"/>
      <c:layout>
        <c:manualLayout>
          <c:xMode val="edge"/>
          <c:yMode val="edge"/>
          <c:x val="0.73875"/>
          <c:y val="0.62275"/>
          <c:w val="0.20025"/>
          <c:h val="0.1442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5"/>
          <c:y val="0.41625"/>
          <c:w val="0.476"/>
          <c:h val="0.53975"/>
        </c:manualLayout>
      </c:layout>
      <c:pieChart>
        <c:varyColors val="1"/>
        <c:ser>
          <c:idx val="0"/>
          <c:order val="0"/>
          <c:tx>
            <c:strRef>
              <c:f>'p19'!$AF$12:$AF$24</c:f>
              <c:strCache>
                <c:ptCount val="1"/>
                <c:pt idx="0">
                  <c:v>製造業 卸売・小売業 医療，福祉 サービス業 運輸業 教育，学習支援業 飲食店，宿泊業 金融・保険業 複合サービス事業 建設業 情報通信業 電気・ガス #N/A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000000"/>
                </a:fgClr>
                <a:bgClr>
                  <a:srgbClr val="FFFFFF"/>
                </a:bgClr>
              </a:pattFill>
            </c:spPr>
          </c:dPt>
          <c:dPt>
            <c:idx val="1"/>
            <c:spPr>
              <a:pattFill prst="ltHorz">
                <a:fgClr>
                  <a:srgbClr val="000000"/>
                </a:fgClr>
                <a:bgClr>
                  <a:srgbClr val="FFFFFF"/>
                </a:bgClr>
              </a:pattFill>
            </c:spPr>
          </c:dPt>
          <c:dPt>
            <c:idx val="2"/>
            <c:spPr>
              <a:pattFill prst="pct50">
                <a:fgClr>
                  <a:srgbClr val="000000"/>
                </a:fgClr>
                <a:bgClr>
                  <a:srgbClr val="FFFFFF"/>
                </a:bgClr>
              </a:pattFill>
            </c:spPr>
          </c:dPt>
          <c:dPt>
            <c:idx val="3"/>
            <c:spPr>
              <a:pattFill prst="pct5">
                <a:fgClr>
                  <a:srgbClr val="000000"/>
                </a:fgClr>
                <a:bgClr>
                  <a:srgbClr val="FFFFFF"/>
                </a:bgClr>
              </a:pattFill>
            </c:spPr>
          </c:dPt>
          <c:dPt>
            <c:idx val="4"/>
            <c:spPr>
              <a:pattFill prst="smGrid">
                <a:fgClr>
                  <a:srgbClr val="000000"/>
                </a:fgClr>
                <a:bgClr>
                  <a:srgbClr val="FFFFFF"/>
                </a:bgClr>
              </a:pattFill>
            </c:spPr>
          </c:dPt>
          <c:dPt>
            <c:idx val="5"/>
            <c:spPr>
              <a:solidFill>
                <a:srgbClr val="FFFFFF"/>
              </a:solidFill>
            </c:spPr>
          </c:dPt>
          <c:dPt>
            <c:idx val="6"/>
            <c:spPr>
              <a:pattFill prst="pct5">
                <a:fgClr>
                  <a:srgbClr val="FFFFFF"/>
                </a:fgClr>
                <a:bgClr>
                  <a:srgbClr val="000000"/>
                </a:bgClr>
              </a:pattFill>
            </c:spPr>
          </c:dPt>
          <c:dLbls>
            <c:dLbl>
              <c:idx val="0"/>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12700">
                  <a:solidFill/>
                </a:ln>
              </c:spPr>
            </c:leaderLines>
          </c:dLbls>
          <c:cat>
            <c:strRef>
              <c:f>'p19'!$AF$12:$AF$24</c:f>
              <c:strCache/>
            </c:strRef>
          </c:cat>
          <c:val>
            <c:numRef>
              <c:f>'p19'!$AE$12:$AE$24</c:f>
              <c:numCache/>
            </c:numRef>
          </c:val>
        </c:ser>
      </c:pieChart>
      <c:spPr>
        <a:noFill/>
        <a:ln>
          <a:no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37</xdr:row>
      <xdr:rowOff>161925</xdr:rowOff>
    </xdr:from>
    <xdr:ext cx="1143000" cy="190500"/>
    <xdr:sp>
      <xdr:nvSpPr>
        <xdr:cNvPr id="1" name="TextBox 1"/>
        <xdr:cNvSpPr txBox="1">
          <a:spLocks noChangeArrowheads="1"/>
        </xdr:cNvSpPr>
      </xdr:nvSpPr>
      <xdr:spPr>
        <a:xfrm>
          <a:off x="2590800" y="8515350"/>
          <a:ext cx="1143000" cy="190500"/>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37</xdr:row>
      <xdr:rowOff>142875</xdr:rowOff>
    </xdr:from>
    <xdr:ext cx="742950" cy="190500"/>
    <xdr:sp>
      <xdr:nvSpPr>
        <xdr:cNvPr id="2" name="TextBox 2"/>
        <xdr:cNvSpPr txBox="1">
          <a:spLocks noChangeArrowheads="1"/>
        </xdr:cNvSpPr>
      </xdr:nvSpPr>
      <xdr:spPr>
        <a:xfrm>
          <a:off x="5229225" y="8496300"/>
          <a:ext cx="742950" cy="190500"/>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190500</xdr:rowOff>
    </xdr:from>
    <xdr:to>
      <xdr:col>5</xdr:col>
      <xdr:colOff>857250</xdr:colOff>
      <xdr:row>8</xdr:row>
      <xdr:rowOff>200025</xdr:rowOff>
    </xdr:to>
    <xdr:sp>
      <xdr:nvSpPr>
        <xdr:cNvPr id="1" name="TextBox 5"/>
        <xdr:cNvSpPr txBox="1">
          <a:spLocks noChangeArrowheads="1"/>
        </xdr:cNvSpPr>
      </xdr:nvSpPr>
      <xdr:spPr>
        <a:xfrm>
          <a:off x="95250" y="400050"/>
          <a:ext cx="6429375" cy="1476375"/>
        </a:xfrm>
        <a:prstGeom prst="rect">
          <a:avLst/>
        </a:prstGeom>
        <a:noFill/>
        <a:ln w="9525" cmpd="sng">
          <a:noFill/>
        </a:ln>
      </xdr:spPr>
      <xdr:txBody>
        <a:bodyPr vertOverflow="clip" wrap="square" anchor="dist"/>
        <a:p>
          <a:pPr algn="l">
            <a:defRPr/>
          </a:pPr>
          <a:r>
            <a:rPr lang="en-US" cap="none" sz="1000" b="0" i="0" u="none" baseline="0"/>
            <a:t>　夏季賞与（６月～８月）の支給労働者１人当たりの平均支給額は397,099円で、平均支給率は1.29月であった。
　また、支給事業所数割合は85.4％、支給労働者数割合は88.0％であった。
　次に、年末賞与（11月～１月）の支給労働者１人当たりの平均支給額は394,140円で、平均支給率は1.26月であった。
　　また、支給事業所数割合は85.6％、支給労働者数割合は85.4％であった。</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161925</xdr:rowOff>
    </xdr:from>
    <xdr:to>
      <xdr:col>5</xdr:col>
      <xdr:colOff>933450</xdr:colOff>
      <xdr:row>10</xdr:row>
      <xdr:rowOff>9525</xdr:rowOff>
    </xdr:to>
    <xdr:sp>
      <xdr:nvSpPr>
        <xdr:cNvPr id="1" name="TextBox 14"/>
        <xdr:cNvSpPr txBox="1">
          <a:spLocks noChangeArrowheads="1"/>
        </xdr:cNvSpPr>
      </xdr:nvSpPr>
      <xdr:spPr>
        <a:xfrm>
          <a:off x="133350" y="800100"/>
          <a:ext cx="6696075" cy="1276350"/>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調査産業計における１人１カ月の平均出勤日数は18.5日であった。
　これを産業別にみると、運輸業（19.8日）で最も多く、以下、卸売・小売業（19.4日）、複合サービス事業（19.2日）、製造業（18.8日）、情報通信業（18.8日）、電気・ガス・熱供給・水道業（18.7日）、金融・保険業（18.7日）、サービス業（18.6日）、医療，福祉（17.7日）、建設業（17.0日）、教育，学習支援業（16.6日）、飲食店，宿泊業（16.4日）の順になってい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7</xdr:col>
      <xdr:colOff>400050</xdr:colOff>
      <xdr:row>42</xdr:row>
      <xdr:rowOff>152400</xdr:rowOff>
    </xdr:to>
    <xdr:graphicFrame>
      <xdr:nvGraphicFramePr>
        <xdr:cNvPr id="1" name="Chart 1"/>
        <xdr:cNvGraphicFramePr/>
      </xdr:nvGraphicFramePr>
      <xdr:xfrm>
        <a:off x="142875" y="6543675"/>
        <a:ext cx="5314950" cy="2457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xdr:row>
      <xdr:rowOff>152400</xdr:rowOff>
    </xdr:from>
    <xdr:to>
      <xdr:col>9</xdr:col>
      <xdr:colOff>476250</xdr:colOff>
      <xdr:row>6</xdr:row>
      <xdr:rowOff>190500</xdr:rowOff>
    </xdr:to>
    <xdr:sp>
      <xdr:nvSpPr>
        <xdr:cNvPr id="2" name="TextBox 3"/>
        <xdr:cNvSpPr txBox="1">
          <a:spLocks noChangeArrowheads="1"/>
        </xdr:cNvSpPr>
      </xdr:nvSpPr>
      <xdr:spPr>
        <a:xfrm>
          <a:off x="133350" y="561975"/>
          <a:ext cx="6477000" cy="876300"/>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調査産業計における１人１カ月平均総実労働時間は145.6時間で、前年に比べて5.1％減となった。
　総実労働時間を所定内と所定外に分けてみると、所定内労働時間は135.2時間で、前年に比べて2.7％減となり、所定外労働時間は10.4時間で前年に比べて29.3％減となった。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57150</xdr:rowOff>
    </xdr:from>
    <xdr:to>
      <xdr:col>9</xdr:col>
      <xdr:colOff>180975</xdr:colOff>
      <xdr:row>50</xdr:row>
      <xdr:rowOff>66675</xdr:rowOff>
    </xdr:to>
    <xdr:graphicFrame>
      <xdr:nvGraphicFramePr>
        <xdr:cNvPr id="1" name="Chart 2"/>
        <xdr:cNvGraphicFramePr/>
      </xdr:nvGraphicFramePr>
      <xdr:xfrm>
        <a:off x="57150" y="6972300"/>
        <a:ext cx="6762750" cy="3286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xdr:row>
      <xdr:rowOff>9525</xdr:rowOff>
    </xdr:from>
    <xdr:to>
      <xdr:col>8</xdr:col>
      <xdr:colOff>1085850</xdr:colOff>
      <xdr:row>31</xdr:row>
      <xdr:rowOff>19050</xdr:rowOff>
    </xdr:to>
    <xdr:sp>
      <xdr:nvSpPr>
        <xdr:cNvPr id="2" name="TextBox 7"/>
        <xdr:cNvSpPr txBox="1">
          <a:spLocks noChangeArrowheads="1"/>
        </xdr:cNvSpPr>
      </xdr:nvSpPr>
      <xdr:spPr>
        <a:xfrm>
          <a:off x="114300" y="638175"/>
          <a:ext cx="6457950" cy="5667375"/>
        </a:xfrm>
        <a:prstGeom prst="rect">
          <a:avLst/>
        </a:prstGeom>
        <a:noFill/>
        <a:ln w="9525" cmpd="sng">
          <a:noFill/>
        </a:ln>
      </xdr:spPr>
      <xdr:txBody>
        <a:bodyPr vertOverflow="clip" wrap="square" anchor="dist"/>
        <a:p>
          <a:pPr algn="l">
            <a:defRPr/>
          </a:pPr>
          <a:r>
            <a:rPr lang="en-US" cap="none" sz="1000" b="0" i="0" u="none" baseline="0"/>
            <a:t>　産業別の総実労働時間をみると、運輸業が167.2時間と最も多く、次いで、複合サービス事業（157.8時間)、電気・ガス・熱供給・水道業 （156.8時間）、金融・保険業（154.8時間）、製造業(153.3時間)、情報通信業（149.7時間）、建設業(148.2時間)、サービス業（143.8時間)、医療，福祉（139.2時間）、教育，学習支援業（136.4時間）、卸売・小売業（126.7時間）、飲食店，宿泊業（107.7時間）の順となっている。
　また、総実労働時間の対前年増減率をみると、医療，福祉（5.8％増）、電気・ガス・熱供給・水道業（2.6％増）、教育，学習支援業（2.5％増）、建設業（2.3%増）で増加したのに対し、金融・保険業（1.5％減）、複合サービス事業（1.6％減）、飲食店，宿泊業（1.9%減）、運輸業（2.9％減）、サービス業（4.8％減）、情報通信業(5.6%減)、卸売、小売業(6.6%減)、製造業（8.2％減）で減少した。
　次に、所定内労働時間についてみると、最も多かったのが複合サービス事業の146.5時間で、以下、運輸業（145.6時間）、製造業（141.7時間）、情報通信業（141.5時間）、金融・保険業（141.0時間）、電気・ガス・熱供給・水道業（138.9時間）、医療，福祉（134.5時間）、建設業(134.2時間)、サービス業(134.2時間)、卸売・小売業（121.6時間）、教育，学習支援業（120.3時間）、飲食店，宿泊業（100.7時間）の順となっている。
　また、所定内労働時間の対前年増減率では、医療，福祉（6.7％増）、建設業（0.8％増）、金融・保険業（0.7％増）、電気・ガス・熱供給・水道業（0.2％増）で増加したのに対し、飲食店，宿泊業（1.2％減）、複合サービス事業（1.6％減）、教育，学習支援業（1.9％減）、情報通信業（2.9％減）、製造業（3.1％減）、運輸業（3.5％減）、サービス業（5.0％減）、卸売・小売業（6.5％減）で減少した。
　さらに、所定外労働時間についてみると、運輸業が21.6時間で最も多く、以下、電気・ガス・熱供給・水道業（17.9時間）、教育，学習支援業（16.1時間）、建設業（14.0時間）、金融・保険業（13.8時間）、製造業（11.6時間）、複合サービス事業（11.3時間）、サービス業（9.6時間）、情報通信業（8.2時間）、飲食店，宿泊業（7.0時間）、卸売・小売業（5.1時間）、医療，福祉（4.7時間）の順となっている。
　また、所定外労働時間の対前年増減率については、教育，学習支援業（27.8％増）、電気・ガス・熱供給・水道業（26.0％増）、建設業（17.6％増）で増加したのに対し、サービス業（0.5％減）、運輸業（1.4％減）、飲食店，宿泊業（12.3％減）、卸売・小売業（13.0％減）、医療，福祉（13.8％減）、金融・保険業（21.2％減）、複合サービス事業（28.2％減）、情報通信業（38.6％減）、製造業（44.3％減）で減少し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7</xdr:col>
      <xdr:colOff>581025</xdr:colOff>
      <xdr:row>52</xdr:row>
      <xdr:rowOff>114300</xdr:rowOff>
    </xdr:to>
    <xdr:graphicFrame>
      <xdr:nvGraphicFramePr>
        <xdr:cNvPr id="1" name="Chart 2"/>
        <xdr:cNvGraphicFramePr/>
      </xdr:nvGraphicFramePr>
      <xdr:xfrm>
        <a:off x="0" y="7334250"/>
        <a:ext cx="6505575" cy="31908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95250</xdr:rowOff>
    </xdr:from>
    <xdr:to>
      <xdr:col>7</xdr:col>
      <xdr:colOff>619125</xdr:colOff>
      <xdr:row>10</xdr:row>
      <xdr:rowOff>180975</xdr:rowOff>
    </xdr:to>
    <xdr:sp>
      <xdr:nvSpPr>
        <xdr:cNvPr id="2" name="TextBox 6"/>
        <xdr:cNvSpPr txBox="1">
          <a:spLocks noChangeArrowheads="1"/>
        </xdr:cNvSpPr>
      </xdr:nvSpPr>
      <xdr:spPr>
        <a:xfrm>
          <a:off x="133350" y="704850"/>
          <a:ext cx="6410325" cy="1485900"/>
        </a:xfrm>
        <a:prstGeom prst="rect">
          <a:avLst/>
        </a:prstGeom>
        <a:noFill/>
        <a:ln w="9525" cmpd="sng">
          <a:noFill/>
        </a:ln>
      </xdr:spPr>
      <xdr:txBody>
        <a:bodyPr vertOverflow="clip" wrap="square" anchor="dist"/>
        <a:p>
          <a:pPr algn="l">
            <a:defRPr/>
          </a:pPr>
          <a:r>
            <a:rPr lang="en-US" cap="none" sz="1000" b="0" i="0" u="none" baseline="0"/>
            <a:t>　調査産業計の雇用の動きを常用雇用指数（平成17年平均＝100）でみると、前年に比べて1.5％の減少となった。
　産業別の雇用の動きを対前年増減率によってみると、医療，福祉（7.2％増）、卸売・小売業(3.4％増)、金融・保険業(2.1％増)、飲食店，宿泊業（0.8％増）で増加したのに対し、製造業（2.1％減）、運輸業（3.3％減）、複合サービス事業（3.4％減）、電気・ガス・熱供給・水道業（3.9％減）、教育，学習支援業（5.9％減）、サービス業（6.7％減）、建設業（16.9％減）、情報通信業(31.0％減)で減少し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14</xdr:row>
      <xdr:rowOff>38100</xdr:rowOff>
    </xdr:from>
    <xdr:to>
      <xdr:col>8</xdr:col>
      <xdr:colOff>390525</xdr:colOff>
      <xdr:row>45</xdr:row>
      <xdr:rowOff>123825</xdr:rowOff>
    </xdr:to>
    <xdr:graphicFrame>
      <xdr:nvGraphicFramePr>
        <xdr:cNvPr id="1" name="Chart 1"/>
        <xdr:cNvGraphicFramePr/>
      </xdr:nvGraphicFramePr>
      <xdr:xfrm>
        <a:off x="371475" y="2333625"/>
        <a:ext cx="5886450" cy="494347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3</xdr:row>
      <xdr:rowOff>114300</xdr:rowOff>
    </xdr:from>
    <xdr:to>
      <xdr:col>8</xdr:col>
      <xdr:colOff>657225</xdr:colOff>
      <xdr:row>10</xdr:row>
      <xdr:rowOff>142875</xdr:rowOff>
    </xdr:to>
    <xdr:sp>
      <xdr:nvSpPr>
        <xdr:cNvPr id="2" name="TextBox 5"/>
        <xdr:cNvSpPr txBox="1">
          <a:spLocks noChangeArrowheads="1"/>
        </xdr:cNvSpPr>
      </xdr:nvSpPr>
      <xdr:spPr>
        <a:xfrm>
          <a:off x="85725" y="600075"/>
          <a:ext cx="6438900" cy="1162050"/>
        </a:xfrm>
        <a:prstGeom prst="rect">
          <a:avLst/>
        </a:prstGeom>
        <a:noFill/>
        <a:ln w="9525" cmpd="sng">
          <a:noFill/>
        </a:ln>
      </xdr:spPr>
      <xdr:txBody>
        <a:bodyPr vertOverflow="clip" wrap="square" anchor="dist"/>
        <a:p>
          <a:pPr algn="l">
            <a:defRPr/>
          </a:pPr>
          <a:r>
            <a:rPr lang="en-US" cap="none" sz="1000" b="0" i="0" u="none" baseline="0"/>
            <a:t>　常用労働者の産業別の構成は、製造業が43.9％で最も大きい割合を占め、次いで卸売・小売業（12.7％）、医療，福祉（12.5％）、サービス業（9.8％）、運輸業（5.8％）、教育，学習支援業（5.3％）、飲食店，宿泊業（3.4％）、金融・保険業（1.9％）、複合サービス事業（1.8％）、建設業（1.6％）、情報通信業（0.5％）、電気・ガス・熱供給・水道業（0.5％）の順となってい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9</xdr:col>
      <xdr:colOff>523875</xdr:colOff>
      <xdr:row>54</xdr:row>
      <xdr:rowOff>9525</xdr:rowOff>
    </xdr:to>
    <xdr:graphicFrame>
      <xdr:nvGraphicFramePr>
        <xdr:cNvPr id="1" name="Chart 5"/>
        <xdr:cNvGraphicFramePr/>
      </xdr:nvGraphicFramePr>
      <xdr:xfrm>
        <a:off x="0" y="6819900"/>
        <a:ext cx="6610350" cy="34861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19050</xdr:rowOff>
    </xdr:from>
    <xdr:to>
      <xdr:col>9</xdr:col>
      <xdr:colOff>466725</xdr:colOff>
      <xdr:row>9</xdr:row>
      <xdr:rowOff>152400</xdr:rowOff>
    </xdr:to>
    <xdr:sp>
      <xdr:nvSpPr>
        <xdr:cNvPr id="2" name="TextBox 9"/>
        <xdr:cNvSpPr txBox="1">
          <a:spLocks noChangeArrowheads="1"/>
        </xdr:cNvSpPr>
      </xdr:nvSpPr>
      <xdr:spPr>
        <a:xfrm>
          <a:off x="85725" y="466725"/>
          <a:ext cx="6467475" cy="1181100"/>
        </a:xfrm>
        <a:prstGeom prst="rect">
          <a:avLst/>
        </a:prstGeom>
        <a:noFill/>
        <a:ln w="9525" cmpd="sng">
          <a:noFill/>
        </a:ln>
      </xdr:spPr>
      <xdr:txBody>
        <a:bodyPr vertOverflow="clip" wrap="square" anchor="dist"/>
        <a:p>
          <a:pPr algn="l">
            <a:defRPr/>
          </a:pPr>
          <a:r>
            <a:rPr lang="en-US" cap="none" sz="1000" b="0" i="0" u="none" baseline="0"/>
            <a:t>　平成21年７月末日現在における常用労働者の割合を、事業所規模別にみると規模１～４人は5.2％、５～29人は33.2％、30人以上は61.6％となっている。（調査産業計）
　これを産業別にみると、建設業、卸売・小売業、飲食店，宿泊業は常用労働者が５～29人の事業所の占める割合が高く、それ以外では30人以上の事業所の占める割合が高くなっている。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46</xdr:row>
      <xdr:rowOff>38100</xdr:rowOff>
    </xdr:from>
    <xdr:to>
      <xdr:col>14</xdr:col>
      <xdr:colOff>190500</xdr:colOff>
      <xdr:row>60</xdr:row>
      <xdr:rowOff>133350</xdr:rowOff>
    </xdr:to>
    <xdr:graphicFrame>
      <xdr:nvGraphicFramePr>
        <xdr:cNvPr id="1" name="Chart 16"/>
        <xdr:cNvGraphicFramePr/>
      </xdr:nvGraphicFramePr>
      <xdr:xfrm>
        <a:off x="4105275" y="8286750"/>
        <a:ext cx="2981325" cy="3028950"/>
      </xdr:xfrm>
      <a:graphic>
        <a:graphicData uri="http://schemas.openxmlformats.org/drawingml/2006/chart">
          <c:chart xmlns:c="http://schemas.openxmlformats.org/drawingml/2006/chart" r:id="rId1"/>
        </a:graphicData>
      </a:graphic>
    </xdr:graphicFrame>
    <xdr:clientData/>
  </xdr:twoCellAnchor>
  <xdr:twoCellAnchor>
    <xdr:from>
      <xdr:col>9</xdr:col>
      <xdr:colOff>304800</xdr:colOff>
      <xdr:row>48</xdr:row>
      <xdr:rowOff>47625</xdr:rowOff>
    </xdr:from>
    <xdr:to>
      <xdr:col>10</xdr:col>
      <xdr:colOff>266700</xdr:colOff>
      <xdr:row>48</xdr:row>
      <xdr:rowOff>142875</xdr:rowOff>
    </xdr:to>
    <xdr:sp>
      <xdr:nvSpPr>
        <xdr:cNvPr id="2" name="Line 6"/>
        <xdr:cNvSpPr>
          <a:spLocks/>
        </xdr:cNvSpPr>
      </xdr:nvSpPr>
      <xdr:spPr>
        <a:xfrm flipH="1">
          <a:off x="5200650" y="8715375"/>
          <a:ext cx="3619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53</xdr:row>
      <xdr:rowOff>142875</xdr:rowOff>
    </xdr:from>
    <xdr:to>
      <xdr:col>12</xdr:col>
      <xdr:colOff>123825</xdr:colOff>
      <xdr:row>56</xdr:row>
      <xdr:rowOff>9525</xdr:rowOff>
    </xdr:to>
    <xdr:sp>
      <xdr:nvSpPr>
        <xdr:cNvPr id="3" name="Line 7"/>
        <xdr:cNvSpPr>
          <a:spLocks/>
        </xdr:cNvSpPr>
      </xdr:nvSpPr>
      <xdr:spPr>
        <a:xfrm flipH="1">
          <a:off x="5943600" y="9858375"/>
          <a:ext cx="27622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171450</xdr:colOff>
      <xdr:row>47</xdr:row>
      <xdr:rowOff>66675</xdr:rowOff>
    </xdr:from>
    <xdr:ext cx="523875" cy="171450"/>
    <xdr:sp>
      <xdr:nvSpPr>
        <xdr:cNvPr id="4" name="TextBox 10"/>
        <xdr:cNvSpPr txBox="1">
          <a:spLocks noChangeArrowheads="1"/>
        </xdr:cNvSpPr>
      </xdr:nvSpPr>
      <xdr:spPr>
        <a:xfrm>
          <a:off x="5467350" y="8524875"/>
          <a:ext cx="523875" cy="171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0" i="0" u="none" baseline="0"/>
            <a:t>入職超過</a:t>
          </a:r>
        </a:p>
      </xdr:txBody>
    </xdr:sp>
    <xdr:clientData/>
  </xdr:oneCellAnchor>
  <xdr:oneCellAnchor>
    <xdr:from>
      <xdr:col>11</xdr:col>
      <xdr:colOff>323850</xdr:colOff>
      <xdr:row>52</xdr:row>
      <xdr:rowOff>200025</xdr:rowOff>
    </xdr:from>
    <xdr:ext cx="561975" cy="180975"/>
    <xdr:sp>
      <xdr:nvSpPr>
        <xdr:cNvPr id="5" name="TextBox 11"/>
        <xdr:cNvSpPr txBox="1">
          <a:spLocks noChangeArrowheads="1"/>
        </xdr:cNvSpPr>
      </xdr:nvSpPr>
      <xdr:spPr>
        <a:xfrm>
          <a:off x="6019800" y="9705975"/>
          <a:ext cx="561975" cy="180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t>離職超過</a:t>
          </a:r>
        </a:p>
      </xdr:txBody>
    </xdr:sp>
    <xdr:clientData/>
  </xdr:oneCellAnchor>
  <xdr:oneCellAnchor>
    <xdr:from>
      <xdr:col>5</xdr:col>
      <xdr:colOff>19050</xdr:colOff>
      <xdr:row>59</xdr:row>
      <xdr:rowOff>76200</xdr:rowOff>
    </xdr:from>
    <xdr:ext cx="523875" cy="180975"/>
    <xdr:sp>
      <xdr:nvSpPr>
        <xdr:cNvPr id="6" name="TextBox 12"/>
        <xdr:cNvSpPr txBox="1">
          <a:spLocks noChangeArrowheads="1"/>
        </xdr:cNvSpPr>
      </xdr:nvSpPr>
      <xdr:spPr>
        <a:xfrm>
          <a:off x="3314700" y="11049000"/>
          <a:ext cx="52387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oneCellAnchor>
    <xdr:from>
      <xdr:col>7</xdr:col>
      <xdr:colOff>323850</xdr:colOff>
      <xdr:row>45</xdr:row>
      <xdr:rowOff>28575</xdr:rowOff>
    </xdr:from>
    <xdr:ext cx="590550" cy="180975"/>
    <xdr:sp>
      <xdr:nvSpPr>
        <xdr:cNvPr id="7" name="TextBox 13"/>
        <xdr:cNvSpPr txBox="1">
          <a:spLocks noChangeArrowheads="1"/>
        </xdr:cNvSpPr>
      </xdr:nvSpPr>
      <xdr:spPr>
        <a:xfrm>
          <a:off x="4419600" y="8067675"/>
          <a:ext cx="590550"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oneCellAnchor>
    <xdr:from>
      <xdr:col>0</xdr:col>
      <xdr:colOff>180975</xdr:colOff>
      <xdr:row>45</xdr:row>
      <xdr:rowOff>28575</xdr:rowOff>
    </xdr:from>
    <xdr:ext cx="466725" cy="180975"/>
    <xdr:sp>
      <xdr:nvSpPr>
        <xdr:cNvPr id="8" name="TextBox 14"/>
        <xdr:cNvSpPr txBox="1">
          <a:spLocks noChangeArrowheads="1"/>
        </xdr:cNvSpPr>
      </xdr:nvSpPr>
      <xdr:spPr>
        <a:xfrm>
          <a:off x="180975" y="8067675"/>
          <a:ext cx="466725"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twoCellAnchor>
    <xdr:from>
      <xdr:col>0</xdr:col>
      <xdr:colOff>38100</xdr:colOff>
      <xdr:row>45</xdr:row>
      <xdr:rowOff>200025</xdr:rowOff>
    </xdr:from>
    <xdr:to>
      <xdr:col>5</xdr:col>
      <xdr:colOff>47625</xdr:colOff>
      <xdr:row>60</xdr:row>
      <xdr:rowOff>161925</xdr:rowOff>
    </xdr:to>
    <xdr:graphicFrame>
      <xdr:nvGraphicFramePr>
        <xdr:cNvPr id="9" name="Chart 15"/>
        <xdr:cNvGraphicFramePr/>
      </xdr:nvGraphicFramePr>
      <xdr:xfrm>
        <a:off x="38100" y="8239125"/>
        <a:ext cx="3305175" cy="3105150"/>
      </xdr:xfrm>
      <a:graphic>
        <a:graphicData uri="http://schemas.openxmlformats.org/drawingml/2006/chart">
          <c:chart xmlns:c="http://schemas.openxmlformats.org/drawingml/2006/chart" r:id="rId2"/>
        </a:graphicData>
      </a:graphic>
    </xdr:graphicFrame>
    <xdr:clientData/>
  </xdr:twoCellAnchor>
  <xdr:oneCellAnchor>
    <xdr:from>
      <xdr:col>14</xdr:col>
      <xdr:colOff>123825</xdr:colOff>
      <xdr:row>59</xdr:row>
      <xdr:rowOff>28575</xdr:rowOff>
    </xdr:from>
    <xdr:ext cx="428625" cy="180975"/>
    <xdr:sp>
      <xdr:nvSpPr>
        <xdr:cNvPr id="10" name="TextBox 17"/>
        <xdr:cNvSpPr txBox="1">
          <a:spLocks noChangeArrowheads="1"/>
        </xdr:cNvSpPr>
      </xdr:nvSpPr>
      <xdr:spPr>
        <a:xfrm>
          <a:off x="7019925" y="11001375"/>
          <a:ext cx="42862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twoCellAnchor>
    <xdr:from>
      <xdr:col>0</xdr:col>
      <xdr:colOff>257175</xdr:colOff>
      <xdr:row>3</xdr:row>
      <xdr:rowOff>200025</xdr:rowOff>
    </xdr:from>
    <xdr:to>
      <xdr:col>14</xdr:col>
      <xdr:colOff>219075</xdr:colOff>
      <xdr:row>9</xdr:row>
      <xdr:rowOff>19050</xdr:rowOff>
    </xdr:to>
    <xdr:sp>
      <xdr:nvSpPr>
        <xdr:cNvPr id="11" name="TextBox 19"/>
        <xdr:cNvSpPr txBox="1">
          <a:spLocks noChangeArrowheads="1"/>
        </xdr:cNvSpPr>
      </xdr:nvSpPr>
      <xdr:spPr>
        <a:xfrm>
          <a:off x="257175" y="828675"/>
          <a:ext cx="6858000" cy="1076325"/>
        </a:xfrm>
        <a:prstGeom prst="rect">
          <a:avLst/>
        </a:prstGeom>
        <a:noFill/>
        <a:ln w="9525" cmpd="sng">
          <a:noFill/>
        </a:ln>
      </xdr:spPr>
      <xdr:txBody>
        <a:bodyPr vertOverflow="clip" wrap="square" anchor="dist"/>
        <a:p>
          <a:pPr algn="l">
            <a:defRPr/>
          </a:pPr>
          <a:r>
            <a:rPr lang="en-US" cap="none" sz="1000" b="0" i="0" u="none" baseline="0"/>
            <a:t>　労働異動率（常用労働者における月間の増加および減少労働者の月初労働者数に対する百分率）を調査産業計の月平均でみると、入職率1.60％、離職率1.59％で0.01ポイントの入職超過となった。
　また、年間累計では、入職率は19.17％で前年(19.44)に比べて0.27ポイントの減少、離職率は19.13％で前年(18.80)に比べて0.33ポイントの減少となっている。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6</xdr:row>
      <xdr:rowOff>123825</xdr:rowOff>
    </xdr:from>
    <xdr:to>
      <xdr:col>10</xdr:col>
      <xdr:colOff>200025</xdr:colOff>
      <xdr:row>28</xdr:row>
      <xdr:rowOff>123825</xdr:rowOff>
    </xdr:to>
    <xdr:graphicFrame>
      <xdr:nvGraphicFramePr>
        <xdr:cNvPr id="1" name="Chart 1"/>
        <xdr:cNvGraphicFramePr/>
      </xdr:nvGraphicFramePr>
      <xdr:xfrm>
        <a:off x="1104900" y="1152525"/>
        <a:ext cx="4076700" cy="3771900"/>
      </xdr:xfrm>
      <a:graphic>
        <a:graphicData uri="http://schemas.openxmlformats.org/drawingml/2006/chart">
          <c:chart xmlns:c="http://schemas.openxmlformats.org/drawingml/2006/chart" r:id="rId1"/>
        </a:graphicData>
      </a:graphic>
    </xdr:graphicFrame>
    <xdr:clientData/>
  </xdr:twoCellAnchor>
  <xdr:twoCellAnchor>
    <xdr:from>
      <xdr:col>11</xdr:col>
      <xdr:colOff>333375</xdr:colOff>
      <xdr:row>11</xdr:row>
      <xdr:rowOff>123825</xdr:rowOff>
    </xdr:from>
    <xdr:to>
      <xdr:col>16</xdr:col>
      <xdr:colOff>19050</xdr:colOff>
      <xdr:row>15</xdr:row>
      <xdr:rowOff>114300</xdr:rowOff>
    </xdr:to>
    <xdr:sp>
      <xdr:nvSpPr>
        <xdr:cNvPr id="2" name="TextBox 2"/>
        <xdr:cNvSpPr txBox="1">
          <a:spLocks noChangeArrowheads="1"/>
        </xdr:cNvSpPr>
      </xdr:nvSpPr>
      <xdr:spPr>
        <a:xfrm>
          <a:off x="5772150" y="2009775"/>
          <a:ext cx="24288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長期時系列表常用雇用指数
規模30人以上
前年比の値を転記</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76200</xdr:rowOff>
    </xdr:from>
    <xdr:to>
      <xdr:col>14</xdr:col>
      <xdr:colOff>628650</xdr:colOff>
      <xdr:row>25</xdr:row>
      <xdr:rowOff>0</xdr:rowOff>
    </xdr:to>
    <xdr:graphicFrame>
      <xdr:nvGraphicFramePr>
        <xdr:cNvPr id="1" name="Chart 1"/>
        <xdr:cNvGraphicFramePr/>
      </xdr:nvGraphicFramePr>
      <xdr:xfrm>
        <a:off x="323850" y="1104900"/>
        <a:ext cx="5581650" cy="3181350"/>
      </xdr:xfrm>
      <a:graphic>
        <a:graphicData uri="http://schemas.openxmlformats.org/drawingml/2006/chart">
          <c:chart xmlns:c="http://schemas.openxmlformats.org/drawingml/2006/chart" r:id="rId1"/>
        </a:graphicData>
      </a:graphic>
    </xdr:graphicFrame>
    <xdr:clientData/>
  </xdr:twoCellAnchor>
  <xdr:twoCellAnchor>
    <xdr:from>
      <xdr:col>14</xdr:col>
      <xdr:colOff>361950</xdr:colOff>
      <xdr:row>2</xdr:row>
      <xdr:rowOff>133350</xdr:rowOff>
    </xdr:from>
    <xdr:to>
      <xdr:col>18</xdr:col>
      <xdr:colOff>66675</xdr:colOff>
      <xdr:row>4</xdr:row>
      <xdr:rowOff>76200</xdr:rowOff>
    </xdr:to>
    <xdr:sp>
      <xdr:nvSpPr>
        <xdr:cNvPr id="2" name="TextBox 4"/>
        <xdr:cNvSpPr txBox="1">
          <a:spLocks noChangeArrowheads="1"/>
        </xdr:cNvSpPr>
      </xdr:nvSpPr>
      <xdr:spPr>
        <a:xfrm>
          <a:off x="5638800" y="476250"/>
          <a:ext cx="24479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P21　調査産業計と同じ内容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257175</xdr:rowOff>
    </xdr:from>
    <xdr:to>
      <xdr:col>8</xdr:col>
      <xdr:colOff>219075</xdr:colOff>
      <xdr:row>53</xdr:row>
      <xdr:rowOff>38100</xdr:rowOff>
    </xdr:to>
    <xdr:graphicFrame>
      <xdr:nvGraphicFramePr>
        <xdr:cNvPr id="1" name="Chart 1"/>
        <xdr:cNvGraphicFramePr/>
      </xdr:nvGraphicFramePr>
      <xdr:xfrm>
        <a:off x="0" y="847725"/>
        <a:ext cx="6429375" cy="9315450"/>
      </xdr:xfrm>
      <a:graphic>
        <a:graphicData uri="http://schemas.openxmlformats.org/drawingml/2006/chart">
          <c:chart xmlns:c="http://schemas.openxmlformats.org/drawingml/2006/chart" r:id="rId1"/>
        </a:graphicData>
      </a:graphic>
    </xdr:graphicFrame>
    <xdr:clientData/>
  </xdr:twoCellAnchor>
  <xdr:oneCellAnchor>
    <xdr:from>
      <xdr:col>7</xdr:col>
      <xdr:colOff>161925</xdr:colOff>
      <xdr:row>51</xdr:row>
      <xdr:rowOff>142875</xdr:rowOff>
    </xdr:from>
    <xdr:ext cx="533400" cy="209550"/>
    <xdr:sp>
      <xdr:nvSpPr>
        <xdr:cNvPr id="2" name="TextBox 2"/>
        <xdr:cNvSpPr txBox="1">
          <a:spLocks noChangeArrowheads="1"/>
        </xdr:cNvSpPr>
      </xdr:nvSpPr>
      <xdr:spPr>
        <a:xfrm>
          <a:off x="5686425" y="9925050"/>
          <a:ext cx="533400" cy="209550"/>
        </a:xfrm>
        <a:prstGeom prst="rect">
          <a:avLst/>
        </a:prstGeom>
        <a:solidFill>
          <a:srgbClr val="FFFFFF"/>
        </a:solidFill>
        <a:ln w="9525" cmpd="sng">
          <a:noFill/>
        </a:ln>
      </xdr:spPr>
      <xdr:txBody>
        <a:bodyPr vertOverflow="clip" wrap="square">
          <a:spAutoFit/>
        </a:bodyPr>
        <a:p>
          <a:pPr algn="r">
            <a:defRPr/>
          </a:pPr>
          <a:r>
            <a:rPr lang="en-US" cap="none" sz="1100" b="0" i="0" u="none" baseline="0"/>
            <a:t>（年）</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57150</xdr:rowOff>
    </xdr:from>
    <xdr:to>
      <xdr:col>8</xdr:col>
      <xdr:colOff>647700</xdr:colOff>
      <xdr:row>48</xdr:row>
      <xdr:rowOff>104775</xdr:rowOff>
    </xdr:to>
    <xdr:graphicFrame>
      <xdr:nvGraphicFramePr>
        <xdr:cNvPr id="1" name="Chart 4"/>
        <xdr:cNvGraphicFramePr/>
      </xdr:nvGraphicFramePr>
      <xdr:xfrm>
        <a:off x="9525" y="6896100"/>
        <a:ext cx="6610350" cy="29622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4</xdr:row>
      <xdr:rowOff>9525</xdr:rowOff>
    </xdr:from>
    <xdr:to>
      <xdr:col>8</xdr:col>
      <xdr:colOff>533400</xdr:colOff>
      <xdr:row>15</xdr:row>
      <xdr:rowOff>47625</xdr:rowOff>
    </xdr:to>
    <xdr:sp>
      <xdr:nvSpPr>
        <xdr:cNvPr id="2" name="TextBox 28"/>
        <xdr:cNvSpPr txBox="1">
          <a:spLocks noChangeArrowheads="1"/>
        </xdr:cNvSpPr>
      </xdr:nvSpPr>
      <xdr:spPr>
        <a:xfrm>
          <a:off x="104775" y="857250"/>
          <a:ext cx="6400800" cy="234315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調査産業計の常用労働者１人当たり月間現金給与総額は336,049円で、前年に比べて6.5％減となり、前年の増減率(2.5％減)を4.0ポイント下回った。全国平均は355,223円で前年に比べて4.8％減となっている。
　現金給与総額をきまって支給する給与、特別に支払われた給与に分けてそれぞれの動きをみると、きまって支給する給与は273,810円で前年に比べて4.9％減となり、前年の増減率(2.9％減)を2.0ポイント下回った。全国平均は288,478円で、前年に比べて2.5％減となっている。
　一方、特別に支払われた給与は62,239円で、全国平均（66,745円）より4,506円下回った。
　現金給与総額を全国平均と比較すると、全国平均 ＝100に対して滋賀県は94.6となり、格差は前年（99.2）と比べて4.6ポイント拡がった。きまって支給する給与は94.9で、前年（100.1）に比べて5.2ポイント減となり、前年では上回っていた全国平均を下回ることとなった。特別に支払われた給与は93.2で前年（95.6）に比べて2.4ポイント拡が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8</xdr:col>
      <xdr:colOff>981075</xdr:colOff>
      <xdr:row>34</xdr:row>
      <xdr:rowOff>19050</xdr:rowOff>
    </xdr:to>
    <xdr:graphicFrame>
      <xdr:nvGraphicFramePr>
        <xdr:cNvPr id="1" name="Chart 1"/>
        <xdr:cNvGraphicFramePr/>
      </xdr:nvGraphicFramePr>
      <xdr:xfrm>
        <a:off x="9525" y="2514600"/>
        <a:ext cx="6457950" cy="46196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xdr:row>
      <xdr:rowOff>200025</xdr:rowOff>
    </xdr:from>
    <xdr:to>
      <xdr:col>8</xdr:col>
      <xdr:colOff>828675</xdr:colOff>
      <xdr:row>10</xdr:row>
      <xdr:rowOff>19050</xdr:rowOff>
    </xdr:to>
    <xdr:sp>
      <xdr:nvSpPr>
        <xdr:cNvPr id="2" name="TextBox 7"/>
        <xdr:cNvSpPr txBox="1">
          <a:spLocks noChangeArrowheads="1"/>
        </xdr:cNvSpPr>
      </xdr:nvSpPr>
      <xdr:spPr>
        <a:xfrm>
          <a:off x="247650" y="609600"/>
          <a:ext cx="6067425" cy="1495425"/>
        </a:xfrm>
        <a:prstGeom prst="rect">
          <a:avLst/>
        </a:prstGeom>
        <a:noFill/>
        <a:ln w="9525" cmpd="sng">
          <a:noFill/>
        </a:ln>
      </xdr:spPr>
      <xdr:txBody>
        <a:bodyPr vertOverflow="clip" wrap="square" anchor="dist"/>
        <a:p>
          <a:pPr algn="l">
            <a:defRPr/>
          </a:pPr>
          <a:r>
            <a:rPr lang="en-US" cap="none" sz="1000" b="0" i="0" u="none" baseline="0"/>
            <a:t>　物価上昇分を除いた実質賃金指数（現金給与総額）の伸びをみると、前年に比べて5.5％減となり、前年の増減率（4.1％減）を1.4ポイント下回った。
　また、きまって支給する給与について実質賃金指数の伸びをみると、前年に比べて4.0％減となり、前年の増減率（4.5％減）を0.5ポイント上回った。（第１表）
　次に、実質賃金指数を月別に対前年同月増減率でみると、現金給与総額については7月と10月で、きまって支給する給与については10月で増となったが、それ以外の月においては減となった。</a:t>
          </a:r>
        </a:p>
      </xdr:txBody>
    </xdr:sp>
    <xdr:clientData/>
  </xdr:twoCellAnchor>
  <xdr:twoCellAnchor>
    <xdr:from>
      <xdr:col>0</xdr:col>
      <xdr:colOff>219075</xdr:colOff>
      <xdr:row>36</xdr:row>
      <xdr:rowOff>123825</xdr:rowOff>
    </xdr:from>
    <xdr:to>
      <xdr:col>8</xdr:col>
      <xdr:colOff>895350</xdr:colOff>
      <xdr:row>48</xdr:row>
      <xdr:rowOff>57150</xdr:rowOff>
    </xdr:to>
    <xdr:sp>
      <xdr:nvSpPr>
        <xdr:cNvPr id="3" name="TextBox 8"/>
        <xdr:cNvSpPr txBox="1">
          <a:spLocks noChangeArrowheads="1"/>
        </xdr:cNvSpPr>
      </xdr:nvSpPr>
      <xdr:spPr>
        <a:xfrm>
          <a:off x="219075" y="7658100"/>
          <a:ext cx="6162675" cy="2447925"/>
        </a:xfrm>
        <a:prstGeom prst="rect">
          <a:avLst/>
        </a:prstGeom>
        <a:noFill/>
        <a:ln w="9525" cmpd="sng">
          <a:noFill/>
        </a:ln>
      </xdr:spPr>
      <xdr:txBody>
        <a:bodyPr vertOverflow="clip" wrap="square" anchor="dist"/>
        <a:p>
          <a:pPr algn="l">
            <a:defRPr/>
          </a:pPr>
          <a:r>
            <a:rPr lang="en-US" cap="none" sz="1000" b="0" i="0" u="none" baseline="0"/>
            <a:t>　産業別に現金給与総額の動きを対前年増減率によってみると、教育，学習支援業（7.6％増）、サービス業（6.6％増）、医療，福祉（4.2％増）が増加したのに対し、電気・ガス・熱供給・水道業（0.3％減）、飲食店，宿泊業（1.9％減）、運輸業（4.2％減）、製造業（10.2％減）、卸売・小売業（10.2％減）、複合サービス事業（10.2％減）、建設業（12.5％減）、金融・保険業（13.3％減）、情報通信業(27.8％減)では減少した。
　次に、きまって支給する給与についてみると、サービス業（7.7％増）、教育，学習支援業（3.6％増）、電気・ガス・熱供給・水道業（1.8％増）、医療，福祉（0.9％増）が増加したのに対し、飲食店，宿泊業（5.4％減）、運輸業（6.3％減）、建設業(7.4％減)、製造業（7.5％減）、卸売・小売業（7.7％減）、金融・保険業（9.1％減）、複合サービス事業（10.0％減）、情報通信業（19.8％減）では減少した。
　さらに、特別に支払われた給与は、電気・ガス・熱供給・水道業が161,694円と最も高く、飲食店，宿泊業が14,637円と最も低かった。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152400</xdr:rowOff>
    </xdr:from>
    <xdr:to>
      <xdr:col>7</xdr:col>
      <xdr:colOff>600075</xdr:colOff>
      <xdr:row>11</xdr:row>
      <xdr:rowOff>28575</xdr:rowOff>
    </xdr:to>
    <xdr:sp>
      <xdr:nvSpPr>
        <xdr:cNvPr id="1" name="TextBox 28"/>
        <xdr:cNvSpPr txBox="1">
          <a:spLocks noChangeArrowheads="1"/>
        </xdr:cNvSpPr>
      </xdr:nvSpPr>
      <xdr:spPr>
        <a:xfrm>
          <a:off x="142875" y="571500"/>
          <a:ext cx="6362700" cy="1762125"/>
        </a:xfrm>
        <a:prstGeom prst="rect">
          <a:avLst/>
        </a:prstGeom>
        <a:noFill/>
        <a:ln w="9525" cmpd="sng">
          <a:noFill/>
        </a:ln>
      </xdr:spPr>
      <xdr:txBody>
        <a:bodyPr vertOverflow="clip" wrap="square" anchor="dist"/>
        <a:p>
          <a:pPr algn="l">
            <a:defRPr/>
          </a:pPr>
          <a:r>
            <a:rPr lang="en-US" cap="none" sz="1000" b="0" i="0" u="none" baseline="0"/>
            <a:t>　きまって支給する給与について、製造業＝100として産業間の賃金を比較してみると、電気・ガス・熱供給・水道業が148.6で製造業を上回り、次いで教育，学習支援業（126.7）、金融・保険業(112.9)、複合サービス事業（101.2）、医療，福祉（93.4）、情報通信業（90.2）、サービス業（81.7）、運輸業（81.5）、建設業（81.1）、卸売・小売業（59.7）、飲食店，宿泊業（44.5）の順となっている。
　また、格差の年次推移をみると、建設業、情報通信業、複合サービス事業で格差の逆転が生じたが、それ以外の産業間で格差を縮小したのが6産業に対し、拡大したのが2産業となり、産業間格差に縮小の傾向が見られた。</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0.02825</cdr:y>
    </cdr:from>
    <cdr:to>
      <cdr:x>0</cdr:x>
      <cdr:y>0.08925</cdr:y>
    </cdr:to>
    <cdr:sp>
      <cdr:nvSpPr>
        <cdr:cNvPr id="1" name="TextBox 1"/>
        <cdr:cNvSpPr txBox="1">
          <a:spLocks noChangeArrowheads="1"/>
        </cdr:cNvSpPr>
      </cdr:nvSpPr>
      <cdr:spPr>
        <a:xfrm>
          <a:off x="0" y="95250"/>
          <a:ext cx="0" cy="209550"/>
        </a:xfrm>
        <a:prstGeom prst="rect">
          <a:avLst/>
        </a:prstGeom>
        <a:noFill/>
        <a:ln w="9525" cmpd="sng">
          <a:noFill/>
        </a:ln>
      </cdr:spPr>
      <cdr:txBody>
        <a:bodyPr vertOverflow="clip" wrap="square"/>
        <a:p>
          <a:pPr algn="l">
            <a:defRPr/>
          </a:pPr>
          <a:r>
            <a:rPr lang="en-US" cap="none" sz="900" b="0" i="0" u="none" baseline="0"/>
            <a:t>（円）</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28575</xdr:rowOff>
    </xdr:from>
    <xdr:to>
      <xdr:col>6</xdr:col>
      <xdr:colOff>733425</xdr:colOff>
      <xdr:row>49</xdr:row>
      <xdr:rowOff>161925</xdr:rowOff>
    </xdr:to>
    <xdr:graphicFrame>
      <xdr:nvGraphicFramePr>
        <xdr:cNvPr id="1" name="Chart 19"/>
        <xdr:cNvGraphicFramePr/>
      </xdr:nvGraphicFramePr>
      <xdr:xfrm>
        <a:off x="0" y="7162800"/>
        <a:ext cx="6619875" cy="34575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xdr:row>
      <xdr:rowOff>28575</xdr:rowOff>
    </xdr:from>
    <xdr:to>
      <xdr:col>6</xdr:col>
      <xdr:colOff>647700</xdr:colOff>
      <xdr:row>12</xdr:row>
      <xdr:rowOff>85725</xdr:rowOff>
    </xdr:to>
    <xdr:sp>
      <xdr:nvSpPr>
        <xdr:cNvPr id="2" name="TextBox 21"/>
        <xdr:cNvSpPr txBox="1">
          <a:spLocks noChangeArrowheads="1"/>
        </xdr:cNvSpPr>
      </xdr:nvSpPr>
      <xdr:spPr>
        <a:xfrm>
          <a:off x="133350" y="809625"/>
          <a:ext cx="6400800" cy="1733550"/>
        </a:xfrm>
        <a:prstGeom prst="rect">
          <a:avLst/>
        </a:prstGeom>
        <a:noFill/>
        <a:ln w="9525" cmpd="sng">
          <a:noFill/>
        </a:ln>
      </xdr:spPr>
      <xdr:txBody>
        <a:bodyPr vertOverflow="clip" wrap="square" anchor="dist"/>
        <a:p>
          <a:pPr algn="l">
            <a:defRPr/>
          </a:pPr>
          <a:r>
            <a:rPr lang="en-US" cap="none" sz="1000" b="0" i="0" u="none" baseline="0"/>
            <a:t>　現金給与総額（調査産業計）を男女別にみると、男性415,493円、女性は223,798円で、きまって支給する給与については、男性が335,779円に対し、女性は186,250円となっている。
　男性を100としたときの男女格差をみると、調査産業計における女性の現金給与総額は53.9（前年49.3）で4.6ポイント、きまって支給する給与は55.5（前年51.9）で3.6ポイント、それぞれ格差は縮小した。
　次に、産業別に現金給与総額の男女格差をみると、最も大きいのは卸売・小売業の40.0、次いで運輸業の45.9であった。また、建設業では格差の逆転が生じ、109.9となっている。
　また、きまって支給する給与についてみると、男女格差が最も大きいのは卸売・小売業の44.4、次いで運輸業の48.6であった。また、きまって支給する給与においても建設業では格差の逆転が生じ、103.4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6</xdr:col>
      <xdr:colOff>923925</xdr:colOff>
      <xdr:row>44</xdr:row>
      <xdr:rowOff>171450</xdr:rowOff>
    </xdr:to>
    <xdr:graphicFrame>
      <xdr:nvGraphicFramePr>
        <xdr:cNvPr id="1" name="Chart 6"/>
        <xdr:cNvGraphicFramePr/>
      </xdr:nvGraphicFramePr>
      <xdr:xfrm>
        <a:off x="0" y="6210300"/>
        <a:ext cx="6543675" cy="39147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171450</xdr:rowOff>
    </xdr:from>
    <xdr:to>
      <xdr:col>6</xdr:col>
      <xdr:colOff>847725</xdr:colOff>
      <xdr:row>10</xdr:row>
      <xdr:rowOff>19050</xdr:rowOff>
    </xdr:to>
    <xdr:sp>
      <xdr:nvSpPr>
        <xdr:cNvPr id="2" name="TextBox 12"/>
        <xdr:cNvSpPr txBox="1">
          <a:spLocks noChangeArrowheads="1"/>
        </xdr:cNvSpPr>
      </xdr:nvSpPr>
      <xdr:spPr>
        <a:xfrm>
          <a:off x="133350" y="800100"/>
          <a:ext cx="6334125" cy="1314450"/>
        </a:xfrm>
        <a:prstGeom prst="rect">
          <a:avLst/>
        </a:prstGeom>
        <a:noFill/>
        <a:ln w="9525" cmpd="sng">
          <a:noFill/>
        </a:ln>
      </xdr:spPr>
      <xdr:txBody>
        <a:bodyPr vertOverflow="clip" wrap="square" anchor="dist"/>
        <a:p>
          <a:pPr algn="l">
            <a:defRPr/>
          </a:pPr>
          <a:r>
            <a:rPr lang="en-US" cap="none" sz="1000" b="0" i="0" u="none" baseline="0"/>
            <a:t>　近畿各府県の現金給与総額をみると、本県は336,049円で、近畿内最高額である大阪府（395,029円）との差は58,980円となっており、その差は前年（26,594円）より拡がった。
　また、全国で最も高い額を示した東京都（466,643円）と滋賀県の差は130,594円で、その差は前年（123,476円）より拡がった。
　次に、きまって支給する給与についてみると、本県は273,810円で、大阪府（315,997円）との差は42,187円となっており、その差は前年（13,906円）より拡がった。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180975</xdr:rowOff>
    </xdr:from>
    <xdr:to>
      <xdr:col>6</xdr:col>
      <xdr:colOff>723900</xdr:colOff>
      <xdr:row>20</xdr:row>
      <xdr:rowOff>66675</xdr:rowOff>
    </xdr:to>
    <xdr:sp>
      <xdr:nvSpPr>
        <xdr:cNvPr id="1" name="TextBox 5"/>
        <xdr:cNvSpPr txBox="1">
          <a:spLocks noChangeArrowheads="1"/>
        </xdr:cNvSpPr>
      </xdr:nvSpPr>
      <xdr:spPr>
        <a:xfrm>
          <a:off x="142875" y="809625"/>
          <a:ext cx="6391275" cy="3448050"/>
        </a:xfrm>
        <a:prstGeom prst="rect">
          <a:avLst/>
        </a:prstGeom>
        <a:noFill/>
        <a:ln w="9525" cmpd="sng">
          <a:noFill/>
        </a:ln>
      </xdr:spPr>
      <xdr:txBody>
        <a:bodyPr vertOverflow="clip" wrap="square" anchor="dist"/>
        <a:p>
          <a:pPr algn="l">
            <a:defRPr/>
          </a:pPr>
          <a:r>
            <a:rPr lang="en-US" cap="none" sz="1000" b="0" i="0" u="none" baseline="0"/>
            <a:t>　事業所規模別に現金給与総額をみると、常用労働者100人以上の事業所では364,976円で、30～99人の事業所では295,293円となっている。100人以上の事業所を100として30～99人の事業所を比較した「規模間格差率」は80.9で、前年（78.3）より2.6ポイント縮小し、実額では69,683円の差となった。
　これを産業別にみると30～99人の事業所の中で、建設業（45.5）、情報通信業（64.3）、飲食店，宿泊業（68.9）、医療，福祉（76.6）、製造業（77.1）、金融・保険業（96.9）、教育，学習支援業（98.9）、電気・ガス・熱供給・水道業（99.8）は100人以上の事業所を下回り、運輸業（100.2）、卸売・小売業（103.0）、サービス業（105.6）、複合サービス事業(113.3)は100人以上の事業所を上回った。
　次にきまって支給する給与についてみると、常用労働者100人以上の事業所では294,946円、30～99人の事業所では244,030円で、規模間格差率は82.7となって前年（83.9）より1.2ポイント拡大し、実額では50,916円の差となった。
　これを産業別にみると30～99人の事業所の中で、建設業（52.5）、医療，福祉（69.4）、飲食店，宿泊業（71.7）、情報通信業（77.0）、製造業（81.5）、金融・保険業（93.2）、運輸業(95.4)は100人以上の事業所を下回り、教育，学習支援業（100.8）、サービス業（102.5）、卸売・小売業（103.6）、電気・ガス・熱供給・水道業（104.2）、複合サービス事業(110.5)は100人以上の事業所を上回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9"/>
  <sheetViews>
    <sheetView tabSelected="1" workbookViewId="0" topLeftCell="A1">
      <selection activeCell="A1" sqref="A1:L1"/>
    </sheetView>
  </sheetViews>
  <sheetFormatPr defaultColWidth="9.00390625" defaultRowHeight="13.5"/>
  <cols>
    <col min="1" max="1" width="12.375" style="212" customWidth="1"/>
    <col min="2" max="5" width="7.125" style="212" customWidth="1"/>
    <col min="6" max="6" width="6.75390625" style="212" bestFit="1" customWidth="1"/>
    <col min="7" max="8" width="7.00390625" style="212" bestFit="1" customWidth="1"/>
    <col min="9" max="9" width="6.75390625" style="212" bestFit="1" customWidth="1"/>
    <col min="10" max="11" width="5.875" style="212" bestFit="1" customWidth="1"/>
    <col min="12" max="12" width="6.75390625" style="212" bestFit="1" customWidth="1"/>
    <col min="13" max="16384" width="6.875" style="212" customWidth="1"/>
  </cols>
  <sheetData>
    <row r="1" spans="1:12" ht="21" customHeight="1">
      <c r="A1" s="336" t="s">
        <v>44</v>
      </c>
      <c r="B1" s="336"/>
      <c r="C1" s="336"/>
      <c r="D1" s="336"/>
      <c r="E1" s="336"/>
      <c r="F1" s="336"/>
      <c r="G1" s="336"/>
      <c r="H1" s="336"/>
      <c r="I1" s="336"/>
      <c r="J1" s="336"/>
      <c r="K1" s="336"/>
      <c r="L1" s="336"/>
    </row>
    <row r="2" ht="17.25" customHeight="1"/>
    <row r="3" spans="1:12" ht="24.75" customHeight="1" thickBot="1">
      <c r="A3" s="335" t="s">
        <v>309</v>
      </c>
      <c r="B3" s="335"/>
      <c r="C3" s="335"/>
      <c r="D3" s="335"/>
      <c r="E3" s="335"/>
      <c r="F3" s="335"/>
      <c r="G3" s="335"/>
      <c r="H3" s="335"/>
      <c r="I3" s="335"/>
      <c r="J3" s="335"/>
      <c r="K3" s="335"/>
      <c r="L3" s="335"/>
    </row>
    <row r="4" spans="1:12" s="1" customFormat="1" ht="17.25" customHeight="1">
      <c r="A4" s="7"/>
      <c r="B4" s="8" t="s">
        <v>10</v>
      </c>
      <c r="C4" s="9"/>
      <c r="D4" s="9"/>
      <c r="E4" s="10"/>
      <c r="F4" s="8" t="s">
        <v>11</v>
      </c>
      <c r="G4" s="9"/>
      <c r="H4" s="10"/>
      <c r="I4" s="11"/>
      <c r="J4" s="8" t="s">
        <v>12</v>
      </c>
      <c r="K4" s="10"/>
      <c r="L4" s="23" t="s">
        <v>13</v>
      </c>
    </row>
    <row r="5" spans="1:12" s="1" customFormat="1" ht="17.25" customHeight="1">
      <c r="A5" s="12"/>
      <c r="B5" s="2" t="s">
        <v>14</v>
      </c>
      <c r="C5" s="3"/>
      <c r="D5" s="2" t="s">
        <v>15</v>
      </c>
      <c r="E5" s="3"/>
      <c r="F5" s="4"/>
      <c r="G5" s="4"/>
      <c r="H5" s="4"/>
      <c r="I5" s="22" t="s">
        <v>16</v>
      </c>
      <c r="J5" s="4"/>
      <c r="K5" s="4"/>
      <c r="L5" s="24" t="s">
        <v>17</v>
      </c>
    </row>
    <row r="6" spans="1:12" s="1" customFormat="1" ht="17.25" customHeight="1">
      <c r="A6" s="13" t="s">
        <v>18</v>
      </c>
      <c r="B6" s="19" t="s">
        <v>310</v>
      </c>
      <c r="C6" s="19" t="s">
        <v>19</v>
      </c>
      <c r="D6" s="19" t="s">
        <v>310</v>
      </c>
      <c r="E6" s="19" t="s">
        <v>19</v>
      </c>
      <c r="F6" s="20" t="s">
        <v>311</v>
      </c>
      <c r="G6" s="20" t="s">
        <v>20</v>
      </c>
      <c r="H6" s="20" t="s">
        <v>21</v>
      </c>
      <c r="I6" s="22" t="s">
        <v>22</v>
      </c>
      <c r="J6" s="5" t="s">
        <v>23</v>
      </c>
      <c r="K6" s="5" t="s">
        <v>24</v>
      </c>
      <c r="L6" s="24" t="s">
        <v>25</v>
      </c>
    </row>
    <row r="7" spans="1:12" s="1" customFormat="1" ht="17.25" customHeight="1">
      <c r="A7" s="12"/>
      <c r="B7" s="20" t="s">
        <v>45</v>
      </c>
      <c r="C7" s="20" t="s">
        <v>26</v>
      </c>
      <c r="D7" s="20" t="s">
        <v>45</v>
      </c>
      <c r="E7" s="20" t="s">
        <v>26</v>
      </c>
      <c r="F7" s="20" t="s">
        <v>46</v>
      </c>
      <c r="G7" s="20" t="s">
        <v>46</v>
      </c>
      <c r="H7" s="20" t="s">
        <v>46</v>
      </c>
      <c r="I7" s="22" t="s">
        <v>25</v>
      </c>
      <c r="J7" s="5" t="s">
        <v>27</v>
      </c>
      <c r="K7" s="5" t="s">
        <v>27</v>
      </c>
      <c r="L7" s="24" t="s">
        <v>28</v>
      </c>
    </row>
    <row r="8" spans="1:12" s="1" customFormat="1" ht="17.25" customHeight="1">
      <c r="A8" s="14"/>
      <c r="B8" s="21" t="s">
        <v>312</v>
      </c>
      <c r="C8" s="21" t="s">
        <v>29</v>
      </c>
      <c r="D8" s="21" t="s">
        <v>312</v>
      </c>
      <c r="E8" s="21" t="s">
        <v>29</v>
      </c>
      <c r="F8" s="21" t="s">
        <v>47</v>
      </c>
      <c r="G8" s="21" t="s">
        <v>47</v>
      </c>
      <c r="H8" s="21" t="s">
        <v>47</v>
      </c>
      <c r="I8" s="6"/>
      <c r="J8" s="6" t="s">
        <v>30</v>
      </c>
      <c r="K8" s="6" t="s">
        <v>30</v>
      </c>
      <c r="L8" s="25" t="s">
        <v>31</v>
      </c>
    </row>
    <row r="9" spans="1:12" ht="8.25" customHeight="1">
      <c r="A9" s="213"/>
      <c r="B9" s="214"/>
      <c r="C9" s="214"/>
      <c r="D9" s="214"/>
      <c r="E9" s="214"/>
      <c r="F9" s="214"/>
      <c r="G9" s="214"/>
      <c r="H9" s="214"/>
      <c r="I9" s="214"/>
      <c r="J9" s="214"/>
      <c r="K9" s="214"/>
      <c r="L9" s="215"/>
    </row>
    <row r="10" spans="1:12" ht="18.75" customHeight="1">
      <c r="A10" s="15" t="s">
        <v>43</v>
      </c>
      <c r="B10" s="216">
        <v>105.6</v>
      </c>
      <c r="C10" s="216">
        <v>102.2</v>
      </c>
      <c r="D10" s="216">
        <v>104</v>
      </c>
      <c r="E10" s="216">
        <v>100.7</v>
      </c>
      <c r="F10" s="216">
        <v>101.1</v>
      </c>
      <c r="G10" s="216">
        <v>101.9</v>
      </c>
      <c r="H10" s="216">
        <v>92.8</v>
      </c>
      <c r="I10" s="216">
        <v>97.2</v>
      </c>
      <c r="J10" s="18">
        <v>1.41</v>
      </c>
      <c r="K10" s="18">
        <v>1.62</v>
      </c>
      <c r="L10" s="17">
        <v>101.5</v>
      </c>
    </row>
    <row r="11" spans="1:12" ht="18.75" customHeight="1">
      <c r="A11" s="15" t="s">
        <v>348</v>
      </c>
      <c r="B11" s="216">
        <v>102</v>
      </c>
      <c r="C11" s="216">
        <v>101.2</v>
      </c>
      <c r="D11" s="216">
        <v>101.2</v>
      </c>
      <c r="E11" s="216">
        <v>100.4</v>
      </c>
      <c r="F11" s="216">
        <v>100.6</v>
      </c>
      <c r="G11" s="216">
        <v>101.4</v>
      </c>
      <c r="H11" s="216">
        <v>92.6</v>
      </c>
      <c r="I11" s="216">
        <v>97.7</v>
      </c>
      <c r="J11" s="18">
        <v>1.47</v>
      </c>
      <c r="K11" s="18">
        <v>1.54</v>
      </c>
      <c r="L11" s="17">
        <v>100.8</v>
      </c>
    </row>
    <row r="12" spans="1:12" ht="18.75" customHeight="1">
      <c r="A12" s="15" t="s">
        <v>349</v>
      </c>
      <c r="B12" s="217">
        <v>100.4</v>
      </c>
      <c r="C12" s="217">
        <v>99.9</v>
      </c>
      <c r="D12" s="217">
        <v>99.8</v>
      </c>
      <c r="E12" s="217">
        <v>99.3</v>
      </c>
      <c r="F12" s="217">
        <v>100.1</v>
      </c>
      <c r="G12" s="217">
        <v>100.9</v>
      </c>
      <c r="H12" s="217">
        <v>93.2</v>
      </c>
      <c r="I12" s="217">
        <v>98.6</v>
      </c>
      <c r="J12" s="188">
        <v>1.58</v>
      </c>
      <c r="K12" s="188">
        <v>1.63</v>
      </c>
      <c r="L12" s="17">
        <v>100.6</v>
      </c>
    </row>
    <row r="13" spans="1:12" ht="18" customHeight="1">
      <c r="A13" s="15" t="s">
        <v>219</v>
      </c>
      <c r="B13" s="217">
        <v>99.1</v>
      </c>
      <c r="C13" s="217">
        <v>99</v>
      </c>
      <c r="D13" s="217">
        <v>99</v>
      </c>
      <c r="E13" s="217">
        <v>98.9</v>
      </c>
      <c r="F13" s="217">
        <v>99.4</v>
      </c>
      <c r="G13" s="217">
        <v>99.7</v>
      </c>
      <c r="H13" s="217">
        <v>97.1</v>
      </c>
      <c r="I13" s="217">
        <v>101.1</v>
      </c>
      <c r="J13" s="188">
        <v>1.53</v>
      </c>
      <c r="K13" s="188">
        <v>1.73</v>
      </c>
      <c r="L13" s="17">
        <v>100.1</v>
      </c>
    </row>
    <row r="14" spans="1:12" ht="18" customHeight="1">
      <c r="A14" s="15" t="s">
        <v>230</v>
      </c>
      <c r="B14" s="217">
        <v>100</v>
      </c>
      <c r="C14" s="217">
        <v>100</v>
      </c>
      <c r="D14" s="217">
        <v>100</v>
      </c>
      <c r="E14" s="217">
        <v>100</v>
      </c>
      <c r="F14" s="217">
        <v>100</v>
      </c>
      <c r="G14" s="217">
        <v>100</v>
      </c>
      <c r="H14" s="217">
        <v>100</v>
      </c>
      <c r="I14" s="217">
        <v>100</v>
      </c>
      <c r="J14" s="188">
        <v>1.61</v>
      </c>
      <c r="K14" s="188">
        <v>1.59</v>
      </c>
      <c r="L14" s="17">
        <v>100</v>
      </c>
    </row>
    <row r="15" spans="1:12" ht="18" customHeight="1">
      <c r="A15" s="15" t="s">
        <v>350</v>
      </c>
      <c r="B15" s="217">
        <v>101.3</v>
      </c>
      <c r="C15" s="217">
        <v>100.7</v>
      </c>
      <c r="D15" s="217">
        <v>100.9</v>
      </c>
      <c r="E15" s="217">
        <v>100.3</v>
      </c>
      <c r="F15" s="217">
        <v>101</v>
      </c>
      <c r="G15" s="217">
        <v>100.4</v>
      </c>
      <c r="H15" s="217">
        <v>107.5</v>
      </c>
      <c r="I15" s="217">
        <v>102.6</v>
      </c>
      <c r="J15" s="188">
        <v>1.73</v>
      </c>
      <c r="K15" s="188">
        <v>1.58</v>
      </c>
      <c r="L15" s="17">
        <v>100.4</v>
      </c>
    </row>
    <row r="16" spans="1:12" ht="18" customHeight="1">
      <c r="A16" s="15" t="s">
        <v>305</v>
      </c>
      <c r="B16" s="217">
        <v>99.9</v>
      </c>
      <c r="C16" s="217">
        <v>100.9</v>
      </c>
      <c r="D16" s="217">
        <v>99.7</v>
      </c>
      <c r="E16" s="217">
        <v>100.7</v>
      </c>
      <c r="F16" s="217">
        <v>102.6</v>
      </c>
      <c r="G16" s="217">
        <v>102</v>
      </c>
      <c r="H16" s="217">
        <v>108.7</v>
      </c>
      <c r="I16" s="217">
        <v>106.7</v>
      </c>
      <c r="J16" s="188">
        <v>1.82</v>
      </c>
      <c r="K16" s="188">
        <v>1.58</v>
      </c>
      <c r="L16" s="17">
        <v>100.2</v>
      </c>
    </row>
    <row r="17" spans="1:12" ht="18" customHeight="1">
      <c r="A17" s="15" t="s">
        <v>351</v>
      </c>
      <c r="B17" s="217">
        <v>97.4</v>
      </c>
      <c r="C17" s="217">
        <v>98</v>
      </c>
      <c r="D17" s="217">
        <v>95.6</v>
      </c>
      <c r="E17" s="217">
        <v>96.2</v>
      </c>
      <c r="F17" s="217">
        <v>101.6</v>
      </c>
      <c r="G17" s="217">
        <v>101.2</v>
      </c>
      <c r="H17" s="217">
        <v>106.2</v>
      </c>
      <c r="I17" s="217">
        <v>109.8</v>
      </c>
      <c r="J17" s="188">
        <v>1.62</v>
      </c>
      <c r="K17" s="188">
        <v>1.57</v>
      </c>
      <c r="L17" s="17">
        <v>101.9</v>
      </c>
    </row>
    <row r="18" spans="1:12" ht="18" customHeight="1">
      <c r="A18" s="15" t="s">
        <v>378</v>
      </c>
      <c r="B18" s="217">
        <v>91.1</v>
      </c>
      <c r="C18" s="217">
        <v>93.2</v>
      </c>
      <c r="D18" s="217">
        <v>90.3</v>
      </c>
      <c r="E18" s="217">
        <v>92.4</v>
      </c>
      <c r="F18" s="217">
        <v>96.4</v>
      </c>
      <c r="G18" s="217">
        <v>98.5</v>
      </c>
      <c r="H18" s="217">
        <v>75.1</v>
      </c>
      <c r="I18" s="217">
        <v>108.1</v>
      </c>
      <c r="J18" s="188">
        <v>1.6</v>
      </c>
      <c r="K18" s="188">
        <v>1.59</v>
      </c>
      <c r="L18" s="17">
        <v>100.9</v>
      </c>
    </row>
    <row r="19" spans="1:12" ht="18" customHeight="1">
      <c r="A19" s="218"/>
      <c r="B19" s="16"/>
      <c r="C19" s="16"/>
      <c r="D19" s="16"/>
      <c r="E19" s="16"/>
      <c r="F19" s="16"/>
      <c r="G19" s="16"/>
      <c r="H19" s="16"/>
      <c r="I19" s="16"/>
      <c r="J19" s="16"/>
      <c r="K19" s="16"/>
      <c r="L19" s="17"/>
    </row>
    <row r="20" spans="1:12" ht="18" customHeight="1">
      <c r="A20" s="15" t="s">
        <v>379</v>
      </c>
      <c r="B20" s="16">
        <v>78</v>
      </c>
      <c r="C20" s="16">
        <v>93.2</v>
      </c>
      <c r="D20" s="16">
        <v>77.1</v>
      </c>
      <c r="E20" s="16">
        <v>92.1</v>
      </c>
      <c r="F20" s="16">
        <v>89.5</v>
      </c>
      <c r="G20" s="16">
        <v>91.3</v>
      </c>
      <c r="H20" s="16">
        <v>72.7</v>
      </c>
      <c r="I20" s="16">
        <v>107</v>
      </c>
      <c r="J20" s="219">
        <v>0.7</v>
      </c>
      <c r="K20" s="219">
        <v>1.11</v>
      </c>
      <c r="L20" s="17">
        <v>101.2</v>
      </c>
    </row>
    <row r="21" spans="1:12" ht="18" customHeight="1">
      <c r="A21" s="15" t="s">
        <v>32</v>
      </c>
      <c r="B21" s="16">
        <v>74.1</v>
      </c>
      <c r="C21" s="16">
        <v>92.5</v>
      </c>
      <c r="D21" s="16">
        <v>73.6</v>
      </c>
      <c r="E21" s="16">
        <v>91.9</v>
      </c>
      <c r="F21" s="16">
        <v>94.4</v>
      </c>
      <c r="G21" s="16">
        <v>97.3</v>
      </c>
      <c r="H21" s="16">
        <v>66.2</v>
      </c>
      <c r="I21" s="16">
        <v>107.9</v>
      </c>
      <c r="J21" s="219">
        <v>1.51</v>
      </c>
      <c r="K21" s="219">
        <v>2.11</v>
      </c>
      <c r="L21" s="17">
        <v>100.7</v>
      </c>
    </row>
    <row r="22" spans="1:12" ht="18" customHeight="1">
      <c r="A22" s="15" t="s">
        <v>33</v>
      </c>
      <c r="B22" s="16">
        <v>74.2</v>
      </c>
      <c r="C22" s="16">
        <v>91.4</v>
      </c>
      <c r="D22" s="16">
        <v>73.5</v>
      </c>
      <c r="E22" s="16">
        <v>90.5</v>
      </c>
      <c r="F22" s="16">
        <v>92.8</v>
      </c>
      <c r="G22" s="16">
        <v>95.6</v>
      </c>
      <c r="H22" s="16">
        <v>65.5</v>
      </c>
      <c r="I22" s="16">
        <v>107.7</v>
      </c>
      <c r="J22" s="219">
        <v>1.86</v>
      </c>
      <c r="K22" s="219">
        <v>1.81</v>
      </c>
      <c r="L22" s="17">
        <v>101</v>
      </c>
    </row>
    <row r="23" spans="1:12" ht="18" customHeight="1">
      <c r="A23" s="15" t="s">
        <v>34</v>
      </c>
      <c r="B23" s="16">
        <v>75.1</v>
      </c>
      <c r="C23" s="16">
        <v>93</v>
      </c>
      <c r="D23" s="16">
        <v>74.1</v>
      </c>
      <c r="E23" s="16">
        <v>91.7</v>
      </c>
      <c r="F23" s="16">
        <v>99.8</v>
      </c>
      <c r="G23" s="16">
        <v>102.9</v>
      </c>
      <c r="H23" s="16">
        <v>69.1</v>
      </c>
      <c r="I23" s="16">
        <v>108.9</v>
      </c>
      <c r="J23" s="219">
        <v>4.73</v>
      </c>
      <c r="K23" s="219">
        <v>3.69</v>
      </c>
      <c r="L23" s="17">
        <v>101.4</v>
      </c>
    </row>
    <row r="24" spans="1:12" ht="18" customHeight="1">
      <c r="A24" s="15" t="s">
        <v>35</v>
      </c>
      <c r="B24" s="16">
        <v>73.8</v>
      </c>
      <c r="C24" s="16">
        <v>91.7</v>
      </c>
      <c r="D24" s="16">
        <v>72.9</v>
      </c>
      <c r="E24" s="16">
        <v>90.6</v>
      </c>
      <c r="F24" s="16">
        <v>90.8</v>
      </c>
      <c r="G24" s="16">
        <v>93.2</v>
      </c>
      <c r="H24" s="16">
        <v>66.9</v>
      </c>
      <c r="I24" s="16">
        <v>107.7</v>
      </c>
      <c r="J24" s="219">
        <v>1.17</v>
      </c>
      <c r="K24" s="219">
        <v>1.76</v>
      </c>
      <c r="L24" s="17">
        <v>101.2</v>
      </c>
    </row>
    <row r="25" spans="1:12" ht="18" customHeight="1">
      <c r="A25" s="15" t="s">
        <v>36</v>
      </c>
      <c r="B25" s="16">
        <v>127.9</v>
      </c>
      <c r="C25" s="16">
        <v>93.5</v>
      </c>
      <c r="D25" s="16">
        <v>126.1</v>
      </c>
      <c r="E25" s="16">
        <v>92.2</v>
      </c>
      <c r="F25" s="16">
        <v>100.1</v>
      </c>
      <c r="G25" s="16">
        <v>102.9</v>
      </c>
      <c r="H25" s="16">
        <v>72.7</v>
      </c>
      <c r="I25" s="16">
        <v>108</v>
      </c>
      <c r="J25" s="219">
        <v>1.43</v>
      </c>
      <c r="K25" s="219">
        <v>1.14</v>
      </c>
      <c r="L25" s="17">
        <v>101.4</v>
      </c>
    </row>
    <row r="26" spans="1:12" ht="18" customHeight="1">
      <c r="A26" s="15" t="s">
        <v>37</v>
      </c>
      <c r="B26" s="16">
        <v>117.1</v>
      </c>
      <c r="C26" s="16">
        <v>93.5</v>
      </c>
      <c r="D26" s="16">
        <v>116.3</v>
      </c>
      <c r="E26" s="16">
        <v>92.9</v>
      </c>
      <c r="F26" s="16">
        <v>101.1</v>
      </c>
      <c r="G26" s="16">
        <v>103.9</v>
      </c>
      <c r="H26" s="16">
        <v>73.4</v>
      </c>
      <c r="I26" s="16">
        <v>108.5</v>
      </c>
      <c r="J26" s="219">
        <v>1.26</v>
      </c>
      <c r="K26" s="219">
        <v>1.32</v>
      </c>
      <c r="L26" s="17">
        <v>100.7</v>
      </c>
    </row>
    <row r="27" spans="1:12" ht="18" customHeight="1">
      <c r="A27" s="15" t="s">
        <v>38</v>
      </c>
      <c r="B27" s="16">
        <v>75.8</v>
      </c>
      <c r="C27" s="16">
        <v>93.6</v>
      </c>
      <c r="D27" s="16">
        <v>75.1</v>
      </c>
      <c r="E27" s="16">
        <v>92.8</v>
      </c>
      <c r="F27" s="16">
        <v>94.6</v>
      </c>
      <c r="G27" s="16">
        <v>97</v>
      </c>
      <c r="H27" s="16">
        <v>70.5</v>
      </c>
      <c r="I27" s="16">
        <v>108.1</v>
      </c>
      <c r="J27" s="219">
        <v>0.95</v>
      </c>
      <c r="K27" s="219">
        <v>1.4</v>
      </c>
      <c r="L27" s="17">
        <v>100.9</v>
      </c>
    </row>
    <row r="28" spans="1:12" ht="18" customHeight="1">
      <c r="A28" s="15" t="s">
        <v>39</v>
      </c>
      <c r="B28" s="16">
        <v>75.7</v>
      </c>
      <c r="C28" s="16">
        <v>94</v>
      </c>
      <c r="D28" s="16">
        <v>75</v>
      </c>
      <c r="E28" s="16">
        <v>93.1</v>
      </c>
      <c r="F28" s="16">
        <v>97</v>
      </c>
      <c r="G28" s="16">
        <v>98.7</v>
      </c>
      <c r="H28" s="16">
        <v>79.9</v>
      </c>
      <c r="I28" s="16">
        <v>108.2</v>
      </c>
      <c r="J28" s="219">
        <v>1.32</v>
      </c>
      <c r="K28" s="219">
        <v>1.16</v>
      </c>
      <c r="L28" s="17">
        <v>101</v>
      </c>
    </row>
    <row r="29" spans="1:12" ht="18" customHeight="1">
      <c r="A29" s="15" t="s">
        <v>40</v>
      </c>
      <c r="B29" s="16">
        <v>75.7</v>
      </c>
      <c r="C29" s="16">
        <v>94.3</v>
      </c>
      <c r="D29" s="16">
        <v>75.5</v>
      </c>
      <c r="E29" s="16">
        <v>94</v>
      </c>
      <c r="F29" s="16">
        <v>97.4</v>
      </c>
      <c r="G29" s="16">
        <v>98.3</v>
      </c>
      <c r="H29" s="16">
        <v>88.5</v>
      </c>
      <c r="I29" s="16">
        <v>108</v>
      </c>
      <c r="J29" s="219">
        <v>1.45</v>
      </c>
      <c r="K29" s="219">
        <v>1.52</v>
      </c>
      <c r="L29" s="17">
        <v>100.3</v>
      </c>
    </row>
    <row r="30" spans="1:12" ht="18" customHeight="1">
      <c r="A30" s="15" t="s">
        <v>41</v>
      </c>
      <c r="B30" s="16">
        <v>77.4</v>
      </c>
      <c r="C30" s="16">
        <v>93.9</v>
      </c>
      <c r="D30" s="16">
        <v>77.1</v>
      </c>
      <c r="E30" s="16">
        <v>93.5</v>
      </c>
      <c r="F30" s="16">
        <v>99.9</v>
      </c>
      <c r="G30" s="16">
        <v>101.2</v>
      </c>
      <c r="H30" s="16">
        <v>86.3</v>
      </c>
      <c r="I30" s="16">
        <v>108.7</v>
      </c>
      <c r="J30" s="219">
        <v>1.61</v>
      </c>
      <c r="K30" s="219">
        <v>0.96</v>
      </c>
      <c r="L30" s="17">
        <v>100.4</v>
      </c>
    </row>
    <row r="31" spans="1:12" ht="18" customHeight="1">
      <c r="A31" s="15" t="s">
        <v>42</v>
      </c>
      <c r="B31" s="16">
        <v>168.2</v>
      </c>
      <c r="C31" s="16">
        <v>94</v>
      </c>
      <c r="D31" s="16">
        <v>167.5</v>
      </c>
      <c r="E31" s="16">
        <v>93.6</v>
      </c>
      <c r="F31" s="16">
        <v>99.1</v>
      </c>
      <c r="G31" s="16">
        <v>100.1</v>
      </c>
      <c r="H31" s="16">
        <v>89.2</v>
      </c>
      <c r="I31" s="16">
        <v>108.7</v>
      </c>
      <c r="J31" s="219">
        <v>1.18</v>
      </c>
      <c r="K31" s="219">
        <v>1.15</v>
      </c>
      <c r="L31" s="17">
        <v>100.4</v>
      </c>
    </row>
    <row r="32" spans="1:12" ht="6" customHeight="1" thickBot="1">
      <c r="A32" s="220"/>
      <c r="B32" s="221"/>
      <c r="C32" s="221"/>
      <c r="D32" s="221"/>
      <c r="E32" s="221"/>
      <c r="F32" s="221"/>
      <c r="G32" s="221"/>
      <c r="H32" s="221"/>
      <c r="I32" s="221"/>
      <c r="J32" s="221"/>
      <c r="K32" s="221"/>
      <c r="L32" s="222"/>
    </row>
    <row r="33" spans="1:12" ht="21.75" customHeight="1">
      <c r="A33" s="26" t="s">
        <v>352</v>
      </c>
      <c r="B33" s="223"/>
      <c r="C33" s="223"/>
      <c r="D33" s="223"/>
      <c r="E33" s="223"/>
      <c r="F33" s="223"/>
      <c r="G33" s="223"/>
      <c r="H33" s="223"/>
      <c r="I33" s="223"/>
      <c r="J33" s="223"/>
      <c r="K33" s="223"/>
      <c r="L33" s="223"/>
    </row>
    <row r="34" ht="20.25" customHeight="1">
      <c r="A34" s="26" t="s">
        <v>306</v>
      </c>
    </row>
    <row r="35" ht="20.25" customHeight="1">
      <c r="A35" s="26" t="s">
        <v>307</v>
      </c>
    </row>
    <row r="36" ht="20.25" customHeight="1">
      <c r="A36" s="26" t="s">
        <v>308</v>
      </c>
    </row>
    <row r="37" ht="13.5">
      <c r="A37" s="26"/>
    </row>
    <row r="38" spans="5:11" ht="15.75" customHeight="1">
      <c r="E38" s="224"/>
      <c r="F38" s="225"/>
      <c r="G38" s="337" t="s">
        <v>48</v>
      </c>
      <c r="H38" s="337"/>
      <c r="I38" s="337"/>
      <c r="J38" s="225"/>
      <c r="K38" s="226"/>
    </row>
    <row r="39" spans="5:11" ht="15.75" customHeight="1">
      <c r="E39" s="227"/>
      <c r="F39" s="228"/>
      <c r="G39" s="337" t="s">
        <v>49</v>
      </c>
      <c r="H39" s="337"/>
      <c r="I39" s="337"/>
      <c r="J39" s="228"/>
      <c r="K39" s="229"/>
    </row>
  </sheetData>
  <mergeCells count="4">
    <mergeCell ref="A3:L3"/>
    <mergeCell ref="A1:L1"/>
    <mergeCell ref="G38:I38"/>
    <mergeCell ref="G39:I39"/>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&amp;C- 5 -</oddFooter>
  </headerFooter>
  <drawing r:id="rId1"/>
</worksheet>
</file>

<file path=xl/worksheets/sheet10.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00390625" defaultRowHeight="16.5" customHeight="1"/>
  <cols>
    <col min="1" max="1" width="23.75390625" style="26" customWidth="1"/>
    <col min="2" max="2" width="12.75390625" style="26" customWidth="1"/>
    <col min="3" max="6" width="12.625" style="26" customWidth="1"/>
  </cols>
  <sheetData>
    <row r="1" spans="1:2" ht="16.5" customHeight="1">
      <c r="A1" s="74" t="s">
        <v>181</v>
      </c>
      <c r="B1" s="68"/>
    </row>
    <row r="2" spans="1:2" ht="16.5" customHeight="1">
      <c r="A2" s="74"/>
      <c r="B2" s="68"/>
    </row>
    <row r="3" spans="1:2" ht="16.5" customHeight="1">
      <c r="A3" s="26" t="s">
        <v>344</v>
      </c>
      <c r="B3" s="68"/>
    </row>
    <row r="4" spans="1:2" ht="16.5" customHeight="1">
      <c r="A4" s="26" t="s">
        <v>344</v>
      </c>
      <c r="B4" s="68"/>
    </row>
    <row r="5" spans="1:2" ht="16.5" customHeight="1">
      <c r="A5" s="26" t="s">
        <v>344</v>
      </c>
      <c r="B5" s="68"/>
    </row>
    <row r="6" spans="1:2" ht="16.5" customHeight="1">
      <c r="A6" s="26" t="s">
        <v>344</v>
      </c>
      <c r="B6" s="68"/>
    </row>
    <row r="7" spans="1:2" ht="16.5" customHeight="1">
      <c r="A7" s="26" t="s">
        <v>344</v>
      </c>
      <c r="B7" s="68"/>
    </row>
    <row r="8" ht="16.5" customHeight="1">
      <c r="B8" s="68"/>
    </row>
    <row r="9" spans="2:6" ht="16.5" customHeight="1">
      <c r="B9" s="68"/>
      <c r="F9" s="59" t="s">
        <v>207</v>
      </c>
    </row>
    <row r="10" ht="6.75" customHeight="1"/>
    <row r="11" spans="1:6" ht="16.5" customHeight="1">
      <c r="A11" s="329" t="s">
        <v>203</v>
      </c>
      <c r="B11" s="329"/>
      <c r="C11" s="329"/>
      <c r="D11" s="329"/>
      <c r="E11" s="329"/>
      <c r="F11" s="329"/>
    </row>
    <row r="12" spans="1:5" ht="16.5" customHeight="1">
      <c r="A12" s="68"/>
      <c r="E12" s="59" t="s">
        <v>191</v>
      </c>
    </row>
    <row r="13" spans="1:6" ht="31.5" customHeight="1">
      <c r="A13" s="57" t="s">
        <v>217</v>
      </c>
      <c r="B13" s="58" t="s">
        <v>133</v>
      </c>
      <c r="C13" s="58" t="s">
        <v>132</v>
      </c>
      <c r="D13" s="58" t="s">
        <v>131</v>
      </c>
      <c r="E13" s="58" t="s">
        <v>130</v>
      </c>
      <c r="F13"/>
    </row>
    <row r="14" spans="1:5" s="81" customFormat="1" ht="10.5">
      <c r="A14" s="82"/>
      <c r="B14" s="55" t="s">
        <v>105</v>
      </c>
      <c r="C14" s="55" t="s">
        <v>106</v>
      </c>
      <c r="D14" s="56" t="s">
        <v>106</v>
      </c>
      <c r="E14" s="56" t="s">
        <v>129</v>
      </c>
    </row>
    <row r="15" spans="1:6" ht="17.25" customHeight="1">
      <c r="A15" s="135" t="s">
        <v>67</v>
      </c>
      <c r="B15" s="250">
        <v>397099</v>
      </c>
      <c r="C15" s="265">
        <v>85.4</v>
      </c>
      <c r="D15" s="265">
        <v>88</v>
      </c>
      <c r="E15" s="267">
        <v>1.29</v>
      </c>
      <c r="F15"/>
    </row>
    <row r="16" spans="1:6" ht="17.25" customHeight="1">
      <c r="A16" s="135" t="s">
        <v>85</v>
      </c>
      <c r="B16" s="250">
        <v>375450</v>
      </c>
      <c r="C16" s="265">
        <v>51</v>
      </c>
      <c r="D16" s="265">
        <v>49.1</v>
      </c>
      <c r="E16" s="267">
        <v>0.87</v>
      </c>
      <c r="F16"/>
    </row>
    <row r="17" spans="1:6" ht="17.25" customHeight="1">
      <c r="A17" s="84" t="s">
        <v>68</v>
      </c>
      <c r="B17" s="250">
        <v>497232</v>
      </c>
      <c r="C17" s="265">
        <v>85.2</v>
      </c>
      <c r="D17" s="265">
        <v>86.2</v>
      </c>
      <c r="E17" s="267">
        <v>1.43</v>
      </c>
      <c r="F17"/>
    </row>
    <row r="18" spans="1:6" ht="17.25" customHeight="1">
      <c r="A18" s="199" t="s">
        <v>86</v>
      </c>
      <c r="B18" s="250">
        <v>844758</v>
      </c>
      <c r="C18" s="265">
        <v>100</v>
      </c>
      <c r="D18" s="265">
        <v>100</v>
      </c>
      <c r="E18" s="267">
        <v>2.03</v>
      </c>
      <c r="F18"/>
    </row>
    <row r="19" spans="1:6" ht="17.25" customHeight="1">
      <c r="A19" s="85" t="s">
        <v>234</v>
      </c>
      <c r="B19" s="250">
        <v>482140</v>
      </c>
      <c r="C19" s="265">
        <v>88.9</v>
      </c>
      <c r="D19" s="265">
        <v>60</v>
      </c>
      <c r="E19" s="267">
        <v>1.24</v>
      </c>
      <c r="F19"/>
    </row>
    <row r="20" spans="1:6" ht="17.25" customHeight="1">
      <c r="A20" s="84" t="s">
        <v>235</v>
      </c>
      <c r="B20" s="250">
        <v>218191</v>
      </c>
      <c r="C20" s="265">
        <v>89.8</v>
      </c>
      <c r="D20" s="265">
        <v>97</v>
      </c>
      <c r="E20" s="267">
        <v>1.07</v>
      </c>
      <c r="F20"/>
    </row>
    <row r="21" spans="1:6" ht="17.25" customHeight="1">
      <c r="A21" s="84" t="s">
        <v>102</v>
      </c>
      <c r="B21" s="250">
        <v>156904</v>
      </c>
      <c r="C21" s="265">
        <v>89.9</v>
      </c>
      <c r="D21" s="265">
        <v>94.2</v>
      </c>
      <c r="E21" s="267">
        <v>0.9</v>
      </c>
      <c r="F21"/>
    </row>
    <row r="22" spans="1:6" ht="17.25" customHeight="1">
      <c r="A22" s="84" t="s">
        <v>87</v>
      </c>
      <c r="B22" s="250">
        <v>573330</v>
      </c>
      <c r="C22" s="265">
        <v>82.7</v>
      </c>
      <c r="D22" s="265">
        <v>90.9</v>
      </c>
      <c r="E22" s="267">
        <v>1.61</v>
      </c>
      <c r="F22"/>
    </row>
    <row r="23" spans="1:6" ht="17.25" customHeight="1">
      <c r="A23" s="84" t="s">
        <v>1</v>
      </c>
      <c r="B23" s="252" t="s">
        <v>360</v>
      </c>
      <c r="C23" s="252" t="s">
        <v>360</v>
      </c>
      <c r="D23" s="252" t="s">
        <v>360</v>
      </c>
      <c r="E23" s="252" t="s">
        <v>360</v>
      </c>
      <c r="F23"/>
    </row>
    <row r="24" spans="1:6" ht="17.25" customHeight="1">
      <c r="A24" s="84" t="s">
        <v>247</v>
      </c>
      <c r="B24" s="250">
        <v>118306</v>
      </c>
      <c r="C24" s="265">
        <v>51.6</v>
      </c>
      <c r="D24" s="265">
        <v>67.1</v>
      </c>
      <c r="E24" s="267">
        <v>0.79</v>
      </c>
      <c r="F24"/>
    </row>
    <row r="25" spans="1:6" ht="17.25" customHeight="1">
      <c r="A25" s="84" t="s">
        <v>248</v>
      </c>
      <c r="B25" s="250">
        <v>326457</v>
      </c>
      <c r="C25" s="265">
        <v>100</v>
      </c>
      <c r="D25" s="265">
        <v>100</v>
      </c>
      <c r="E25" s="267">
        <v>1.41</v>
      </c>
      <c r="F25"/>
    </row>
    <row r="26" spans="1:6" ht="17.25" customHeight="1">
      <c r="A26" s="84" t="s">
        <v>249</v>
      </c>
      <c r="B26" s="250">
        <v>660538</v>
      </c>
      <c r="C26" s="265">
        <v>100</v>
      </c>
      <c r="D26" s="265">
        <v>100</v>
      </c>
      <c r="E26" s="267">
        <v>1.75</v>
      </c>
      <c r="F26"/>
    </row>
    <row r="27" spans="1:6" ht="17.25" customHeight="1">
      <c r="A27" s="84" t="s">
        <v>240</v>
      </c>
      <c r="B27" s="250">
        <v>455308</v>
      </c>
      <c r="C27" s="265">
        <v>79.6</v>
      </c>
      <c r="D27" s="265">
        <v>81.2</v>
      </c>
      <c r="E27" s="267">
        <v>1.69</v>
      </c>
      <c r="F27"/>
    </row>
    <row r="28" spans="1:6" ht="17.25" customHeight="1">
      <c r="A28" s="65" t="s">
        <v>88</v>
      </c>
      <c r="B28" s="259">
        <v>320018</v>
      </c>
      <c r="C28" s="266">
        <v>81.9</v>
      </c>
      <c r="D28" s="266">
        <v>76.6</v>
      </c>
      <c r="E28" s="268">
        <v>1.03</v>
      </c>
      <c r="F28"/>
    </row>
    <row r="29" ht="21" customHeight="1"/>
    <row r="30" ht="21" customHeight="1">
      <c r="E30" s="59" t="s">
        <v>134</v>
      </c>
    </row>
    <row r="31" spans="1:6" ht="31.5" customHeight="1">
      <c r="A31" s="57" t="s">
        <v>217</v>
      </c>
      <c r="B31" s="58" t="s">
        <v>133</v>
      </c>
      <c r="C31" s="58" t="s">
        <v>132</v>
      </c>
      <c r="D31" s="58" t="s">
        <v>131</v>
      </c>
      <c r="E31" s="58" t="s">
        <v>130</v>
      </c>
      <c r="F31"/>
    </row>
    <row r="32" spans="1:5" s="81" customFormat="1" ht="10.5">
      <c r="A32" s="82"/>
      <c r="B32" s="55" t="s">
        <v>105</v>
      </c>
      <c r="C32" s="55" t="s">
        <v>106</v>
      </c>
      <c r="D32" s="56" t="s">
        <v>106</v>
      </c>
      <c r="E32" s="56" t="s">
        <v>129</v>
      </c>
    </row>
    <row r="33" spans="1:6" ht="17.25" customHeight="1">
      <c r="A33" s="135" t="s">
        <v>67</v>
      </c>
      <c r="B33" s="250">
        <v>394140</v>
      </c>
      <c r="C33" s="265">
        <v>85.6</v>
      </c>
      <c r="D33" s="265">
        <v>85.4</v>
      </c>
      <c r="E33" s="267">
        <v>1.26</v>
      </c>
      <c r="F33"/>
    </row>
    <row r="34" spans="1:6" ht="17.25" customHeight="1">
      <c r="A34" s="135" t="s">
        <v>85</v>
      </c>
      <c r="B34" s="250">
        <v>337794</v>
      </c>
      <c r="C34" s="265">
        <v>51</v>
      </c>
      <c r="D34" s="265">
        <v>44.8</v>
      </c>
      <c r="E34" s="267">
        <v>0.8</v>
      </c>
      <c r="F34"/>
    </row>
    <row r="35" spans="1:6" ht="17.25" customHeight="1">
      <c r="A35" s="84" t="s">
        <v>68</v>
      </c>
      <c r="B35" s="250">
        <v>475124</v>
      </c>
      <c r="C35" s="265">
        <v>88.6</v>
      </c>
      <c r="D35" s="265">
        <v>89.1</v>
      </c>
      <c r="E35" s="267">
        <v>1.25</v>
      </c>
      <c r="F35"/>
    </row>
    <row r="36" spans="1:6" ht="17.25" customHeight="1">
      <c r="A36" s="199" t="s">
        <v>86</v>
      </c>
      <c r="B36" s="250">
        <v>844120</v>
      </c>
      <c r="C36" s="265">
        <v>100</v>
      </c>
      <c r="D36" s="265">
        <v>100</v>
      </c>
      <c r="E36" s="267">
        <v>2.25</v>
      </c>
      <c r="F36"/>
    </row>
    <row r="37" spans="1:6" ht="17.25" customHeight="1">
      <c r="A37" s="85" t="s">
        <v>234</v>
      </c>
      <c r="B37" s="250">
        <v>268941</v>
      </c>
      <c r="C37" s="265">
        <v>88.9</v>
      </c>
      <c r="D37" s="265">
        <v>87.9</v>
      </c>
      <c r="E37" s="267">
        <v>1.13</v>
      </c>
      <c r="F37"/>
    </row>
    <row r="38" spans="1:6" ht="17.25" customHeight="1">
      <c r="A38" s="84" t="s">
        <v>235</v>
      </c>
      <c r="B38" s="250">
        <v>228461</v>
      </c>
      <c r="C38" s="265">
        <v>78.8</v>
      </c>
      <c r="D38" s="265">
        <v>86.3</v>
      </c>
      <c r="E38" s="267">
        <v>1.11</v>
      </c>
      <c r="F38"/>
    </row>
    <row r="39" spans="1:6" ht="17.25" customHeight="1">
      <c r="A39" s="84" t="s">
        <v>102</v>
      </c>
      <c r="B39" s="250">
        <v>157443</v>
      </c>
      <c r="C39" s="265">
        <v>100</v>
      </c>
      <c r="D39" s="265">
        <v>100</v>
      </c>
      <c r="E39" s="267">
        <v>0.9</v>
      </c>
      <c r="F39"/>
    </row>
    <row r="40" spans="1:6" ht="17.25" customHeight="1">
      <c r="A40" s="84" t="s">
        <v>87</v>
      </c>
      <c r="B40" s="250">
        <v>532419</v>
      </c>
      <c r="C40" s="265">
        <v>93.7</v>
      </c>
      <c r="D40" s="265">
        <v>81.8</v>
      </c>
      <c r="E40" s="267">
        <v>1.65</v>
      </c>
      <c r="F40"/>
    </row>
    <row r="41" spans="1:6" ht="17.25" customHeight="1">
      <c r="A41" s="84" t="s">
        <v>1</v>
      </c>
      <c r="B41" s="252" t="s">
        <v>360</v>
      </c>
      <c r="C41" s="252" t="s">
        <v>360</v>
      </c>
      <c r="D41" s="252" t="s">
        <v>360</v>
      </c>
      <c r="E41" s="252" t="s">
        <v>360</v>
      </c>
      <c r="F41"/>
    </row>
    <row r="42" spans="1:6" ht="17.25" customHeight="1">
      <c r="A42" s="84" t="s">
        <v>247</v>
      </c>
      <c r="B42" s="250">
        <v>89264</v>
      </c>
      <c r="C42" s="265">
        <v>60.9</v>
      </c>
      <c r="D42" s="265">
        <v>65.4</v>
      </c>
      <c r="E42" s="267">
        <v>0.63</v>
      </c>
      <c r="F42"/>
    </row>
    <row r="43" spans="1:6" ht="17.25" customHeight="1">
      <c r="A43" s="84" t="s">
        <v>248</v>
      </c>
      <c r="B43" s="250">
        <v>394508</v>
      </c>
      <c r="C43" s="265">
        <v>79.5</v>
      </c>
      <c r="D43" s="265">
        <v>90</v>
      </c>
      <c r="E43" s="267">
        <v>1.65</v>
      </c>
      <c r="F43"/>
    </row>
    <row r="44" spans="1:6" ht="17.25" customHeight="1">
      <c r="A44" s="84" t="s">
        <v>249</v>
      </c>
      <c r="B44" s="250">
        <v>765823</v>
      </c>
      <c r="C44" s="265">
        <v>76.7</v>
      </c>
      <c r="D44" s="265">
        <v>79.7</v>
      </c>
      <c r="E44" s="267">
        <v>2.19</v>
      </c>
      <c r="F44"/>
    </row>
    <row r="45" spans="1:6" ht="17.25" customHeight="1">
      <c r="A45" s="84" t="s">
        <v>240</v>
      </c>
      <c r="B45" s="250">
        <v>426065</v>
      </c>
      <c r="C45" s="265">
        <v>100</v>
      </c>
      <c r="D45" s="265">
        <v>100</v>
      </c>
      <c r="E45" s="267">
        <v>1.66</v>
      </c>
      <c r="F45"/>
    </row>
    <row r="46" spans="1:6" ht="17.25" customHeight="1">
      <c r="A46" s="65" t="s">
        <v>88</v>
      </c>
      <c r="B46" s="259">
        <v>327701</v>
      </c>
      <c r="C46" s="266">
        <v>95.4</v>
      </c>
      <c r="D46" s="266">
        <v>64.4</v>
      </c>
      <c r="E46" s="268">
        <v>1.11</v>
      </c>
      <c r="F46"/>
    </row>
    <row r="51" spans="3:4" ht="16.5" customHeight="1">
      <c r="C51" s="62"/>
      <c r="D51" s="62"/>
    </row>
    <row r="52" spans="3:4" ht="16.5" customHeight="1">
      <c r="C52" s="62"/>
      <c r="D52" s="62"/>
    </row>
    <row r="53" spans="3:4" ht="16.5" customHeight="1">
      <c r="C53" s="62"/>
      <c r="D53" s="62"/>
    </row>
    <row r="54" spans="3:4" ht="16.5" customHeight="1">
      <c r="C54" s="62"/>
      <c r="D54" s="62"/>
    </row>
    <row r="55" spans="3:4" ht="16.5" customHeight="1">
      <c r="C55" s="62"/>
      <c r="D55" s="62"/>
    </row>
    <row r="56" spans="3:4" ht="16.5" customHeight="1">
      <c r="C56" s="62"/>
      <c r="D56" s="62"/>
    </row>
    <row r="57" spans="3:4" ht="16.5" customHeight="1">
      <c r="C57" s="62"/>
      <c r="D57" s="62"/>
    </row>
    <row r="58" spans="3:4" ht="16.5" customHeight="1">
      <c r="C58" s="62"/>
      <c r="D58" s="62"/>
    </row>
    <row r="59" spans="3:4" ht="16.5" customHeight="1">
      <c r="C59" s="62"/>
      <c r="D59" s="62"/>
    </row>
  </sheetData>
  <mergeCells count="1">
    <mergeCell ref="A11:F1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&amp;C- 14 -</oddFooter>
  </headerFooter>
  <drawing r:id="rId1"/>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00390625" defaultRowHeight="16.5" customHeight="1"/>
  <cols>
    <col min="1" max="1" width="23.875" style="26" customWidth="1"/>
    <col min="2" max="6" width="13.375" style="26" customWidth="1"/>
    <col min="7" max="7" width="3.50390625" style="26" customWidth="1"/>
    <col min="8" max="16384" width="9.00390625" style="26" customWidth="1"/>
  </cols>
  <sheetData>
    <row r="1" spans="1:7" ht="17.25">
      <c r="A1" s="298" t="s">
        <v>184</v>
      </c>
      <c r="B1" s="205"/>
      <c r="C1" s="205"/>
      <c r="D1" s="205"/>
      <c r="E1" s="205"/>
      <c r="F1" s="205"/>
      <c r="G1" s="205"/>
    </row>
    <row r="2" spans="1:7" ht="16.5" customHeight="1">
      <c r="A2" s="205"/>
      <c r="B2" s="205"/>
      <c r="C2" s="205"/>
      <c r="D2" s="205"/>
      <c r="E2" s="205"/>
      <c r="F2" s="205"/>
      <c r="G2" s="205"/>
    </row>
    <row r="3" spans="1:7" ht="16.5" customHeight="1">
      <c r="A3" s="299" t="s">
        <v>176</v>
      </c>
      <c r="B3" s="205"/>
      <c r="C3" s="205"/>
      <c r="D3" s="205"/>
      <c r="E3" s="205"/>
      <c r="F3" s="205"/>
      <c r="G3" s="205"/>
    </row>
    <row r="4" spans="1:7" ht="13.5" customHeight="1">
      <c r="A4" s="299"/>
      <c r="B4" s="205"/>
      <c r="C4" s="205"/>
      <c r="D4" s="205"/>
      <c r="E4" s="205"/>
      <c r="F4" s="205"/>
      <c r="G4" s="205"/>
    </row>
    <row r="5" spans="1:7" ht="16.5" customHeight="1">
      <c r="A5" s="205"/>
      <c r="B5" s="205"/>
      <c r="C5" s="205"/>
      <c r="D5" s="205"/>
      <c r="E5" s="205"/>
      <c r="F5" s="205"/>
      <c r="G5" s="205"/>
    </row>
    <row r="6" spans="1:7" ht="16.5" customHeight="1">
      <c r="A6" s="205" t="s">
        <v>344</v>
      </c>
      <c r="B6" s="205"/>
      <c r="C6" s="205"/>
      <c r="D6" s="205"/>
      <c r="E6" s="205"/>
      <c r="F6" s="205"/>
      <c r="G6" s="205"/>
    </row>
    <row r="7" spans="1:7" ht="16.5" customHeight="1">
      <c r="A7" s="205" t="s">
        <v>344</v>
      </c>
      <c r="B7" s="205"/>
      <c r="C7" s="205"/>
      <c r="D7" s="205"/>
      <c r="E7" s="205"/>
      <c r="F7" s="205"/>
      <c r="G7" s="205"/>
    </row>
    <row r="8" spans="1:7" ht="16.5" customHeight="1">
      <c r="A8" s="205" t="s">
        <v>344</v>
      </c>
      <c r="B8" s="205"/>
      <c r="C8" s="205"/>
      <c r="D8" s="205"/>
      <c r="E8" s="205"/>
      <c r="F8" s="205"/>
      <c r="G8" s="205"/>
    </row>
    <row r="9" spans="1:7" ht="16.5" customHeight="1">
      <c r="A9" s="205" t="s">
        <v>344</v>
      </c>
      <c r="B9" s="205"/>
      <c r="C9" s="205"/>
      <c r="D9" s="205"/>
      <c r="E9" s="205"/>
      <c r="F9" s="205"/>
      <c r="G9" s="205"/>
    </row>
    <row r="10" spans="1:7" ht="16.5" customHeight="1">
      <c r="A10" s="205"/>
      <c r="B10" s="205"/>
      <c r="C10" s="205"/>
      <c r="D10" s="205"/>
      <c r="E10" s="205"/>
      <c r="F10" s="59" t="s">
        <v>428</v>
      </c>
      <c r="G10" s="205"/>
    </row>
    <row r="11" spans="1:7" ht="16.5" customHeight="1">
      <c r="A11" s="205"/>
      <c r="B11" s="205"/>
      <c r="C11" s="205"/>
      <c r="D11" s="205"/>
      <c r="E11" s="205"/>
      <c r="F11" s="205"/>
      <c r="G11" s="59"/>
    </row>
    <row r="12" spans="1:7" ht="17.25" customHeight="1">
      <c r="A12" s="365" t="s">
        <v>361</v>
      </c>
      <c r="B12" s="365"/>
      <c r="C12" s="365"/>
      <c r="D12" s="365"/>
      <c r="E12" s="365"/>
      <c r="F12" s="365"/>
      <c r="G12" s="294"/>
    </row>
    <row r="13" spans="1:7" ht="17.25" customHeight="1">
      <c r="A13" s="371" t="s">
        <v>141</v>
      </c>
      <c r="B13" s="375" t="s">
        <v>396</v>
      </c>
      <c r="C13" s="372" t="s">
        <v>199</v>
      </c>
      <c r="D13" s="373"/>
      <c r="E13" s="373"/>
      <c r="F13" s="374"/>
      <c r="G13" s="46"/>
    </row>
    <row r="14" spans="1:7" ht="17.25" customHeight="1">
      <c r="A14" s="371"/>
      <c r="B14" s="503"/>
      <c r="C14" s="36" t="s">
        <v>429</v>
      </c>
      <c r="D14" s="36" t="s">
        <v>395</v>
      </c>
      <c r="E14" s="36" t="s">
        <v>394</v>
      </c>
      <c r="F14" s="36" t="s">
        <v>393</v>
      </c>
      <c r="G14" s="46"/>
    </row>
    <row r="15" spans="1:7" ht="17.25" customHeight="1">
      <c r="A15" s="134"/>
      <c r="B15" s="295" t="s">
        <v>188</v>
      </c>
      <c r="C15" s="295" t="s">
        <v>188</v>
      </c>
      <c r="D15" s="197" t="s">
        <v>254</v>
      </c>
      <c r="E15" s="197" t="s">
        <v>254</v>
      </c>
      <c r="F15" s="197" t="s">
        <v>254</v>
      </c>
      <c r="G15" s="46"/>
    </row>
    <row r="16" spans="1:7" ht="17.25" customHeight="1">
      <c r="A16" s="83" t="s">
        <v>67</v>
      </c>
      <c r="B16" s="296">
        <v>18.5</v>
      </c>
      <c r="C16" s="296">
        <v>19</v>
      </c>
      <c r="D16" s="296">
        <v>19.1</v>
      </c>
      <c r="E16" s="292">
        <v>19.1</v>
      </c>
      <c r="F16" s="292">
        <v>19.1</v>
      </c>
      <c r="G16" s="46"/>
    </row>
    <row r="17" spans="1:7" ht="17.25" customHeight="1">
      <c r="A17" s="83" t="s">
        <v>335</v>
      </c>
      <c r="B17" s="296">
        <v>17</v>
      </c>
      <c r="C17" s="296">
        <v>21</v>
      </c>
      <c r="D17" s="296">
        <v>21.2</v>
      </c>
      <c r="E17" s="292">
        <v>20.8</v>
      </c>
      <c r="F17" s="292">
        <v>20.3</v>
      </c>
      <c r="G17" s="46"/>
    </row>
    <row r="18" spans="1:7" ht="17.25" customHeight="1">
      <c r="A18" s="83" t="s">
        <v>68</v>
      </c>
      <c r="B18" s="296">
        <v>18.8</v>
      </c>
      <c r="C18" s="296">
        <v>19.3</v>
      </c>
      <c r="D18" s="296">
        <v>19.4</v>
      </c>
      <c r="E18" s="292">
        <v>19.4</v>
      </c>
      <c r="F18" s="292">
        <v>19.3</v>
      </c>
      <c r="G18" s="46"/>
    </row>
    <row r="19" spans="1:7" ht="17.25" customHeight="1">
      <c r="A19" s="97" t="s">
        <v>336</v>
      </c>
      <c r="B19" s="296">
        <v>18.7</v>
      </c>
      <c r="C19" s="296">
        <v>18.8</v>
      </c>
      <c r="D19" s="296">
        <v>18.9</v>
      </c>
      <c r="E19" s="292">
        <v>19</v>
      </c>
      <c r="F19" s="292">
        <v>18.7</v>
      </c>
      <c r="G19" s="46"/>
    </row>
    <row r="20" spans="1:7" ht="17.25" customHeight="1">
      <c r="A20" s="83" t="s">
        <v>430</v>
      </c>
      <c r="B20" s="296">
        <v>18.8</v>
      </c>
      <c r="C20" s="296">
        <v>19.9</v>
      </c>
      <c r="D20" s="296">
        <v>20</v>
      </c>
      <c r="E20" s="292">
        <v>19.4</v>
      </c>
      <c r="F20" s="292">
        <v>19.6</v>
      </c>
      <c r="G20" s="46"/>
    </row>
    <row r="21" spans="1:7" ht="17.25" customHeight="1">
      <c r="A21" s="83" t="s">
        <v>235</v>
      </c>
      <c r="B21" s="296">
        <v>19.8</v>
      </c>
      <c r="C21" s="296">
        <v>20.2</v>
      </c>
      <c r="D21" s="296">
        <v>20.5</v>
      </c>
      <c r="E21" s="292">
        <v>20.8</v>
      </c>
      <c r="F21" s="292">
        <v>20.8</v>
      </c>
      <c r="G21" s="46"/>
    </row>
    <row r="22" spans="1:7" ht="17.25" customHeight="1">
      <c r="A22" s="83" t="s">
        <v>431</v>
      </c>
      <c r="B22" s="296">
        <v>19.4</v>
      </c>
      <c r="C22" s="296">
        <v>19.5</v>
      </c>
      <c r="D22" s="296">
        <v>19.5</v>
      </c>
      <c r="E22" s="292">
        <v>19.6</v>
      </c>
      <c r="F22" s="292">
        <v>19.6</v>
      </c>
      <c r="G22" s="46"/>
    </row>
    <row r="23" spans="1:7" ht="17.25" customHeight="1">
      <c r="A23" s="83" t="s">
        <v>337</v>
      </c>
      <c r="B23" s="296">
        <v>18.7</v>
      </c>
      <c r="C23" s="296">
        <v>19.3</v>
      </c>
      <c r="D23" s="296">
        <v>19.5</v>
      </c>
      <c r="E23" s="292">
        <v>19.5</v>
      </c>
      <c r="F23" s="292">
        <v>19.4</v>
      </c>
      <c r="G23" s="46"/>
    </row>
    <row r="24" spans="1:7" ht="17.25" customHeight="1">
      <c r="A24" s="83" t="s">
        <v>116</v>
      </c>
      <c r="B24" s="296" t="s">
        <v>103</v>
      </c>
      <c r="C24" s="296">
        <v>21.5</v>
      </c>
      <c r="D24" s="296">
        <v>20.7</v>
      </c>
      <c r="E24" s="292" t="s">
        <v>103</v>
      </c>
      <c r="F24" s="292" t="s">
        <v>103</v>
      </c>
      <c r="G24" s="46"/>
    </row>
    <row r="25" spans="1:7" ht="17.25" customHeight="1">
      <c r="A25" s="83" t="s">
        <v>432</v>
      </c>
      <c r="B25" s="296">
        <v>16.4</v>
      </c>
      <c r="C25" s="296">
        <v>16.7</v>
      </c>
      <c r="D25" s="296">
        <v>17.4</v>
      </c>
      <c r="E25" s="292">
        <v>14.4</v>
      </c>
      <c r="F25" s="292">
        <v>15.7</v>
      </c>
      <c r="G25" s="46"/>
    </row>
    <row r="26" spans="1:7" ht="17.25" customHeight="1">
      <c r="A26" s="83" t="s">
        <v>433</v>
      </c>
      <c r="B26" s="296">
        <v>17.7</v>
      </c>
      <c r="C26" s="296">
        <v>17.5</v>
      </c>
      <c r="D26" s="296">
        <v>17.7</v>
      </c>
      <c r="E26" s="292">
        <v>18.8</v>
      </c>
      <c r="F26" s="292">
        <v>18.5</v>
      </c>
      <c r="G26" s="200"/>
    </row>
    <row r="27" spans="1:6" ht="17.25" customHeight="1">
      <c r="A27" s="83" t="s">
        <v>434</v>
      </c>
      <c r="B27" s="296">
        <v>16.6</v>
      </c>
      <c r="C27" s="296">
        <v>16.1</v>
      </c>
      <c r="D27" s="296">
        <v>16.7</v>
      </c>
      <c r="E27" s="292">
        <v>17.1</v>
      </c>
      <c r="F27" s="292">
        <v>16.9</v>
      </c>
    </row>
    <row r="28" spans="1:6" s="79" customFormat="1" ht="17.25" customHeight="1">
      <c r="A28" s="83" t="s">
        <v>240</v>
      </c>
      <c r="B28" s="296">
        <v>19.2</v>
      </c>
      <c r="C28" s="296">
        <v>19.1</v>
      </c>
      <c r="D28" s="296">
        <v>19.4</v>
      </c>
      <c r="E28" s="292">
        <v>19.6</v>
      </c>
      <c r="F28" s="292">
        <v>19.4</v>
      </c>
    </row>
    <row r="29" spans="1:6" ht="17.25" customHeight="1">
      <c r="A29" s="96" t="s">
        <v>88</v>
      </c>
      <c r="B29" s="297">
        <v>18.6</v>
      </c>
      <c r="C29" s="297">
        <v>19.8</v>
      </c>
      <c r="D29" s="297">
        <v>19.7</v>
      </c>
      <c r="E29" s="293">
        <v>19.3</v>
      </c>
      <c r="F29" s="293">
        <v>19.1</v>
      </c>
    </row>
    <row r="30" ht="15.75" customHeight="1"/>
    <row r="42" s="79" customFormat="1" ht="10.5"/>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sheetData>
  <mergeCells count="4">
    <mergeCell ref="A12:F12"/>
    <mergeCell ref="A13:A14"/>
    <mergeCell ref="C13:F13"/>
    <mergeCell ref="B13:B14"/>
  </mergeCells>
  <printOptions/>
  <pageMargins left="0.7874015748031497" right="0.47" top="0.7874015748031497" bottom="0.7874015748031497" header="0" footer="0"/>
  <pageSetup horizontalDpi="300" verticalDpi="300" orientation="portrait" paperSize="9" r:id="rId2"/>
  <headerFooter alignWithMargins="0">
    <oddFooter>&amp;C- 15 -</oddFooter>
  </headerFooter>
  <drawing r:id="rId1"/>
</worksheet>
</file>

<file path=xl/worksheets/sheet12.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9.00390625" defaultRowHeight="16.5" customHeight="1"/>
  <cols>
    <col min="1" max="1" width="23.875" style="26" customWidth="1"/>
    <col min="2" max="2" width="7.00390625" style="26" customWidth="1"/>
    <col min="3" max="4" width="7.125" style="26" customWidth="1"/>
    <col min="5" max="5" width="7.00390625" style="26" customWidth="1"/>
    <col min="6" max="7" width="7.125" style="26" customWidth="1"/>
    <col min="8" max="8" width="7.00390625" style="26" customWidth="1"/>
    <col min="9" max="10" width="7.125" style="26" customWidth="1"/>
    <col min="11" max="23" width="9.00390625" style="26" customWidth="1"/>
    <col min="24" max="35" width="0.12890625" style="26" customWidth="1"/>
    <col min="36" max="16384" width="9.00390625" style="26" customWidth="1"/>
  </cols>
  <sheetData>
    <row r="1" ht="15.75" customHeight="1"/>
    <row r="2" ht="16.5" customHeight="1">
      <c r="A2" s="74" t="s">
        <v>177</v>
      </c>
    </row>
    <row r="4" ht="16.5" customHeight="1">
      <c r="A4" s="26" t="s">
        <v>344</v>
      </c>
    </row>
    <row r="5" spans="1:10" ht="16.5" customHeight="1">
      <c r="A5" s="334" t="s">
        <v>344</v>
      </c>
      <c r="B5" s="334"/>
      <c r="C5" s="334"/>
      <c r="D5" s="334"/>
      <c r="E5" s="334"/>
      <c r="F5" s="334"/>
      <c r="G5" s="334"/>
      <c r="H5" s="334"/>
      <c r="I5" s="334"/>
      <c r="J5" s="334"/>
    </row>
    <row r="6" spans="1:10" ht="16.5" customHeight="1">
      <c r="A6" s="334" t="s">
        <v>344</v>
      </c>
      <c r="B6" s="318"/>
      <c r="C6" s="318"/>
      <c r="D6" s="318"/>
      <c r="E6" s="318"/>
      <c r="F6" s="318"/>
      <c r="G6" s="318"/>
      <c r="H6" s="318"/>
      <c r="I6" s="318"/>
      <c r="J6" s="318"/>
    </row>
    <row r="7" ht="16.5" customHeight="1">
      <c r="J7" s="59" t="s">
        <v>346</v>
      </c>
    </row>
    <row r="8" ht="16.5" customHeight="1">
      <c r="J8" s="59"/>
    </row>
    <row r="9" spans="1:10" ht="16.5" customHeight="1">
      <c r="A9" s="360" t="s">
        <v>258</v>
      </c>
      <c r="B9" s="360"/>
      <c r="C9" s="360"/>
      <c r="D9" s="360"/>
      <c r="E9" s="360"/>
      <c r="F9" s="360"/>
      <c r="G9" s="360"/>
      <c r="H9" s="360"/>
      <c r="I9" s="360"/>
      <c r="J9" s="360"/>
    </row>
    <row r="10" spans="1:10" ht="16.5" customHeight="1">
      <c r="A10" s="367" t="s">
        <v>141</v>
      </c>
      <c r="B10" s="102" t="s">
        <v>135</v>
      </c>
      <c r="C10" s="93"/>
      <c r="D10" s="94"/>
      <c r="E10" s="102" t="s">
        <v>136</v>
      </c>
      <c r="F10" s="92"/>
      <c r="G10" s="103"/>
      <c r="H10" s="350" t="s">
        <v>137</v>
      </c>
      <c r="I10" s="379"/>
      <c r="J10" s="351"/>
    </row>
    <row r="11" spans="1:10" ht="16.5" customHeight="1">
      <c r="A11" s="378"/>
      <c r="B11" s="61"/>
      <c r="C11" s="380" t="s">
        <v>255</v>
      </c>
      <c r="D11" s="381"/>
      <c r="E11" s="156"/>
      <c r="F11" s="380" t="s">
        <v>255</v>
      </c>
      <c r="G11" s="381"/>
      <c r="H11" s="156"/>
      <c r="I11" s="380" t="s">
        <v>255</v>
      </c>
      <c r="J11" s="381"/>
    </row>
    <row r="12" spans="1:10" ht="16.5" customHeight="1">
      <c r="A12" s="378"/>
      <c r="B12" s="48" t="s">
        <v>98</v>
      </c>
      <c r="C12" s="376" t="s">
        <v>256</v>
      </c>
      <c r="D12" s="377"/>
      <c r="E12" s="48" t="s">
        <v>98</v>
      </c>
      <c r="F12" s="376" t="s">
        <v>256</v>
      </c>
      <c r="G12" s="377"/>
      <c r="H12" s="48" t="s">
        <v>98</v>
      </c>
      <c r="I12" s="376" t="s">
        <v>256</v>
      </c>
      <c r="J12" s="377"/>
    </row>
    <row r="13" spans="1:10" ht="16.5" customHeight="1">
      <c r="A13" s="368"/>
      <c r="B13" s="47"/>
      <c r="C13" s="304" t="s">
        <v>387</v>
      </c>
      <c r="D13" s="304" t="s">
        <v>355</v>
      </c>
      <c r="E13" s="47"/>
      <c r="F13" s="304" t="s">
        <v>387</v>
      </c>
      <c r="G13" s="304" t="s">
        <v>355</v>
      </c>
      <c r="H13" s="47"/>
      <c r="I13" s="304" t="s">
        <v>387</v>
      </c>
      <c r="J13" s="304" t="s">
        <v>355</v>
      </c>
    </row>
    <row r="14" spans="1:10" s="79" customFormat="1" ht="10.5">
      <c r="A14" s="157"/>
      <c r="B14" s="158" t="s">
        <v>47</v>
      </c>
      <c r="C14" s="158" t="s">
        <v>100</v>
      </c>
      <c r="D14" s="158" t="s">
        <v>100</v>
      </c>
      <c r="E14" s="158" t="s">
        <v>47</v>
      </c>
      <c r="F14" s="148" t="s">
        <v>100</v>
      </c>
      <c r="G14" s="148" t="s">
        <v>100</v>
      </c>
      <c r="H14" s="158" t="s">
        <v>47</v>
      </c>
      <c r="I14" s="148" t="s">
        <v>397</v>
      </c>
      <c r="J14" s="148" t="s">
        <v>397</v>
      </c>
    </row>
    <row r="15" spans="1:10" ht="17.25" customHeight="1">
      <c r="A15" s="83" t="s">
        <v>67</v>
      </c>
      <c r="B15" s="247">
        <v>145.6</v>
      </c>
      <c r="C15" s="239">
        <v>-5.1</v>
      </c>
      <c r="D15" s="239">
        <v>-1</v>
      </c>
      <c r="E15" s="269">
        <v>135.2</v>
      </c>
      <c r="F15" s="240">
        <v>-2.7</v>
      </c>
      <c r="G15" s="240">
        <v>-0.8</v>
      </c>
      <c r="H15" s="247">
        <v>10.4</v>
      </c>
      <c r="I15" s="247">
        <v>-29.3</v>
      </c>
      <c r="J15" s="247">
        <v>-2.3</v>
      </c>
    </row>
    <row r="16" spans="1:10" ht="17.25" customHeight="1">
      <c r="A16" s="83" t="s">
        <v>257</v>
      </c>
      <c r="B16" s="247">
        <v>148.2</v>
      </c>
      <c r="C16" s="239">
        <v>2.3</v>
      </c>
      <c r="D16" s="239">
        <v>-13.1</v>
      </c>
      <c r="E16" s="247">
        <v>134.2</v>
      </c>
      <c r="F16" s="240">
        <v>0.8</v>
      </c>
      <c r="G16" s="240">
        <v>-12.1</v>
      </c>
      <c r="H16" s="247">
        <v>14</v>
      </c>
      <c r="I16" s="247">
        <v>17.6</v>
      </c>
      <c r="J16" s="247">
        <v>-22.9</v>
      </c>
    </row>
    <row r="17" spans="1:10" ht="17.25" customHeight="1">
      <c r="A17" s="83" t="s">
        <v>68</v>
      </c>
      <c r="B17" s="247">
        <v>153.3</v>
      </c>
      <c r="C17" s="239">
        <v>-8.2</v>
      </c>
      <c r="D17" s="239">
        <v>-0.8</v>
      </c>
      <c r="E17" s="247">
        <v>141.7</v>
      </c>
      <c r="F17" s="240">
        <v>-3.1</v>
      </c>
      <c r="G17" s="240">
        <v>-0.5</v>
      </c>
      <c r="H17" s="247">
        <v>11.6</v>
      </c>
      <c r="I17" s="247">
        <v>-44.3</v>
      </c>
      <c r="J17" s="247">
        <v>-2.6</v>
      </c>
    </row>
    <row r="18" spans="1:10" ht="17.25" customHeight="1">
      <c r="A18" s="97" t="s">
        <v>398</v>
      </c>
      <c r="B18" s="247">
        <v>156.8</v>
      </c>
      <c r="C18" s="239">
        <v>2.6</v>
      </c>
      <c r="D18" s="239">
        <v>-1.6</v>
      </c>
      <c r="E18" s="247">
        <v>138.9</v>
      </c>
      <c r="F18" s="240">
        <v>0.2</v>
      </c>
      <c r="G18" s="240">
        <v>-1.9</v>
      </c>
      <c r="H18" s="247">
        <v>17.9</v>
      </c>
      <c r="I18" s="247">
        <v>26</v>
      </c>
      <c r="J18" s="247">
        <v>1.4</v>
      </c>
    </row>
    <row r="19" spans="1:10" ht="17.25" customHeight="1">
      <c r="A19" s="83" t="s">
        <v>234</v>
      </c>
      <c r="B19" s="247">
        <v>149.7</v>
      </c>
      <c r="C19" s="239">
        <v>-5.6</v>
      </c>
      <c r="D19" s="239">
        <v>-4.1</v>
      </c>
      <c r="E19" s="247">
        <v>141.5</v>
      </c>
      <c r="F19" s="240">
        <v>-2.9</v>
      </c>
      <c r="G19" s="240">
        <v>-1.5</v>
      </c>
      <c r="H19" s="247">
        <v>8.2</v>
      </c>
      <c r="I19" s="247">
        <v>-38.6</v>
      </c>
      <c r="J19" s="247">
        <v>-22.8</v>
      </c>
    </row>
    <row r="20" spans="1:10" ht="17.25" customHeight="1">
      <c r="A20" s="83" t="s">
        <v>235</v>
      </c>
      <c r="B20" s="247">
        <v>167.2</v>
      </c>
      <c r="C20" s="239">
        <v>-2.9</v>
      </c>
      <c r="D20" s="239">
        <v>-3</v>
      </c>
      <c r="E20" s="247">
        <v>145.6</v>
      </c>
      <c r="F20" s="240">
        <v>-3.5</v>
      </c>
      <c r="G20" s="240">
        <v>-0.5</v>
      </c>
      <c r="H20" s="247">
        <v>21.6</v>
      </c>
      <c r="I20" s="247">
        <v>-1.4</v>
      </c>
      <c r="J20" s="247">
        <v>-15.6</v>
      </c>
    </row>
    <row r="21" spans="1:10" ht="17.25" customHeight="1">
      <c r="A21" s="83" t="s">
        <v>102</v>
      </c>
      <c r="B21" s="247">
        <v>126.7</v>
      </c>
      <c r="C21" s="239">
        <v>-6.6</v>
      </c>
      <c r="D21" s="239">
        <v>0.4</v>
      </c>
      <c r="E21" s="247">
        <v>121.6</v>
      </c>
      <c r="F21" s="240">
        <v>-6.5</v>
      </c>
      <c r="G21" s="240">
        <v>1.5</v>
      </c>
      <c r="H21" s="247">
        <v>5.1</v>
      </c>
      <c r="I21" s="247">
        <v>-13</v>
      </c>
      <c r="J21" s="247">
        <v>-16.9</v>
      </c>
    </row>
    <row r="22" spans="1:10" ht="17.25" customHeight="1">
      <c r="A22" s="83" t="s">
        <v>87</v>
      </c>
      <c r="B22" s="247">
        <v>154.8</v>
      </c>
      <c r="C22" s="240">
        <v>-1.5</v>
      </c>
      <c r="D22" s="240">
        <v>1.7</v>
      </c>
      <c r="E22" s="247">
        <v>141</v>
      </c>
      <c r="F22" s="240">
        <v>0.7</v>
      </c>
      <c r="G22" s="240">
        <v>-2.3</v>
      </c>
      <c r="H22" s="247">
        <v>13.8</v>
      </c>
      <c r="I22" s="247">
        <v>-21.2</v>
      </c>
      <c r="J22" s="247">
        <v>57.3</v>
      </c>
    </row>
    <row r="23" spans="1:10" ht="17.25" customHeight="1">
      <c r="A23" s="83" t="s">
        <v>116</v>
      </c>
      <c r="B23" s="247" t="s">
        <v>399</v>
      </c>
      <c r="C23" s="247" t="s">
        <v>399</v>
      </c>
      <c r="D23" s="247">
        <v>7</v>
      </c>
      <c r="E23" s="247" t="s">
        <v>399</v>
      </c>
      <c r="F23" s="247" t="s">
        <v>399</v>
      </c>
      <c r="G23" s="247">
        <v>9.3</v>
      </c>
      <c r="H23" s="247" t="s">
        <v>399</v>
      </c>
      <c r="I23" s="247" t="s">
        <v>399</v>
      </c>
      <c r="J23" s="247">
        <v>-50</v>
      </c>
    </row>
    <row r="24" spans="1:10" ht="17.25" customHeight="1">
      <c r="A24" s="83" t="s">
        <v>247</v>
      </c>
      <c r="B24" s="247">
        <v>107.7</v>
      </c>
      <c r="C24" s="240">
        <v>-1.9</v>
      </c>
      <c r="D24" s="240">
        <v>-6.6</v>
      </c>
      <c r="E24" s="247">
        <v>100.7</v>
      </c>
      <c r="F24" s="240">
        <v>-1.2</v>
      </c>
      <c r="G24" s="240">
        <v>-7.6</v>
      </c>
      <c r="H24" s="247">
        <v>7</v>
      </c>
      <c r="I24" s="247">
        <v>-12.3</v>
      </c>
      <c r="J24" s="247">
        <v>10.5</v>
      </c>
    </row>
    <row r="25" spans="1:10" ht="17.25" customHeight="1">
      <c r="A25" s="83" t="s">
        <v>248</v>
      </c>
      <c r="B25" s="247">
        <v>139.2</v>
      </c>
      <c r="C25" s="240">
        <v>5.8</v>
      </c>
      <c r="D25" s="240">
        <v>-0.9</v>
      </c>
      <c r="E25" s="247">
        <v>134.5</v>
      </c>
      <c r="F25" s="240">
        <v>6.7</v>
      </c>
      <c r="G25" s="240">
        <v>-0.4</v>
      </c>
      <c r="H25" s="247">
        <v>4.7</v>
      </c>
      <c r="I25" s="247">
        <v>-13.8</v>
      </c>
      <c r="J25" s="247">
        <v>-11.6</v>
      </c>
    </row>
    <row r="26" spans="1:10" ht="17.25" customHeight="1">
      <c r="A26" s="83" t="s">
        <v>249</v>
      </c>
      <c r="B26" s="247">
        <v>136.4</v>
      </c>
      <c r="C26" s="240">
        <v>2.5</v>
      </c>
      <c r="D26" s="240">
        <v>2.2</v>
      </c>
      <c r="E26" s="247">
        <v>120.3</v>
      </c>
      <c r="F26" s="240">
        <v>-1.9</v>
      </c>
      <c r="G26" s="240">
        <v>-3.1</v>
      </c>
      <c r="H26" s="247">
        <v>16.1</v>
      </c>
      <c r="I26" s="247">
        <v>27.8</v>
      </c>
      <c r="J26" s="247">
        <v>245.7</v>
      </c>
    </row>
    <row r="27" spans="1:10" ht="17.25" customHeight="1">
      <c r="A27" s="83" t="s">
        <v>240</v>
      </c>
      <c r="B27" s="247">
        <v>157.8</v>
      </c>
      <c r="C27" s="240">
        <v>-1.6</v>
      </c>
      <c r="D27" s="240">
        <v>6.5</v>
      </c>
      <c r="E27" s="247">
        <v>146.5</v>
      </c>
      <c r="F27" s="240">
        <v>-1.6</v>
      </c>
      <c r="G27" s="240">
        <v>6.3</v>
      </c>
      <c r="H27" s="247">
        <v>11.3</v>
      </c>
      <c r="I27" s="247">
        <v>-28.2</v>
      </c>
      <c r="J27" s="247">
        <v>23.8</v>
      </c>
    </row>
    <row r="28" spans="1:10" ht="17.25" customHeight="1">
      <c r="A28" s="96" t="s">
        <v>88</v>
      </c>
      <c r="B28" s="249">
        <v>143.8</v>
      </c>
      <c r="C28" s="305">
        <v>-4.8</v>
      </c>
      <c r="D28" s="305">
        <v>-0.9</v>
      </c>
      <c r="E28" s="249">
        <v>134.2</v>
      </c>
      <c r="F28" s="305">
        <v>-5</v>
      </c>
      <c r="G28" s="305">
        <v>-1.1</v>
      </c>
      <c r="H28" s="249">
        <v>9.6</v>
      </c>
      <c r="I28" s="249">
        <v>-0.5</v>
      </c>
      <c r="J28" s="249">
        <v>1.6</v>
      </c>
    </row>
    <row r="30" spans="1:35" s="31" customFormat="1" ht="16.5" customHeight="1">
      <c r="A30" s="30"/>
      <c r="B30" s="30"/>
      <c r="C30" s="30"/>
      <c r="D30" s="30"/>
      <c r="E30" s="30"/>
      <c r="F30" s="30"/>
      <c r="G30" s="30"/>
      <c r="H30" s="30"/>
      <c r="I30" s="30"/>
      <c r="J30" s="30"/>
      <c r="X30" s="427"/>
      <c r="Y30" s="427"/>
      <c r="Z30" s="427" t="s">
        <v>80</v>
      </c>
      <c r="AA30" s="427" t="s">
        <v>190</v>
      </c>
      <c r="AB30" s="427" t="s">
        <v>194</v>
      </c>
      <c r="AC30" s="427" t="s">
        <v>221</v>
      </c>
      <c r="AD30" s="427" t="s">
        <v>252</v>
      </c>
      <c r="AE30" s="427" t="s">
        <v>253</v>
      </c>
      <c r="AF30" s="427" t="s">
        <v>297</v>
      </c>
      <c r="AG30" s="427" t="s">
        <v>315</v>
      </c>
      <c r="AH30" s="427" t="s">
        <v>358</v>
      </c>
      <c r="AI30" s="427" t="s">
        <v>391</v>
      </c>
    </row>
    <row r="31" spans="1:35" s="30" customFormat="1" ht="16.5" customHeight="1">
      <c r="A31" s="329" t="s">
        <v>286</v>
      </c>
      <c r="B31" s="329"/>
      <c r="C31" s="329"/>
      <c r="D31" s="329"/>
      <c r="E31" s="329"/>
      <c r="F31" s="329"/>
      <c r="G31" s="329"/>
      <c r="H31" s="329"/>
      <c r="I31" s="329"/>
      <c r="J31" s="141"/>
      <c r="X31" s="426" t="s">
        <v>89</v>
      </c>
      <c r="Y31" s="431"/>
      <c r="Z31" s="504">
        <v>1.7</v>
      </c>
      <c r="AA31" s="504">
        <v>0</v>
      </c>
      <c r="AB31" s="504">
        <v>-0.5</v>
      </c>
      <c r="AC31" s="504">
        <v>-0.4</v>
      </c>
      <c r="AD31" s="504">
        <v>-0.7</v>
      </c>
      <c r="AE31" s="504">
        <v>0.5</v>
      </c>
      <c r="AF31" s="504">
        <v>1</v>
      </c>
      <c r="AG31" s="426">
        <v>1.6</v>
      </c>
      <c r="AH31" s="504">
        <v>-1</v>
      </c>
      <c r="AI31" s="504">
        <v>-5.1</v>
      </c>
    </row>
    <row r="32" spans="24:35" s="30" customFormat="1" ht="16.5" customHeight="1">
      <c r="X32" s="426" t="s">
        <v>90</v>
      </c>
      <c r="Y32" s="431"/>
      <c r="Z32" s="504">
        <v>0.6</v>
      </c>
      <c r="AA32" s="504">
        <v>0.7</v>
      </c>
      <c r="AB32" s="504">
        <v>-0.4</v>
      </c>
      <c r="AC32" s="504">
        <v>-0.6</v>
      </c>
      <c r="AD32" s="504">
        <v>-1.1</v>
      </c>
      <c r="AE32" s="504">
        <v>0.3</v>
      </c>
      <c r="AF32" s="504">
        <v>0.3</v>
      </c>
      <c r="AG32" s="426">
        <v>1.6</v>
      </c>
      <c r="AH32" s="504">
        <v>-0.8</v>
      </c>
      <c r="AI32" s="504">
        <v>-2.7</v>
      </c>
    </row>
    <row r="33" spans="24:35" s="30" customFormat="1" ht="16.5" customHeight="1">
      <c r="X33" s="426" t="s">
        <v>91</v>
      </c>
      <c r="Y33" s="431"/>
      <c r="Z33" s="504">
        <v>14</v>
      </c>
      <c r="AA33" s="504">
        <v>-7.3</v>
      </c>
      <c r="AB33" s="504">
        <v>-0.3</v>
      </c>
      <c r="AC33" s="504">
        <v>0.8</v>
      </c>
      <c r="AD33" s="504">
        <v>4.2</v>
      </c>
      <c r="AE33" s="504">
        <v>3</v>
      </c>
      <c r="AF33" s="504">
        <v>7.5</v>
      </c>
      <c r="AG33" s="426">
        <v>1.1</v>
      </c>
      <c r="AH33" s="504">
        <v>-2.3</v>
      </c>
      <c r="AI33" s="504">
        <v>-29.3</v>
      </c>
    </row>
    <row r="34" s="30" customFormat="1" ht="16.5" customHeight="1"/>
    <row r="35" s="30" customFormat="1" ht="16.5" customHeight="1"/>
    <row r="36" spans="24:32" s="30" customFormat="1" ht="16.5" customHeight="1">
      <c r="X36" s="178"/>
      <c r="Y36" s="178"/>
      <c r="Z36" s="178"/>
      <c r="AA36" s="178"/>
      <c r="AB36" s="178"/>
      <c r="AC36" s="178"/>
      <c r="AD36" s="178"/>
      <c r="AE36" s="178"/>
      <c r="AF36" s="178"/>
    </row>
    <row r="37" spans="11:23" s="30" customFormat="1" ht="16.5" customHeight="1">
      <c r="K37" s="39"/>
      <c r="L37" s="39"/>
      <c r="M37" s="39"/>
      <c r="N37" s="39"/>
      <c r="O37" s="39"/>
      <c r="P37" s="39"/>
      <c r="Q37" s="39"/>
      <c r="R37" s="39"/>
      <c r="S37" s="39"/>
      <c r="T37" s="39"/>
      <c r="U37" s="39"/>
      <c r="V37" s="39"/>
      <c r="W37" s="39"/>
    </row>
    <row r="38" spans="11:23" s="30" customFormat="1" ht="16.5" customHeight="1">
      <c r="K38" s="39"/>
      <c r="L38" s="39"/>
      <c r="M38" s="39"/>
      <c r="N38" s="39"/>
      <c r="O38" s="39"/>
      <c r="P38" s="39"/>
      <c r="Q38" s="39"/>
      <c r="R38" s="39"/>
      <c r="S38" s="39"/>
      <c r="T38" s="39"/>
      <c r="U38" s="39"/>
      <c r="V38" s="39"/>
      <c r="W38" s="39"/>
    </row>
  </sheetData>
  <mergeCells count="12">
    <mergeCell ref="C12:D12"/>
    <mergeCell ref="F11:G11"/>
    <mergeCell ref="F12:G12"/>
    <mergeCell ref="A9:J9"/>
    <mergeCell ref="A5:J5"/>
    <mergeCell ref="A31:I31"/>
    <mergeCell ref="A6:J6"/>
    <mergeCell ref="A10:A13"/>
    <mergeCell ref="H10:J10"/>
    <mergeCell ref="I11:J11"/>
    <mergeCell ref="I12:J12"/>
    <mergeCell ref="C11:D11"/>
  </mergeCells>
  <printOptions/>
  <pageMargins left="0.7874015748031497" right="0.47" top="0.7874015748031497" bottom="0.7874015748031497" header="0" footer="0"/>
  <pageSetup horizontalDpi="300" verticalDpi="300" orientation="portrait" paperSize="9" r:id="rId2"/>
  <headerFooter alignWithMargins="0">
    <oddFooter>&amp;C- 16 -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M47"/>
  <sheetViews>
    <sheetView workbookViewId="0" topLeftCell="A1">
      <selection activeCell="A1" sqref="A1"/>
    </sheetView>
  </sheetViews>
  <sheetFormatPr defaultColWidth="9.00390625" defaultRowHeight="13.5"/>
  <cols>
    <col min="1" max="8" width="9.00390625" style="39" customWidth="1"/>
    <col min="9" max="9" width="15.125" style="39" customWidth="1"/>
    <col min="10" max="10" width="2.375" style="39" customWidth="1"/>
    <col min="11" max="24" width="14.125" style="39" customWidth="1"/>
    <col min="25" max="25" width="9.00390625" style="430" customWidth="1"/>
    <col min="26" max="33" width="6.125" style="430" customWidth="1"/>
    <col min="34" max="34" width="6.125" style="430" hidden="1" customWidth="1"/>
    <col min="35" max="39" width="6.125" style="430" customWidth="1"/>
    <col min="40" max="16384" width="9.00390625" style="39" customWidth="1"/>
  </cols>
  <sheetData>
    <row r="1" spans="1:39" s="64" customFormat="1" ht="16.5" customHeight="1">
      <c r="A1" s="39"/>
      <c r="B1" s="39"/>
      <c r="C1" s="39"/>
      <c r="D1" s="39"/>
      <c r="E1" s="39"/>
      <c r="F1" s="39"/>
      <c r="G1" s="39"/>
      <c r="H1" s="39"/>
      <c r="I1" s="39"/>
      <c r="J1" s="39"/>
      <c r="K1" s="39"/>
      <c r="L1" s="39"/>
      <c r="M1" s="39"/>
      <c r="N1" s="39"/>
      <c r="O1" s="39"/>
      <c r="P1" s="39"/>
      <c r="Q1" s="39"/>
      <c r="R1" s="39"/>
      <c r="S1" s="39"/>
      <c r="T1" s="39"/>
      <c r="U1" s="39"/>
      <c r="V1" s="39"/>
      <c r="W1" s="39"/>
      <c r="X1" s="39"/>
      <c r="Y1" s="429"/>
      <c r="Z1" s="429"/>
      <c r="AA1" s="429"/>
      <c r="AB1" s="429"/>
      <c r="AC1" s="429"/>
      <c r="AD1" s="429"/>
      <c r="AE1" s="429"/>
      <c r="AF1" s="429"/>
      <c r="AG1" s="429"/>
      <c r="AH1" s="429"/>
      <c r="AI1" s="429"/>
      <c r="AJ1" s="429"/>
      <c r="AK1" s="429"/>
      <c r="AL1" s="429"/>
      <c r="AM1" s="429"/>
    </row>
    <row r="2" spans="1:33" ht="16.5" customHeight="1">
      <c r="A2" s="74" t="s">
        <v>178</v>
      </c>
      <c r="B2" s="26"/>
      <c r="Y2" s="430" t="s">
        <v>373</v>
      </c>
      <c r="Z2" s="434"/>
      <c r="AA2" s="507"/>
      <c r="AB2" s="508"/>
      <c r="AC2" s="508"/>
      <c r="AD2" s="508"/>
      <c r="AE2" s="508"/>
      <c r="AF2" s="508"/>
      <c r="AG2" s="508"/>
    </row>
    <row r="3" spans="1:38" ht="16.5" customHeight="1">
      <c r="A3" s="74"/>
      <c r="B3" s="26"/>
      <c r="Y3" s="509"/>
      <c r="Z3" s="510" t="s">
        <v>330</v>
      </c>
      <c r="AA3" s="511"/>
      <c r="AB3" s="510"/>
      <c r="AC3" s="511"/>
      <c r="AD3" s="510" t="s">
        <v>333</v>
      </c>
      <c r="AE3" s="511"/>
      <c r="AF3" s="510"/>
      <c r="AG3" s="511"/>
      <c r="AI3" s="510" t="s">
        <v>334</v>
      </c>
      <c r="AJ3" s="511"/>
      <c r="AK3" s="510"/>
      <c r="AL3" s="511"/>
    </row>
    <row r="4" spans="1:38" ht="16.5" customHeight="1">
      <c r="A4" s="270" t="s">
        <v>435</v>
      </c>
      <c r="B4" s="26"/>
      <c r="Y4" s="509"/>
      <c r="Z4" s="512" t="s">
        <v>331</v>
      </c>
      <c r="AA4" s="513" t="s">
        <v>301</v>
      </c>
      <c r="AB4" s="512" t="s">
        <v>332</v>
      </c>
      <c r="AC4" s="513" t="s">
        <v>301</v>
      </c>
      <c r="AD4" s="512" t="s">
        <v>331</v>
      </c>
      <c r="AE4" s="513" t="s">
        <v>301</v>
      </c>
      <c r="AF4" s="512" t="s">
        <v>332</v>
      </c>
      <c r="AG4" s="513" t="s">
        <v>301</v>
      </c>
      <c r="AI4" s="512" t="s">
        <v>331</v>
      </c>
      <c r="AJ4" s="513" t="s">
        <v>301</v>
      </c>
      <c r="AK4" s="512" t="s">
        <v>332</v>
      </c>
      <c r="AL4" s="513" t="s">
        <v>301</v>
      </c>
    </row>
    <row r="5" spans="1:38" ht="16.5" customHeight="1">
      <c r="A5" s="270" t="s">
        <v>436</v>
      </c>
      <c r="B5" s="26"/>
      <c r="Y5" s="514" t="s">
        <v>67</v>
      </c>
      <c r="Z5" s="515">
        <v>145.6</v>
      </c>
      <c r="AA5" s="516" t="s">
        <v>437</v>
      </c>
      <c r="AB5" s="515">
        <v>-5.1</v>
      </c>
      <c r="AC5" s="516" t="s">
        <v>437</v>
      </c>
      <c r="AD5" s="515">
        <v>135.2</v>
      </c>
      <c r="AE5" s="516" t="s">
        <v>437</v>
      </c>
      <c r="AF5" s="515">
        <v>-2.7</v>
      </c>
      <c r="AG5" s="516" t="s">
        <v>437</v>
      </c>
      <c r="AI5" s="515">
        <v>10.4</v>
      </c>
      <c r="AJ5" s="516" t="s">
        <v>437</v>
      </c>
      <c r="AK5" s="515">
        <v>-29.3</v>
      </c>
      <c r="AL5" s="516" t="s">
        <v>437</v>
      </c>
    </row>
    <row r="6" spans="1:38" ht="16.5" customHeight="1">
      <c r="A6" s="270" t="s">
        <v>438</v>
      </c>
      <c r="B6" s="26"/>
      <c r="Y6" s="514" t="s">
        <v>335</v>
      </c>
      <c r="Z6" s="515">
        <v>148.2</v>
      </c>
      <c r="AA6" s="516">
        <v>7</v>
      </c>
      <c r="AB6" s="515">
        <v>2.3</v>
      </c>
      <c r="AC6" s="516">
        <v>4</v>
      </c>
      <c r="AD6" s="515">
        <v>134.2</v>
      </c>
      <c r="AE6" s="516">
        <v>8</v>
      </c>
      <c r="AF6" s="515">
        <v>0.8</v>
      </c>
      <c r="AG6" s="516">
        <v>2</v>
      </c>
      <c r="AI6" s="515">
        <v>14</v>
      </c>
      <c r="AJ6" s="516">
        <v>4</v>
      </c>
      <c r="AK6" s="515">
        <v>17.6</v>
      </c>
      <c r="AL6" s="516">
        <v>3</v>
      </c>
    </row>
    <row r="7" spans="1:38" ht="16.5" customHeight="1">
      <c r="A7" s="270" t="s">
        <v>439</v>
      </c>
      <c r="B7" s="26"/>
      <c r="Y7" s="514" t="s">
        <v>68</v>
      </c>
      <c r="Z7" s="515">
        <v>153.3</v>
      </c>
      <c r="AA7" s="516">
        <v>5</v>
      </c>
      <c r="AB7" s="515">
        <v>-8.2</v>
      </c>
      <c r="AC7" s="516">
        <v>12</v>
      </c>
      <c r="AD7" s="515">
        <v>141.7</v>
      </c>
      <c r="AE7" s="516">
        <v>3</v>
      </c>
      <c r="AF7" s="515">
        <v>-3.1</v>
      </c>
      <c r="AG7" s="516">
        <v>9</v>
      </c>
      <c r="AI7" s="515">
        <v>11.6</v>
      </c>
      <c r="AJ7" s="516">
        <v>6</v>
      </c>
      <c r="AK7" s="515">
        <v>-44.3</v>
      </c>
      <c r="AL7" s="516">
        <v>12</v>
      </c>
    </row>
    <row r="8" spans="1:38" ht="16.5" customHeight="1">
      <c r="A8" s="270" t="s">
        <v>439</v>
      </c>
      <c r="B8" s="26"/>
      <c r="Y8" s="517" t="s">
        <v>336</v>
      </c>
      <c r="Z8" s="515">
        <v>156.8</v>
      </c>
      <c r="AA8" s="516">
        <v>3</v>
      </c>
      <c r="AB8" s="515">
        <v>2.6</v>
      </c>
      <c r="AC8" s="516">
        <v>2</v>
      </c>
      <c r="AD8" s="515">
        <v>138.9</v>
      </c>
      <c r="AE8" s="516">
        <v>6</v>
      </c>
      <c r="AF8" s="515">
        <v>0.2</v>
      </c>
      <c r="AG8" s="516">
        <v>4</v>
      </c>
      <c r="AI8" s="515">
        <v>17.9</v>
      </c>
      <c r="AJ8" s="516">
        <v>2</v>
      </c>
      <c r="AK8" s="515">
        <v>26</v>
      </c>
      <c r="AL8" s="516">
        <v>2</v>
      </c>
    </row>
    <row r="9" spans="1:39" ht="16.5" customHeight="1">
      <c r="A9" s="270" t="s">
        <v>436</v>
      </c>
      <c r="B9" s="26"/>
      <c r="Y9" s="514" t="s">
        <v>234</v>
      </c>
      <c r="Z9" s="515">
        <v>149.7</v>
      </c>
      <c r="AA9" s="516">
        <v>6</v>
      </c>
      <c r="AB9" s="515">
        <v>-5.6</v>
      </c>
      <c r="AC9" s="516">
        <v>10</v>
      </c>
      <c r="AD9" s="515">
        <v>141.5</v>
      </c>
      <c r="AE9" s="516">
        <v>4</v>
      </c>
      <c r="AF9" s="515">
        <v>-2.9</v>
      </c>
      <c r="AG9" s="516">
        <v>8</v>
      </c>
      <c r="AI9" s="515">
        <v>8.2</v>
      </c>
      <c r="AJ9" s="516">
        <v>9</v>
      </c>
      <c r="AK9" s="515">
        <v>-38.6</v>
      </c>
      <c r="AL9" s="516">
        <v>11</v>
      </c>
      <c r="AM9" s="518"/>
    </row>
    <row r="10" spans="1:38" ht="16.5" customHeight="1">
      <c r="A10" s="270" t="s">
        <v>436</v>
      </c>
      <c r="B10" s="26"/>
      <c r="Y10" s="514" t="s">
        <v>235</v>
      </c>
      <c r="Z10" s="515">
        <v>167.2</v>
      </c>
      <c r="AA10" s="516">
        <v>1</v>
      </c>
      <c r="AB10" s="515">
        <v>-2.9</v>
      </c>
      <c r="AC10" s="516">
        <v>8</v>
      </c>
      <c r="AD10" s="515">
        <v>145.6</v>
      </c>
      <c r="AE10" s="516">
        <v>2</v>
      </c>
      <c r="AF10" s="515">
        <v>-3.5</v>
      </c>
      <c r="AG10" s="516">
        <v>10</v>
      </c>
      <c r="AI10" s="515">
        <v>21.6</v>
      </c>
      <c r="AJ10" s="516">
        <v>1</v>
      </c>
      <c r="AK10" s="515">
        <v>-1.4</v>
      </c>
      <c r="AL10" s="516">
        <v>5</v>
      </c>
    </row>
    <row r="11" spans="1:38" ht="16.5" customHeight="1">
      <c r="A11" s="270" t="s">
        <v>436</v>
      </c>
      <c r="B11" s="26"/>
      <c r="Y11" s="514" t="s">
        <v>102</v>
      </c>
      <c r="Z11" s="515">
        <v>126.7</v>
      </c>
      <c r="AA11" s="516">
        <v>11</v>
      </c>
      <c r="AB11" s="515">
        <v>-6.6</v>
      </c>
      <c r="AC11" s="516">
        <v>11</v>
      </c>
      <c r="AD11" s="515">
        <v>121.6</v>
      </c>
      <c r="AE11" s="516">
        <v>10</v>
      </c>
      <c r="AF11" s="515">
        <v>-6.5</v>
      </c>
      <c r="AG11" s="516">
        <v>12</v>
      </c>
      <c r="AI11" s="515">
        <v>5.1</v>
      </c>
      <c r="AJ11" s="516">
        <v>11</v>
      </c>
      <c r="AK11" s="515">
        <v>-13</v>
      </c>
      <c r="AL11" s="516">
        <v>7</v>
      </c>
    </row>
    <row r="12" spans="1:38" ht="16.5" customHeight="1">
      <c r="A12" s="270" t="s">
        <v>439</v>
      </c>
      <c r="B12" s="26"/>
      <c r="Y12" s="514" t="s">
        <v>450</v>
      </c>
      <c r="Z12" s="515">
        <v>154.8</v>
      </c>
      <c r="AA12" s="516">
        <v>4</v>
      </c>
      <c r="AB12" s="515">
        <v>-1.5</v>
      </c>
      <c r="AC12" s="516">
        <v>5</v>
      </c>
      <c r="AD12" s="515">
        <v>141</v>
      </c>
      <c r="AE12" s="516">
        <v>5</v>
      </c>
      <c r="AF12" s="515">
        <v>0.7</v>
      </c>
      <c r="AG12" s="516">
        <v>3</v>
      </c>
      <c r="AI12" s="515">
        <v>13.8</v>
      </c>
      <c r="AJ12" s="516">
        <v>5</v>
      </c>
      <c r="AK12" s="515">
        <v>-21.2</v>
      </c>
      <c r="AL12" s="516">
        <v>9</v>
      </c>
    </row>
    <row r="13" spans="1:38" ht="16.5" customHeight="1">
      <c r="A13" s="271" t="s">
        <v>436</v>
      </c>
      <c r="B13" s="205"/>
      <c r="C13" s="205"/>
      <c r="D13" s="205"/>
      <c r="E13" s="205"/>
      <c r="F13" s="205"/>
      <c r="G13" s="205"/>
      <c r="H13" s="205"/>
      <c r="I13" s="205"/>
      <c r="J13" s="208"/>
      <c r="K13" s="208"/>
      <c r="L13" s="208"/>
      <c r="M13" s="208"/>
      <c r="N13" s="208"/>
      <c r="O13" s="208"/>
      <c r="P13" s="208"/>
      <c r="Q13" s="208"/>
      <c r="R13" s="208"/>
      <c r="S13" s="208"/>
      <c r="T13" s="208"/>
      <c r="U13" s="208"/>
      <c r="V13" s="208"/>
      <c r="W13" s="208"/>
      <c r="X13" s="208"/>
      <c r="Y13" s="514" t="s">
        <v>116</v>
      </c>
      <c r="Z13" s="515"/>
      <c r="AA13" s="516" t="e">
        <v>#N/A</v>
      </c>
      <c r="AB13" s="515"/>
      <c r="AC13" s="516" t="e">
        <v>#N/A</v>
      </c>
      <c r="AD13" s="515"/>
      <c r="AE13" s="516" t="e">
        <v>#N/A</v>
      </c>
      <c r="AF13" s="515"/>
      <c r="AG13" s="516" t="e">
        <v>#N/A</v>
      </c>
      <c r="AI13" s="515"/>
      <c r="AJ13" s="516" t="e">
        <v>#N/A</v>
      </c>
      <c r="AK13" s="515"/>
      <c r="AL13" s="516" t="e">
        <v>#N/A</v>
      </c>
    </row>
    <row r="14" spans="1:38" ht="16.5" customHeight="1">
      <c r="A14" s="271" t="s">
        <v>440</v>
      </c>
      <c r="B14" s="275"/>
      <c r="C14" s="275"/>
      <c r="D14" s="275"/>
      <c r="E14" s="275"/>
      <c r="F14" s="275"/>
      <c r="G14" s="275"/>
      <c r="H14" s="275"/>
      <c r="I14" s="275"/>
      <c r="Y14" s="514" t="s">
        <v>441</v>
      </c>
      <c r="Z14" s="515">
        <v>107.7</v>
      </c>
      <c r="AA14" s="516">
        <v>12</v>
      </c>
      <c r="AB14" s="515">
        <v>-1.9</v>
      </c>
      <c r="AC14" s="516">
        <v>7</v>
      </c>
      <c r="AD14" s="515">
        <v>100.7</v>
      </c>
      <c r="AE14" s="516">
        <v>12</v>
      </c>
      <c r="AF14" s="515">
        <v>-1.2</v>
      </c>
      <c r="AG14" s="516">
        <v>5</v>
      </c>
      <c r="AI14" s="515">
        <v>7</v>
      </c>
      <c r="AJ14" s="516">
        <v>10</v>
      </c>
      <c r="AK14" s="515">
        <v>-12.3</v>
      </c>
      <c r="AL14" s="516">
        <v>6</v>
      </c>
    </row>
    <row r="15" spans="1:38" ht="16.5" customHeight="1">
      <c r="A15" s="271" t="s">
        <v>442</v>
      </c>
      <c r="B15" s="275"/>
      <c r="C15" s="275"/>
      <c r="D15" s="275"/>
      <c r="E15" s="275"/>
      <c r="F15" s="275"/>
      <c r="G15" s="275"/>
      <c r="H15" s="275"/>
      <c r="I15" s="275"/>
      <c r="Y15" s="514" t="s">
        <v>443</v>
      </c>
      <c r="Z15" s="515">
        <v>139.2</v>
      </c>
      <c r="AA15" s="516">
        <v>9</v>
      </c>
      <c r="AB15" s="515">
        <v>5.8</v>
      </c>
      <c r="AC15" s="516">
        <v>1</v>
      </c>
      <c r="AD15" s="515">
        <v>134.5</v>
      </c>
      <c r="AE15" s="516">
        <v>7</v>
      </c>
      <c r="AF15" s="515">
        <v>6.7</v>
      </c>
      <c r="AG15" s="516">
        <v>1</v>
      </c>
      <c r="AI15" s="515">
        <v>4.7</v>
      </c>
      <c r="AJ15" s="516">
        <v>12</v>
      </c>
      <c r="AK15" s="515">
        <v>-13.8</v>
      </c>
      <c r="AL15" s="516">
        <v>8</v>
      </c>
    </row>
    <row r="16" spans="1:38" ht="16.5" customHeight="1">
      <c r="A16" s="271" t="s">
        <v>444</v>
      </c>
      <c r="B16" s="275"/>
      <c r="C16" s="275"/>
      <c r="D16" s="275"/>
      <c r="E16" s="275"/>
      <c r="F16" s="275"/>
      <c r="G16" s="275"/>
      <c r="H16" s="275"/>
      <c r="I16" s="275"/>
      <c r="Y16" s="514" t="s">
        <v>445</v>
      </c>
      <c r="Z16" s="515">
        <v>136.4</v>
      </c>
      <c r="AA16" s="516">
        <v>10</v>
      </c>
      <c r="AB16" s="515">
        <v>2.5</v>
      </c>
      <c r="AC16" s="516">
        <v>3</v>
      </c>
      <c r="AD16" s="515">
        <v>120.3</v>
      </c>
      <c r="AE16" s="516">
        <v>11</v>
      </c>
      <c r="AF16" s="515">
        <v>-1.9</v>
      </c>
      <c r="AG16" s="516">
        <v>7</v>
      </c>
      <c r="AI16" s="515">
        <v>16.1</v>
      </c>
      <c r="AJ16" s="516">
        <v>3</v>
      </c>
      <c r="AK16" s="515">
        <v>27.8</v>
      </c>
      <c r="AL16" s="516">
        <v>1</v>
      </c>
    </row>
    <row r="17" spans="1:38" ht="16.5" customHeight="1">
      <c r="A17" s="271" t="s">
        <v>444</v>
      </c>
      <c r="B17" s="205"/>
      <c r="C17" s="505"/>
      <c r="D17" s="505"/>
      <c r="E17" s="505"/>
      <c r="F17" s="505"/>
      <c r="G17" s="505"/>
      <c r="H17" s="505"/>
      <c r="I17" s="505"/>
      <c r="Y17" s="514" t="s">
        <v>446</v>
      </c>
      <c r="Z17" s="515">
        <v>157.8</v>
      </c>
      <c r="AA17" s="516">
        <v>2</v>
      </c>
      <c r="AB17" s="515">
        <v>-1.6</v>
      </c>
      <c r="AC17" s="516">
        <v>6</v>
      </c>
      <c r="AD17" s="515">
        <v>146.5</v>
      </c>
      <c r="AE17" s="516">
        <v>1</v>
      </c>
      <c r="AF17" s="515">
        <v>-1.6</v>
      </c>
      <c r="AG17" s="516">
        <v>6</v>
      </c>
      <c r="AI17" s="515">
        <v>11.3</v>
      </c>
      <c r="AJ17" s="516">
        <v>7</v>
      </c>
      <c r="AK17" s="515">
        <v>-28.2</v>
      </c>
      <c r="AL17" s="516">
        <v>10</v>
      </c>
    </row>
    <row r="18" spans="1:38" ht="16.5" customHeight="1">
      <c r="A18" s="271" t="s">
        <v>442</v>
      </c>
      <c r="B18" s="275"/>
      <c r="C18" s="275"/>
      <c r="D18" s="275"/>
      <c r="E18" s="275"/>
      <c r="F18" s="275"/>
      <c r="G18" s="275"/>
      <c r="H18" s="275"/>
      <c r="I18" s="275"/>
      <c r="Y18" s="514" t="s">
        <v>88</v>
      </c>
      <c r="Z18" s="515">
        <v>143.8</v>
      </c>
      <c r="AA18" s="516">
        <v>8</v>
      </c>
      <c r="AB18" s="515">
        <v>-4.8</v>
      </c>
      <c r="AC18" s="516">
        <v>9</v>
      </c>
      <c r="AD18" s="515">
        <v>134.2</v>
      </c>
      <c r="AE18" s="516">
        <v>8</v>
      </c>
      <c r="AF18" s="515">
        <v>-5</v>
      </c>
      <c r="AG18" s="516">
        <v>11</v>
      </c>
      <c r="AI18" s="515">
        <v>9.6</v>
      </c>
      <c r="AJ18" s="516">
        <v>8</v>
      </c>
      <c r="AK18" s="515">
        <v>-0.5</v>
      </c>
      <c r="AL18" s="516">
        <v>4</v>
      </c>
    </row>
    <row r="19" spans="1:34" ht="16.5" customHeight="1">
      <c r="A19" s="271" t="s">
        <v>442</v>
      </c>
      <c r="B19" s="275"/>
      <c r="C19" s="275"/>
      <c r="D19" s="275"/>
      <c r="E19" s="275"/>
      <c r="F19" s="275"/>
      <c r="G19" s="275"/>
      <c r="H19" s="275"/>
      <c r="I19" s="275"/>
      <c r="AH19" s="433"/>
    </row>
    <row r="20" spans="1:9" ht="16.5" customHeight="1">
      <c r="A20" s="271" t="s">
        <v>442</v>
      </c>
      <c r="B20" s="275"/>
      <c r="C20" s="275"/>
      <c r="D20" s="275"/>
      <c r="E20" s="275"/>
      <c r="F20" s="275"/>
      <c r="G20" s="275"/>
      <c r="H20" s="275"/>
      <c r="I20" s="275"/>
    </row>
    <row r="21" spans="1:9" ht="16.5" customHeight="1">
      <c r="A21" s="271" t="s">
        <v>444</v>
      </c>
      <c r="B21" s="275"/>
      <c r="C21" s="275"/>
      <c r="D21" s="275"/>
      <c r="E21" s="275"/>
      <c r="F21" s="275"/>
      <c r="G21" s="275"/>
      <c r="H21" s="275"/>
      <c r="I21" s="275"/>
    </row>
    <row r="22" spans="1:2" ht="16.5" customHeight="1" hidden="1">
      <c r="A22" s="270" t="s">
        <v>444</v>
      </c>
      <c r="B22" s="26"/>
    </row>
    <row r="23" spans="1:9" ht="16.5" customHeight="1">
      <c r="A23" s="271" t="s">
        <v>442</v>
      </c>
      <c r="B23" s="275"/>
      <c r="C23" s="275"/>
      <c r="D23" s="275"/>
      <c r="E23" s="275"/>
      <c r="F23" s="275"/>
      <c r="G23" s="275"/>
      <c r="H23" s="275"/>
      <c r="I23" s="275"/>
    </row>
    <row r="24" spans="1:26" ht="16.5" customHeight="1">
      <c r="A24" s="271" t="s">
        <v>442</v>
      </c>
      <c r="B24" s="275"/>
      <c r="C24" s="275"/>
      <c r="D24" s="275"/>
      <c r="E24" s="275"/>
      <c r="F24" s="275"/>
      <c r="G24" s="275"/>
      <c r="H24" s="275"/>
      <c r="I24" s="275"/>
      <c r="Z24" s="485"/>
    </row>
    <row r="25" spans="1:26" ht="16.5" customHeight="1">
      <c r="A25" s="271" t="s">
        <v>442</v>
      </c>
      <c r="B25" s="275"/>
      <c r="C25" s="275"/>
      <c r="D25" s="275"/>
      <c r="E25" s="275"/>
      <c r="F25" s="275"/>
      <c r="G25" s="275"/>
      <c r="H25" s="275"/>
      <c r="I25" s="275"/>
      <c r="Z25" s="485"/>
    </row>
    <row r="26" spans="1:26" ht="16.5" customHeight="1">
      <c r="A26" s="271" t="s">
        <v>444</v>
      </c>
      <c r="B26" s="275"/>
      <c r="C26" s="275"/>
      <c r="D26" s="275"/>
      <c r="E26" s="275"/>
      <c r="F26" s="275"/>
      <c r="G26" s="275"/>
      <c r="H26" s="275"/>
      <c r="I26" s="275"/>
      <c r="Z26" s="485"/>
    </row>
    <row r="27" spans="1:39" ht="16.5" customHeight="1">
      <c r="A27" s="271" t="s">
        <v>444</v>
      </c>
      <c r="B27" s="205"/>
      <c r="C27" s="505"/>
      <c r="D27" s="505"/>
      <c r="E27" s="505"/>
      <c r="F27" s="505"/>
      <c r="G27" s="505"/>
      <c r="H27" s="505"/>
      <c r="I27" s="505"/>
      <c r="Z27" s="518" t="s">
        <v>259</v>
      </c>
      <c r="AA27" s="518" t="s">
        <v>260</v>
      </c>
      <c r="AB27" s="518" t="s">
        <v>261</v>
      </c>
      <c r="AC27" s="518" t="s">
        <v>262</v>
      </c>
      <c r="AD27" s="518" t="s">
        <v>251</v>
      </c>
      <c r="AE27" s="518" t="s">
        <v>263</v>
      </c>
      <c r="AF27" s="518" t="s">
        <v>264</v>
      </c>
      <c r="AG27" s="518" t="s">
        <v>265</v>
      </c>
      <c r="AH27" s="509" t="s">
        <v>116</v>
      </c>
      <c r="AI27" s="518" t="s">
        <v>266</v>
      </c>
      <c r="AJ27" s="518" t="s">
        <v>267</v>
      </c>
      <c r="AK27" s="518" t="s">
        <v>268</v>
      </c>
      <c r="AL27" s="518" t="s">
        <v>269</v>
      </c>
      <c r="AM27" s="518" t="s">
        <v>270</v>
      </c>
    </row>
    <row r="28" spans="1:39" ht="16.5" customHeight="1">
      <c r="A28" s="271" t="s">
        <v>447</v>
      </c>
      <c r="B28" s="275"/>
      <c r="C28" s="275"/>
      <c r="D28" s="275"/>
      <c r="E28" s="275"/>
      <c r="F28" s="275"/>
      <c r="G28" s="275"/>
      <c r="H28" s="275"/>
      <c r="I28" s="275"/>
      <c r="Y28" s="519" t="s">
        <v>223</v>
      </c>
      <c r="Z28" s="520">
        <v>135.2</v>
      </c>
      <c r="AA28" s="520">
        <v>134.2</v>
      </c>
      <c r="AB28" s="520">
        <v>141.7</v>
      </c>
      <c r="AC28" s="520">
        <v>138.9</v>
      </c>
      <c r="AD28" s="520">
        <v>141.5</v>
      </c>
      <c r="AE28" s="520">
        <v>145.6</v>
      </c>
      <c r="AF28" s="520">
        <v>121.6</v>
      </c>
      <c r="AG28" s="520">
        <v>141</v>
      </c>
      <c r="AH28" s="509"/>
      <c r="AI28" s="520">
        <v>100.7</v>
      </c>
      <c r="AJ28" s="520">
        <v>134.5</v>
      </c>
      <c r="AK28" s="520">
        <v>120.3</v>
      </c>
      <c r="AL28" s="520">
        <v>146.5</v>
      </c>
      <c r="AM28" s="520">
        <v>134.2</v>
      </c>
    </row>
    <row r="29" spans="1:39" ht="16.5" customHeight="1">
      <c r="A29" s="271" t="s">
        <v>435</v>
      </c>
      <c r="B29" s="275"/>
      <c r="C29" s="275"/>
      <c r="D29" s="275"/>
      <c r="E29" s="275"/>
      <c r="F29" s="275"/>
      <c r="G29" s="275"/>
      <c r="H29" s="275"/>
      <c r="I29" s="275"/>
      <c r="Y29" s="519" t="s">
        <v>222</v>
      </c>
      <c r="Z29" s="520">
        <v>10.4</v>
      </c>
      <c r="AA29" s="520">
        <v>14</v>
      </c>
      <c r="AB29" s="520">
        <v>11.6</v>
      </c>
      <c r="AC29" s="520">
        <v>17.9</v>
      </c>
      <c r="AD29" s="520">
        <v>8.2</v>
      </c>
      <c r="AE29" s="520">
        <v>21.6</v>
      </c>
      <c r="AF29" s="520">
        <v>5.1</v>
      </c>
      <c r="AG29" s="520">
        <v>13.8</v>
      </c>
      <c r="AH29" s="509"/>
      <c r="AI29" s="520">
        <v>7</v>
      </c>
      <c r="AJ29" s="520">
        <v>4.7</v>
      </c>
      <c r="AK29" s="520">
        <v>16.1</v>
      </c>
      <c r="AL29" s="520">
        <v>11.3</v>
      </c>
      <c r="AM29" s="520">
        <v>9.6</v>
      </c>
    </row>
    <row r="30" spans="1:26" ht="16.5" customHeight="1">
      <c r="A30" s="271" t="s">
        <v>435</v>
      </c>
      <c r="B30" s="275"/>
      <c r="C30" s="275"/>
      <c r="D30" s="275"/>
      <c r="E30" s="275"/>
      <c r="F30" s="275"/>
      <c r="G30" s="275"/>
      <c r="H30" s="275"/>
      <c r="I30" s="275"/>
      <c r="Z30" s="485"/>
    </row>
    <row r="31" spans="1:26" ht="16.5" customHeight="1">
      <c r="A31" s="271" t="s">
        <v>448</v>
      </c>
      <c r="B31" s="275"/>
      <c r="C31" s="275"/>
      <c r="D31" s="275"/>
      <c r="E31" s="275"/>
      <c r="F31" s="275"/>
      <c r="G31" s="275"/>
      <c r="H31" s="275"/>
      <c r="I31" s="275"/>
      <c r="Z31" s="485"/>
    </row>
    <row r="32" spans="1:26" ht="16.5" customHeight="1">
      <c r="A32" s="272" t="s">
        <v>448</v>
      </c>
      <c r="B32" s="205"/>
      <c r="C32" s="505"/>
      <c r="D32" s="505"/>
      <c r="E32" s="505"/>
      <c r="F32" s="505"/>
      <c r="G32" s="505"/>
      <c r="H32" s="505"/>
      <c r="I32" s="505"/>
      <c r="J32" s="59" t="s">
        <v>449</v>
      </c>
      <c r="K32" s="59"/>
      <c r="L32" s="59"/>
      <c r="M32" s="59"/>
      <c r="N32" s="59"/>
      <c r="O32" s="59"/>
      <c r="P32" s="59"/>
      <c r="Q32" s="59"/>
      <c r="R32" s="59"/>
      <c r="S32" s="59"/>
      <c r="T32" s="59"/>
      <c r="U32" s="59"/>
      <c r="V32" s="59"/>
      <c r="W32" s="59"/>
      <c r="X32" s="59"/>
      <c r="Z32" s="485"/>
    </row>
    <row r="33" spans="1:26" ht="16.5" customHeight="1">
      <c r="A33" s="176"/>
      <c r="B33" s="26"/>
      <c r="J33" s="59"/>
      <c r="K33" s="59"/>
      <c r="L33" s="59"/>
      <c r="M33" s="59"/>
      <c r="N33" s="59"/>
      <c r="O33" s="59"/>
      <c r="P33" s="59"/>
      <c r="Q33" s="59"/>
      <c r="R33" s="59"/>
      <c r="S33" s="59"/>
      <c r="T33" s="59"/>
      <c r="U33" s="59"/>
      <c r="V33" s="59"/>
      <c r="W33" s="59"/>
      <c r="X33" s="59"/>
      <c r="Z33" s="485"/>
    </row>
    <row r="34" spans="1:26" ht="16.5" customHeight="1">
      <c r="A34" s="347" t="s">
        <v>287</v>
      </c>
      <c r="B34" s="347"/>
      <c r="C34" s="347"/>
      <c r="D34" s="347"/>
      <c r="E34" s="347"/>
      <c r="F34" s="347"/>
      <c r="G34" s="347"/>
      <c r="H34" s="347"/>
      <c r="I34" s="347"/>
      <c r="J34" s="347"/>
      <c r="K34" s="316"/>
      <c r="L34" s="316"/>
      <c r="M34" s="316"/>
      <c r="N34" s="316"/>
      <c r="O34" s="316"/>
      <c r="P34" s="316"/>
      <c r="Q34" s="316"/>
      <c r="R34" s="316"/>
      <c r="S34" s="316"/>
      <c r="T34" s="316"/>
      <c r="U34" s="316"/>
      <c r="V34" s="316"/>
      <c r="W34" s="316"/>
      <c r="X34" s="316"/>
      <c r="Z34" s="485"/>
    </row>
    <row r="35" spans="1:26" ht="16.5" customHeight="1">
      <c r="A35" s="26"/>
      <c r="B35" s="26"/>
      <c r="Z35" s="485"/>
    </row>
    <row r="36" ht="16.5" customHeight="1">
      <c r="Z36" s="485"/>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spans="1:39" s="176" customFormat="1" ht="16.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521"/>
      <c r="Z47" s="521"/>
      <c r="AA47" s="521"/>
      <c r="AB47" s="521"/>
      <c r="AC47" s="521"/>
      <c r="AD47" s="521"/>
      <c r="AE47" s="521"/>
      <c r="AF47" s="521"/>
      <c r="AG47" s="521"/>
      <c r="AH47" s="521"/>
      <c r="AI47" s="521"/>
      <c r="AJ47" s="521"/>
      <c r="AK47" s="521"/>
      <c r="AL47" s="521"/>
      <c r="AM47" s="521"/>
    </row>
    <row r="48" ht="16.5" customHeight="1"/>
    <row r="82" ht="44.25" customHeight="1"/>
  </sheetData>
  <mergeCells count="1">
    <mergeCell ref="A34:J34"/>
  </mergeCells>
  <printOptions/>
  <pageMargins left="0.7874015748031497" right="0.7874015748031497" top="0.7874015748031497" bottom="0.7874015748031497" header="0" footer="0"/>
  <pageSetup fitToHeight="1" fitToWidth="1" horizontalDpi="300" verticalDpi="300" orientation="portrait" paperSize="9" scale="97" r:id="rId2"/>
  <headerFooter alignWithMargins="0">
    <oddFooter>&amp;C- 17 -</oddFooter>
  </headerFooter>
  <drawing r:id="rId1"/>
</worksheet>
</file>

<file path=xl/worksheets/sheet14.xml><?xml version="1.0" encoding="utf-8"?>
<worksheet xmlns="http://schemas.openxmlformats.org/spreadsheetml/2006/main" xmlns:r="http://schemas.openxmlformats.org/officeDocument/2006/relationships">
  <dimension ref="A1:AF65"/>
  <sheetViews>
    <sheetView workbookViewId="0" topLeftCell="A1">
      <selection activeCell="A1" sqref="A1"/>
    </sheetView>
  </sheetViews>
  <sheetFormatPr defaultColWidth="9.00390625" defaultRowHeight="16.5" customHeight="1"/>
  <cols>
    <col min="1" max="1" width="22.25390625" style="60" customWidth="1"/>
    <col min="2" max="2" width="10.50390625" style="60" bestFit="1" customWidth="1"/>
    <col min="3" max="8" width="9.00390625" style="60" customWidth="1"/>
    <col min="9" max="21" width="8.125" style="60" customWidth="1"/>
    <col min="22" max="32" width="0.12890625" style="525" customWidth="1"/>
    <col min="33" max="16384" width="9.00390625" style="60" customWidth="1"/>
  </cols>
  <sheetData>
    <row r="1" spans="1:2" ht="17.25">
      <c r="A1" s="159" t="s">
        <v>185</v>
      </c>
      <c r="B1" s="26"/>
    </row>
    <row r="2" spans="1:2" ht="14.25" customHeight="1">
      <c r="A2" s="26"/>
      <c r="B2" s="26"/>
    </row>
    <row r="3" spans="1:2" ht="16.5" customHeight="1">
      <c r="A3" s="74" t="s">
        <v>179</v>
      </c>
      <c r="B3" s="26"/>
    </row>
    <row r="4" spans="1:2" ht="11.25" customHeight="1">
      <c r="A4" s="74"/>
      <c r="B4" s="26"/>
    </row>
    <row r="5" spans="1:8" ht="16.5" customHeight="1">
      <c r="A5" s="205" t="s">
        <v>343</v>
      </c>
      <c r="B5" s="275"/>
      <c r="C5" s="275"/>
      <c r="D5" s="275"/>
      <c r="E5" s="275"/>
      <c r="F5" s="275"/>
      <c r="G5" s="275"/>
      <c r="H5" s="275"/>
    </row>
    <row r="6" spans="1:8" ht="16.5" customHeight="1">
      <c r="A6" s="205" t="s">
        <v>343</v>
      </c>
      <c r="B6" s="206"/>
      <c r="C6" s="206"/>
      <c r="D6" s="206"/>
      <c r="E6" s="206"/>
      <c r="F6" s="206"/>
      <c r="G6" s="206"/>
      <c r="H6" s="206"/>
    </row>
    <row r="7" spans="1:8" ht="16.5" customHeight="1">
      <c r="A7" s="205" t="s">
        <v>343</v>
      </c>
      <c r="B7" s="206"/>
      <c r="C7" s="206"/>
      <c r="D7" s="206"/>
      <c r="E7" s="206"/>
      <c r="F7" s="206"/>
      <c r="G7" s="206"/>
      <c r="H7" s="206"/>
    </row>
    <row r="8" spans="1:8" ht="16.5" customHeight="1">
      <c r="A8" s="205" t="s">
        <v>343</v>
      </c>
      <c r="B8" s="206"/>
      <c r="C8" s="206"/>
      <c r="D8" s="206"/>
      <c r="E8" s="206"/>
      <c r="F8" s="206"/>
      <c r="G8" s="206"/>
      <c r="H8" s="206"/>
    </row>
    <row r="9" spans="1:8" ht="16.5" customHeight="1">
      <c r="A9" s="205" t="s">
        <v>343</v>
      </c>
      <c r="B9" s="206"/>
      <c r="C9" s="206"/>
      <c r="D9" s="206"/>
      <c r="E9" s="206"/>
      <c r="F9" s="206"/>
      <c r="G9" s="206"/>
      <c r="H9" s="206"/>
    </row>
    <row r="10" spans="1:8" ht="16.5" customHeight="1">
      <c r="A10" s="205" t="s">
        <v>343</v>
      </c>
      <c r="B10" s="206"/>
      <c r="C10" s="206"/>
      <c r="D10" s="206"/>
      <c r="E10" s="206"/>
      <c r="F10" s="206"/>
      <c r="G10" s="206"/>
      <c r="H10" s="206"/>
    </row>
    <row r="11" spans="1:8" ht="16.5" customHeight="1">
      <c r="A11" s="205" t="s">
        <v>343</v>
      </c>
      <c r="B11" s="206"/>
      <c r="C11" s="206"/>
      <c r="D11" s="206"/>
      <c r="E11" s="206"/>
      <c r="F11" s="206"/>
      <c r="G11" s="206"/>
      <c r="H11" s="206"/>
    </row>
    <row r="12" spans="2:8" ht="11.25" customHeight="1">
      <c r="B12" s="26"/>
      <c r="H12" s="59" t="s">
        <v>288</v>
      </c>
    </row>
    <row r="13" spans="1:8" ht="16.5" customHeight="1">
      <c r="A13" s="382" t="s">
        <v>204</v>
      </c>
      <c r="B13" s="382"/>
      <c r="C13" s="382"/>
      <c r="D13" s="382"/>
      <c r="E13" s="382"/>
      <c r="F13" s="382"/>
      <c r="G13" s="382"/>
      <c r="H13" s="382"/>
    </row>
    <row r="14" spans="1:8" ht="13.5" customHeight="1">
      <c r="A14" s="138"/>
      <c r="B14" s="348" t="s">
        <v>56</v>
      </c>
      <c r="C14" s="337"/>
      <c r="D14" s="337"/>
      <c r="E14" s="337"/>
      <c r="F14" s="349"/>
      <c r="G14" s="348" t="s">
        <v>60</v>
      </c>
      <c r="H14" s="349"/>
    </row>
    <row r="15" spans="1:26" ht="16.5" customHeight="1">
      <c r="A15" s="139"/>
      <c r="B15" s="262" t="s">
        <v>387</v>
      </c>
      <c r="C15" s="380" t="s">
        <v>400</v>
      </c>
      <c r="D15" s="381"/>
      <c r="E15" s="350" t="s">
        <v>139</v>
      </c>
      <c r="F15" s="351"/>
      <c r="G15" s="380" t="s">
        <v>401</v>
      </c>
      <c r="H15" s="381"/>
      <c r="I15" s="42"/>
      <c r="J15" s="42"/>
      <c r="K15" s="42"/>
      <c r="L15" s="42"/>
      <c r="M15" s="42"/>
      <c r="N15" s="42"/>
      <c r="O15" s="42"/>
      <c r="P15" s="42"/>
      <c r="Q15" s="42"/>
      <c r="R15" s="42"/>
      <c r="S15" s="42"/>
      <c r="T15" s="42"/>
      <c r="U15" s="42"/>
      <c r="V15" s="522"/>
      <c r="W15" s="522"/>
      <c r="X15" s="522"/>
      <c r="Y15" s="522"/>
      <c r="Z15" s="522"/>
    </row>
    <row r="16" spans="1:26" ht="16.5" customHeight="1">
      <c r="A16" s="139" t="s">
        <v>143</v>
      </c>
      <c r="B16" s="136" t="s">
        <v>140</v>
      </c>
      <c r="C16" s="323" t="s">
        <v>402</v>
      </c>
      <c r="D16" s="324"/>
      <c r="E16" s="323"/>
      <c r="F16" s="324"/>
      <c r="G16" s="323" t="s">
        <v>402</v>
      </c>
      <c r="H16" s="324"/>
      <c r="I16" s="43"/>
      <c r="J16" s="43"/>
      <c r="K16" s="43"/>
      <c r="L16" s="43"/>
      <c r="M16" s="43"/>
      <c r="N16" s="43"/>
      <c r="O16" s="43"/>
      <c r="P16" s="43"/>
      <c r="Q16" s="43"/>
      <c r="R16" s="43"/>
      <c r="S16" s="43"/>
      <c r="T16" s="43"/>
      <c r="U16" s="43"/>
      <c r="V16" s="522" t="s">
        <v>377</v>
      </c>
      <c r="W16" s="522"/>
      <c r="X16" s="522"/>
      <c r="Y16" s="522"/>
      <c r="Z16" s="522"/>
    </row>
    <row r="17" spans="1:24" ht="16.5" customHeight="1">
      <c r="A17" s="140"/>
      <c r="B17" s="35" t="s">
        <v>138</v>
      </c>
      <c r="C17" s="57" t="s">
        <v>387</v>
      </c>
      <c r="D17" s="57" t="s">
        <v>355</v>
      </c>
      <c r="E17" s="57" t="s">
        <v>387</v>
      </c>
      <c r="F17" s="57" t="s">
        <v>355</v>
      </c>
      <c r="G17" s="57" t="s">
        <v>387</v>
      </c>
      <c r="H17" s="57" t="s">
        <v>355</v>
      </c>
      <c r="I17" s="38"/>
      <c r="J17" s="38"/>
      <c r="K17" s="38"/>
      <c r="L17" s="38"/>
      <c r="M17" s="38"/>
      <c r="N17" s="38"/>
      <c r="O17" s="38"/>
      <c r="P17" s="38"/>
      <c r="Q17" s="38"/>
      <c r="R17" s="38"/>
      <c r="S17" s="38"/>
      <c r="T17" s="38"/>
      <c r="U17" s="38"/>
      <c r="V17" s="509"/>
      <c r="W17" s="510"/>
      <c r="X17" s="511"/>
    </row>
    <row r="18" spans="1:24" ht="16.5" customHeight="1">
      <c r="A18" s="139"/>
      <c r="B18" s="49" t="s">
        <v>145</v>
      </c>
      <c r="C18" s="287" t="s">
        <v>100</v>
      </c>
      <c r="D18" s="287" t="s">
        <v>100</v>
      </c>
      <c r="E18" s="287" t="s">
        <v>100</v>
      </c>
      <c r="F18" s="49" t="s">
        <v>100</v>
      </c>
      <c r="G18" s="50" t="s">
        <v>403</v>
      </c>
      <c r="H18" s="287" t="s">
        <v>403</v>
      </c>
      <c r="I18" s="44"/>
      <c r="J18" s="44"/>
      <c r="K18" s="44"/>
      <c r="L18" s="44"/>
      <c r="M18" s="44"/>
      <c r="N18" s="44"/>
      <c r="O18" s="44"/>
      <c r="P18" s="44"/>
      <c r="Q18" s="44"/>
      <c r="R18" s="44"/>
      <c r="S18" s="44"/>
      <c r="T18" s="44"/>
      <c r="U18" s="44"/>
      <c r="V18" s="509"/>
      <c r="W18" s="512" t="s">
        <v>332</v>
      </c>
      <c r="X18" s="513" t="s">
        <v>301</v>
      </c>
    </row>
    <row r="19" spans="1:28" ht="16.5" customHeight="1">
      <c r="A19" s="83" t="s">
        <v>67</v>
      </c>
      <c r="B19" s="51">
        <v>288746</v>
      </c>
      <c r="C19" s="240">
        <v>-1.5</v>
      </c>
      <c r="D19" s="240">
        <v>2.9</v>
      </c>
      <c r="E19" s="306">
        <v>100</v>
      </c>
      <c r="F19" s="273">
        <v>100</v>
      </c>
      <c r="G19" s="307">
        <v>-0.4</v>
      </c>
      <c r="H19" s="285">
        <v>1.7</v>
      </c>
      <c r="I19" s="45"/>
      <c r="J19" s="45"/>
      <c r="K19" s="45"/>
      <c r="L19" s="45"/>
      <c r="M19" s="45"/>
      <c r="N19" s="45"/>
      <c r="O19" s="45"/>
      <c r="P19" s="45"/>
      <c r="Q19" s="45"/>
      <c r="R19" s="45"/>
      <c r="S19" s="45"/>
      <c r="T19" s="45"/>
      <c r="U19" s="45"/>
      <c r="V19" s="514" t="s">
        <v>67</v>
      </c>
      <c r="W19" s="515"/>
      <c r="X19" s="516" t="s">
        <v>437</v>
      </c>
      <c r="AB19" s="526"/>
    </row>
    <row r="20" spans="1:28" ht="16.5" customHeight="1">
      <c r="A20" s="83" t="s">
        <v>115</v>
      </c>
      <c r="B20" s="52" t="s">
        <v>404</v>
      </c>
      <c r="C20" s="52" t="s">
        <v>404</v>
      </c>
      <c r="D20" s="52" t="s">
        <v>404</v>
      </c>
      <c r="E20" s="308" t="s">
        <v>404</v>
      </c>
      <c r="F20" s="52" t="s">
        <v>197</v>
      </c>
      <c r="G20" s="242">
        <v>6</v>
      </c>
      <c r="H20" s="247">
        <v>-1.7</v>
      </c>
      <c r="I20" s="45"/>
      <c r="J20" s="45"/>
      <c r="K20" s="45"/>
      <c r="L20" s="45"/>
      <c r="M20" s="45"/>
      <c r="N20" s="45"/>
      <c r="O20" s="45"/>
      <c r="P20" s="45"/>
      <c r="Q20" s="45"/>
      <c r="R20" s="45"/>
      <c r="S20" s="45"/>
      <c r="T20" s="45"/>
      <c r="U20" s="45"/>
      <c r="V20" s="514" t="s">
        <v>451</v>
      </c>
      <c r="W20" s="515">
        <v>-16.9</v>
      </c>
      <c r="X20" s="516">
        <v>11</v>
      </c>
      <c r="AB20" s="526"/>
    </row>
    <row r="21" spans="1:28" ht="16.5" customHeight="1">
      <c r="A21" s="83" t="s">
        <v>405</v>
      </c>
      <c r="B21" s="52">
        <v>4508</v>
      </c>
      <c r="C21" s="247">
        <v>-16.9</v>
      </c>
      <c r="D21" s="247">
        <v>2</v>
      </c>
      <c r="E21" s="309">
        <v>1.5612337486926227</v>
      </c>
      <c r="F21" s="310">
        <v>1.950858625615907</v>
      </c>
      <c r="G21" s="269">
        <v>-0.4</v>
      </c>
      <c r="H21" s="247">
        <v>1.3</v>
      </c>
      <c r="I21" s="45"/>
      <c r="J21" s="45"/>
      <c r="K21" s="45"/>
      <c r="L21" s="45"/>
      <c r="M21" s="45"/>
      <c r="N21" s="45"/>
      <c r="O21" s="45"/>
      <c r="P21" s="45"/>
      <c r="Q21" s="45"/>
      <c r="R21" s="45"/>
      <c r="S21" s="45"/>
      <c r="T21" s="45"/>
      <c r="U21" s="45"/>
      <c r="V21" s="514" t="s">
        <v>68</v>
      </c>
      <c r="W21" s="515">
        <v>-2.1</v>
      </c>
      <c r="X21" s="516">
        <v>5</v>
      </c>
      <c r="AB21" s="526"/>
    </row>
    <row r="22" spans="1:28" ht="16.5" customHeight="1">
      <c r="A22" s="83" t="s">
        <v>68</v>
      </c>
      <c r="B22" s="241">
        <v>126671</v>
      </c>
      <c r="C22" s="240">
        <v>-2.1</v>
      </c>
      <c r="D22" s="240">
        <v>1.6</v>
      </c>
      <c r="E22" s="309">
        <v>43.86935230271588</v>
      </c>
      <c r="F22" s="310">
        <v>46.46746260823931</v>
      </c>
      <c r="G22" s="307">
        <v>-1.9</v>
      </c>
      <c r="H22" s="285">
        <v>1.4</v>
      </c>
      <c r="I22" s="45"/>
      <c r="J22" s="45"/>
      <c r="K22" s="45"/>
      <c r="L22" s="45"/>
      <c r="M22" s="45"/>
      <c r="N22" s="45"/>
      <c r="O22" s="45"/>
      <c r="P22" s="45"/>
      <c r="Q22" s="45"/>
      <c r="R22" s="45"/>
      <c r="S22" s="45"/>
      <c r="T22" s="45"/>
      <c r="U22" s="45"/>
      <c r="V22" s="517" t="s">
        <v>452</v>
      </c>
      <c r="W22" s="515">
        <v>-3.9</v>
      </c>
      <c r="X22" s="516">
        <v>8</v>
      </c>
      <c r="AB22" s="526"/>
    </row>
    <row r="23" spans="1:28" ht="16.5" customHeight="1">
      <c r="A23" s="97" t="s">
        <v>406</v>
      </c>
      <c r="B23" s="241">
        <v>1380</v>
      </c>
      <c r="C23" s="240">
        <v>-3.9</v>
      </c>
      <c r="D23" s="240">
        <v>3.7</v>
      </c>
      <c r="E23" s="309">
        <v>0.47792869857937426</v>
      </c>
      <c r="F23" s="310">
        <v>0.44316160821015194</v>
      </c>
      <c r="G23" s="307">
        <v>0.4</v>
      </c>
      <c r="H23" s="285">
        <v>-0.8</v>
      </c>
      <c r="I23" s="45"/>
      <c r="J23" s="45"/>
      <c r="K23" s="45"/>
      <c r="L23" s="45"/>
      <c r="M23" s="45"/>
      <c r="N23" s="45"/>
      <c r="O23" s="45"/>
      <c r="P23" s="45"/>
      <c r="Q23" s="45"/>
      <c r="R23" s="45"/>
      <c r="S23" s="45"/>
      <c r="T23" s="45"/>
      <c r="U23" s="45"/>
      <c r="V23" s="514" t="s">
        <v>234</v>
      </c>
      <c r="W23" s="515">
        <v>-31</v>
      </c>
      <c r="X23" s="516">
        <v>12</v>
      </c>
      <c r="AB23" s="526"/>
    </row>
    <row r="24" spans="1:28" ht="16.5" customHeight="1">
      <c r="A24" s="83" t="s">
        <v>234</v>
      </c>
      <c r="B24" s="241">
        <v>1535</v>
      </c>
      <c r="C24" s="240">
        <v>-31</v>
      </c>
      <c r="D24" s="240">
        <v>-11.2</v>
      </c>
      <c r="E24" s="309">
        <v>0.5316090958835794</v>
      </c>
      <c r="F24" s="310">
        <v>1.1483570949590367</v>
      </c>
      <c r="G24" s="307">
        <v>-1.5</v>
      </c>
      <c r="H24" s="285">
        <v>2.2</v>
      </c>
      <c r="I24" s="45"/>
      <c r="J24" s="45"/>
      <c r="K24" s="45"/>
      <c r="L24" s="45"/>
      <c r="M24" s="45"/>
      <c r="N24" s="45"/>
      <c r="O24" s="45"/>
      <c r="P24" s="45"/>
      <c r="Q24" s="45"/>
      <c r="R24" s="45"/>
      <c r="S24" s="45"/>
      <c r="T24" s="45"/>
      <c r="U24" s="45"/>
      <c r="V24" s="514" t="s">
        <v>235</v>
      </c>
      <c r="W24" s="515">
        <v>-3.3</v>
      </c>
      <c r="X24" s="516">
        <v>6</v>
      </c>
      <c r="AB24" s="526"/>
    </row>
    <row r="25" spans="1:28" ht="16.5" customHeight="1">
      <c r="A25" s="83" t="s">
        <v>235</v>
      </c>
      <c r="B25" s="241">
        <v>16736</v>
      </c>
      <c r="C25" s="240">
        <v>-3.3</v>
      </c>
      <c r="D25" s="240">
        <v>6.7</v>
      </c>
      <c r="E25" s="309">
        <v>5.796097608278556</v>
      </c>
      <c r="F25" s="310">
        <v>6.272048747776903</v>
      </c>
      <c r="G25" s="307">
        <v>-1</v>
      </c>
      <c r="H25" s="285">
        <v>0.6</v>
      </c>
      <c r="I25" s="45"/>
      <c r="J25" s="45"/>
      <c r="K25" s="45"/>
      <c r="L25" s="45"/>
      <c r="M25" s="45"/>
      <c r="N25" s="45"/>
      <c r="O25" s="45"/>
      <c r="P25" s="45"/>
      <c r="Q25" s="45"/>
      <c r="R25" s="45"/>
      <c r="S25" s="45"/>
      <c r="T25" s="45"/>
      <c r="U25" s="45"/>
      <c r="V25" s="514" t="s">
        <v>102</v>
      </c>
      <c r="W25" s="515">
        <v>3.4</v>
      </c>
      <c r="X25" s="516">
        <v>2</v>
      </c>
      <c r="AB25" s="526"/>
    </row>
    <row r="26" spans="1:28" ht="16.5" customHeight="1">
      <c r="A26" s="83" t="s">
        <v>102</v>
      </c>
      <c r="B26" s="241">
        <v>36691</v>
      </c>
      <c r="C26" s="240">
        <v>3.4</v>
      </c>
      <c r="D26" s="240">
        <v>1</v>
      </c>
      <c r="E26" s="309">
        <v>12.707015854765089</v>
      </c>
      <c r="F26" s="310">
        <v>10.21531239977842</v>
      </c>
      <c r="G26" s="307">
        <v>0.6</v>
      </c>
      <c r="H26" s="285">
        <v>0.1</v>
      </c>
      <c r="I26" s="45"/>
      <c r="J26" s="45"/>
      <c r="K26" s="45"/>
      <c r="L26" s="45"/>
      <c r="M26" s="45"/>
      <c r="N26" s="45"/>
      <c r="O26" s="45"/>
      <c r="P26" s="45"/>
      <c r="Q26" s="45"/>
      <c r="R26" s="45"/>
      <c r="S26" s="45"/>
      <c r="T26" s="45"/>
      <c r="U26" s="45"/>
      <c r="V26" s="514" t="s">
        <v>453</v>
      </c>
      <c r="W26" s="515">
        <v>2.1</v>
      </c>
      <c r="X26" s="516">
        <v>3</v>
      </c>
      <c r="AB26" s="526"/>
    </row>
    <row r="27" spans="1:28" ht="16.5" customHeight="1">
      <c r="A27" s="83" t="s">
        <v>87</v>
      </c>
      <c r="B27" s="241">
        <v>5570</v>
      </c>
      <c r="C27" s="240">
        <v>2.1</v>
      </c>
      <c r="D27" s="240">
        <v>4.6</v>
      </c>
      <c r="E27" s="309">
        <v>1.9290310515124018</v>
      </c>
      <c r="F27" s="310">
        <v>1.6622204729000845</v>
      </c>
      <c r="G27" s="307">
        <v>3.4</v>
      </c>
      <c r="H27" s="285">
        <v>3.7</v>
      </c>
      <c r="I27" s="45"/>
      <c r="J27" s="45"/>
      <c r="K27" s="45"/>
      <c r="L27" s="45"/>
      <c r="M27" s="45"/>
      <c r="N27" s="45"/>
      <c r="O27" s="45"/>
      <c r="P27" s="45"/>
      <c r="Q27" s="45"/>
      <c r="R27" s="45"/>
      <c r="S27" s="45"/>
      <c r="T27" s="45"/>
      <c r="U27" s="45"/>
      <c r="V27" s="514" t="s">
        <v>116</v>
      </c>
      <c r="W27" s="515"/>
      <c r="X27" s="516" t="e">
        <v>#N/A</v>
      </c>
      <c r="AB27" s="526"/>
    </row>
    <row r="28" spans="1:28" ht="16.5" customHeight="1">
      <c r="A28" s="83" t="s">
        <v>116</v>
      </c>
      <c r="B28" s="52" t="s">
        <v>399</v>
      </c>
      <c r="C28" s="52" t="s">
        <v>399</v>
      </c>
      <c r="D28" s="240">
        <v>18.4</v>
      </c>
      <c r="E28" s="309" t="s">
        <v>399</v>
      </c>
      <c r="F28" s="274">
        <v>0.14359019213388147</v>
      </c>
      <c r="G28" s="274">
        <v>9.8</v>
      </c>
      <c r="H28" s="306">
        <v>2.3</v>
      </c>
      <c r="I28" s="45"/>
      <c r="J28" s="45"/>
      <c r="K28" s="45"/>
      <c r="L28" s="45"/>
      <c r="M28" s="45"/>
      <c r="N28" s="45"/>
      <c r="O28" s="45"/>
      <c r="P28" s="45"/>
      <c r="Q28" s="45"/>
      <c r="R28" s="45"/>
      <c r="S28" s="45"/>
      <c r="T28" s="45"/>
      <c r="U28" s="45"/>
      <c r="V28" s="514" t="s">
        <v>441</v>
      </c>
      <c r="W28" s="515">
        <v>0.8</v>
      </c>
      <c r="X28" s="516">
        <v>4</v>
      </c>
      <c r="AB28" s="526"/>
    </row>
    <row r="29" spans="1:28" ht="16.5" customHeight="1">
      <c r="A29" s="83" t="s">
        <v>247</v>
      </c>
      <c r="B29" s="52">
        <v>9829</v>
      </c>
      <c r="C29" s="247">
        <v>0.8</v>
      </c>
      <c r="D29" s="247">
        <v>4</v>
      </c>
      <c r="E29" s="309">
        <v>3.4040298393743984</v>
      </c>
      <c r="F29" s="310">
        <v>2.7683022828653896</v>
      </c>
      <c r="G29" s="269">
        <v>5.3</v>
      </c>
      <c r="H29" s="247">
        <v>5.6</v>
      </c>
      <c r="I29" s="45"/>
      <c r="J29" s="45"/>
      <c r="K29" s="45"/>
      <c r="L29" s="45"/>
      <c r="M29" s="45"/>
      <c r="N29" s="45"/>
      <c r="O29" s="45"/>
      <c r="P29" s="45"/>
      <c r="Q29" s="45"/>
      <c r="R29" s="45"/>
      <c r="S29" s="45"/>
      <c r="T29" s="45"/>
      <c r="U29" s="45"/>
      <c r="V29" s="514" t="s">
        <v>443</v>
      </c>
      <c r="W29" s="515">
        <v>7.2</v>
      </c>
      <c r="X29" s="516">
        <v>1</v>
      </c>
      <c r="AB29" s="526"/>
    </row>
    <row r="30" spans="1:28" ht="16.5" customHeight="1">
      <c r="A30" s="83" t="s">
        <v>248</v>
      </c>
      <c r="B30" s="52">
        <v>36183</v>
      </c>
      <c r="C30" s="247">
        <v>7.2</v>
      </c>
      <c r="D30" s="247">
        <v>6.5</v>
      </c>
      <c r="E30" s="309">
        <v>12.531082681664854</v>
      </c>
      <c r="F30" s="310">
        <v>10.63842969182775</v>
      </c>
      <c r="G30" s="269">
        <v>4.5</v>
      </c>
      <c r="H30" s="247">
        <v>2.1</v>
      </c>
      <c r="I30" s="45"/>
      <c r="J30" s="45"/>
      <c r="K30" s="45"/>
      <c r="L30" s="45"/>
      <c r="M30" s="45"/>
      <c r="N30" s="45"/>
      <c r="O30" s="45"/>
      <c r="P30" s="45"/>
      <c r="Q30" s="45"/>
      <c r="R30" s="45"/>
      <c r="S30" s="45"/>
      <c r="T30" s="45"/>
      <c r="U30" s="45"/>
      <c r="V30" s="514" t="s">
        <v>445</v>
      </c>
      <c r="W30" s="515">
        <v>-5.9</v>
      </c>
      <c r="X30" s="516">
        <v>9</v>
      </c>
      <c r="AB30" s="526"/>
    </row>
    <row r="31" spans="1:28" ht="16.5" customHeight="1">
      <c r="A31" s="83" t="s">
        <v>249</v>
      </c>
      <c r="B31" s="52">
        <v>15355</v>
      </c>
      <c r="C31" s="247">
        <v>-5.9</v>
      </c>
      <c r="D31" s="247">
        <v>-3.9</v>
      </c>
      <c r="E31" s="309">
        <v>5.317822584555284</v>
      </c>
      <c r="F31" s="310">
        <v>7.178051838246013</v>
      </c>
      <c r="G31" s="269">
        <v>2.4</v>
      </c>
      <c r="H31" s="247">
        <v>1.8</v>
      </c>
      <c r="I31" s="45"/>
      <c r="J31" s="45"/>
      <c r="K31" s="45"/>
      <c r="L31" s="45"/>
      <c r="M31" s="45"/>
      <c r="N31" s="45"/>
      <c r="O31" s="45"/>
      <c r="P31" s="45"/>
      <c r="Q31" s="45"/>
      <c r="R31" s="45"/>
      <c r="S31" s="45"/>
      <c r="T31" s="45"/>
      <c r="U31" s="45"/>
      <c r="V31" s="514" t="s">
        <v>446</v>
      </c>
      <c r="W31" s="515">
        <v>-3.4</v>
      </c>
      <c r="X31" s="516">
        <v>7</v>
      </c>
      <c r="AB31" s="526"/>
    </row>
    <row r="32" spans="1:28" ht="16.5" customHeight="1">
      <c r="A32" s="83" t="s">
        <v>240</v>
      </c>
      <c r="B32" s="52">
        <v>5333</v>
      </c>
      <c r="C32" s="247">
        <v>-3.4</v>
      </c>
      <c r="D32" s="247">
        <v>31.9</v>
      </c>
      <c r="E32" s="309">
        <v>1.8469519924085527</v>
      </c>
      <c r="F32" s="310">
        <v>2.2558966733724017</v>
      </c>
      <c r="G32" s="269">
        <v>1.4</v>
      </c>
      <c r="H32" s="247">
        <v>2.1</v>
      </c>
      <c r="I32" s="45"/>
      <c r="J32" s="45"/>
      <c r="K32" s="45"/>
      <c r="L32" s="45"/>
      <c r="M32" s="45"/>
      <c r="N32" s="45"/>
      <c r="O32" s="45"/>
      <c r="P32" s="45"/>
      <c r="Q32" s="45"/>
      <c r="R32" s="45"/>
      <c r="S32" s="45"/>
      <c r="T32" s="45"/>
      <c r="U32" s="45"/>
      <c r="V32" s="514" t="s">
        <v>88</v>
      </c>
      <c r="W32" s="515">
        <v>-6.7</v>
      </c>
      <c r="X32" s="516">
        <v>10</v>
      </c>
      <c r="AB32" s="526"/>
    </row>
    <row r="33" spans="1:28" ht="16.5" customHeight="1">
      <c r="A33" s="96" t="s">
        <v>88</v>
      </c>
      <c r="B33" s="243">
        <v>28368</v>
      </c>
      <c r="C33" s="249">
        <v>-6.7</v>
      </c>
      <c r="D33" s="249">
        <v>3.7</v>
      </c>
      <c r="E33" s="311">
        <v>9.824551682101223</v>
      </c>
      <c r="F33" s="311">
        <v>8.856307764074755</v>
      </c>
      <c r="G33" s="312">
        <v>-6.3</v>
      </c>
      <c r="H33" s="286">
        <v>1.7</v>
      </c>
      <c r="I33" s="45"/>
      <c r="J33" s="45"/>
      <c r="K33" s="45"/>
      <c r="L33" s="45"/>
      <c r="M33" s="45"/>
      <c r="N33" s="45"/>
      <c r="O33" s="45"/>
      <c r="P33" s="45"/>
      <c r="Q33" s="45"/>
      <c r="R33" s="45"/>
      <c r="S33" s="45"/>
      <c r="T33" s="45"/>
      <c r="U33" s="45"/>
      <c r="AB33" s="526"/>
    </row>
    <row r="34" spans="1:8" ht="9" customHeight="1">
      <c r="A34" s="26"/>
      <c r="B34" s="137"/>
      <c r="C34" s="26"/>
      <c r="D34" s="26"/>
      <c r="E34" s="62"/>
      <c r="F34" s="186"/>
      <c r="G34" s="26"/>
      <c r="H34" s="26"/>
    </row>
    <row r="35" ht="5.25" customHeight="1"/>
    <row r="36" spans="1:8" ht="16.5" customHeight="1">
      <c r="A36" s="329" t="s">
        <v>289</v>
      </c>
      <c r="B36" s="329"/>
      <c r="C36" s="329"/>
      <c r="D36" s="329"/>
      <c r="E36" s="329"/>
      <c r="F36" s="329"/>
      <c r="G36" s="329"/>
      <c r="H36" s="329"/>
    </row>
    <row r="37" ht="16.5" customHeight="1">
      <c r="H37" s="59" t="s">
        <v>304</v>
      </c>
    </row>
    <row r="38" ht="12" customHeight="1"/>
    <row r="42" spans="22:30" ht="16.5" customHeight="1">
      <c r="V42" s="509" t="s">
        <v>454</v>
      </c>
      <c r="W42" s="509"/>
      <c r="X42" s="509"/>
      <c r="Y42" s="509"/>
      <c r="Z42" s="509"/>
      <c r="AA42" s="509"/>
      <c r="AB42" s="509" t="s">
        <v>303</v>
      </c>
      <c r="AC42" s="486"/>
      <c r="AD42" s="509"/>
    </row>
    <row r="43" spans="22:32" ht="16.5" customHeight="1">
      <c r="V43" s="428"/>
      <c r="W43" s="428"/>
      <c r="X43" s="461" t="s">
        <v>271</v>
      </c>
      <c r="Y43" s="428" t="s">
        <v>272</v>
      </c>
      <c r="Z43" s="428" t="s">
        <v>273</v>
      </c>
      <c r="AA43" s="428" t="s">
        <v>274</v>
      </c>
      <c r="AB43" s="428" t="s">
        <v>275</v>
      </c>
      <c r="AC43" s="428" t="s">
        <v>302</v>
      </c>
      <c r="AD43" s="428" t="s">
        <v>0</v>
      </c>
      <c r="AE43" s="428" t="s">
        <v>369</v>
      </c>
      <c r="AF43" s="428" t="s">
        <v>407</v>
      </c>
    </row>
    <row r="44" spans="22:32" ht="16.5" customHeight="1">
      <c r="V44" s="509" t="s">
        <v>67</v>
      </c>
      <c r="W44" s="510"/>
      <c r="X44" s="523">
        <v>97.2</v>
      </c>
      <c r="Y44" s="523">
        <v>97.7</v>
      </c>
      <c r="Z44" s="524">
        <v>98.6</v>
      </c>
      <c r="AA44" s="524">
        <v>101.1</v>
      </c>
      <c r="AB44" s="523">
        <v>100</v>
      </c>
      <c r="AC44" s="523">
        <v>102.6</v>
      </c>
      <c r="AD44" s="523">
        <v>106.7</v>
      </c>
      <c r="AE44" s="523">
        <v>109.8</v>
      </c>
      <c r="AF44" s="523">
        <v>108.1</v>
      </c>
    </row>
    <row r="45" spans="22:32" ht="16.5" customHeight="1">
      <c r="V45" s="509" t="s">
        <v>68</v>
      </c>
      <c r="W45" s="510"/>
      <c r="X45" s="523">
        <v>110.4</v>
      </c>
      <c r="Y45" s="523">
        <v>106.1</v>
      </c>
      <c r="Z45" s="524">
        <v>102.6</v>
      </c>
      <c r="AA45" s="524">
        <v>100.3</v>
      </c>
      <c r="AB45" s="523">
        <v>100</v>
      </c>
      <c r="AC45" s="523">
        <v>102.6</v>
      </c>
      <c r="AD45" s="523">
        <v>106.2</v>
      </c>
      <c r="AE45" s="523">
        <v>107.9</v>
      </c>
      <c r="AF45" s="523">
        <v>105.6</v>
      </c>
    </row>
    <row r="46" spans="22:30" ht="16.5" customHeight="1">
      <c r="V46" s="509"/>
      <c r="W46" s="509"/>
      <c r="X46" s="509"/>
      <c r="Y46" s="509"/>
      <c r="Z46" s="509"/>
      <c r="AA46" s="509"/>
      <c r="AB46" s="509"/>
      <c r="AC46" s="509"/>
      <c r="AD46" s="509"/>
    </row>
    <row r="47" spans="22:30" ht="16.5" customHeight="1">
      <c r="V47" s="509"/>
      <c r="W47" s="509"/>
      <c r="X47" s="509"/>
      <c r="Y47" s="509"/>
      <c r="Z47" s="509"/>
      <c r="AA47" s="509"/>
      <c r="AB47" s="509"/>
      <c r="AC47" s="509"/>
      <c r="AD47" s="509"/>
    </row>
    <row r="48" spans="22:30" ht="16.5" customHeight="1">
      <c r="V48" s="509"/>
      <c r="W48" s="509"/>
      <c r="X48" s="509"/>
      <c r="Y48" s="509"/>
      <c r="Z48" s="509"/>
      <c r="AA48" s="509"/>
      <c r="AB48" s="509"/>
      <c r="AC48" s="509"/>
      <c r="AD48" s="509"/>
    </row>
    <row r="49" spans="22:30" ht="16.5" customHeight="1">
      <c r="V49" s="509"/>
      <c r="W49" s="509"/>
      <c r="X49" s="509"/>
      <c r="Y49" s="509"/>
      <c r="Z49" s="509"/>
      <c r="AA49" s="509"/>
      <c r="AB49" s="509"/>
      <c r="AC49" s="509"/>
      <c r="AD49" s="509"/>
    </row>
    <row r="50" spans="22:30" ht="16.5" customHeight="1">
      <c r="V50" s="509"/>
      <c r="W50" s="509"/>
      <c r="X50" s="509"/>
      <c r="Y50" s="509"/>
      <c r="Z50" s="509"/>
      <c r="AA50" s="509"/>
      <c r="AB50" s="509"/>
      <c r="AC50" s="509"/>
      <c r="AD50" s="509"/>
    </row>
    <row r="51" spans="22:30" ht="16.5" customHeight="1">
      <c r="V51" s="430"/>
      <c r="W51" s="430"/>
      <c r="X51" s="430"/>
      <c r="Y51" s="430"/>
      <c r="Z51" s="430"/>
      <c r="AA51" s="430"/>
      <c r="AB51" s="430"/>
      <c r="AC51" s="430"/>
      <c r="AD51" s="430"/>
    </row>
    <row r="52" spans="22:30" ht="16.5" customHeight="1">
      <c r="V52" s="430"/>
      <c r="W52" s="430"/>
      <c r="X52" s="430"/>
      <c r="Y52" s="430"/>
      <c r="Z52" s="430"/>
      <c r="AA52" s="430"/>
      <c r="AB52" s="430"/>
      <c r="AC52" s="430"/>
      <c r="AD52" s="430"/>
    </row>
    <row r="53" spans="22:30" ht="16.5" customHeight="1">
      <c r="V53" s="430"/>
      <c r="W53" s="430"/>
      <c r="X53" s="430"/>
      <c r="Y53" s="430"/>
      <c r="Z53" s="430"/>
      <c r="AA53" s="430"/>
      <c r="AB53" s="430"/>
      <c r="AC53" s="430"/>
      <c r="AD53" s="430"/>
    </row>
    <row r="54" spans="22:30" ht="16.5" customHeight="1">
      <c r="V54" s="430"/>
      <c r="W54" s="430"/>
      <c r="X54" s="430"/>
      <c r="Y54" s="430"/>
      <c r="Z54" s="430"/>
      <c r="AA54" s="430"/>
      <c r="AB54" s="430"/>
      <c r="AC54" s="430"/>
      <c r="AD54" s="430"/>
    </row>
    <row r="55" spans="22:30" ht="16.5" customHeight="1">
      <c r="V55" s="430"/>
      <c r="W55" s="430"/>
      <c r="X55" s="430"/>
      <c r="Y55" s="430"/>
      <c r="Z55" s="430"/>
      <c r="AA55" s="430"/>
      <c r="AB55" s="430"/>
      <c r="AC55" s="430"/>
      <c r="AD55" s="430"/>
    </row>
    <row r="56" spans="22:30" ht="16.5" customHeight="1">
      <c r="V56" s="430"/>
      <c r="W56" s="430"/>
      <c r="X56" s="430"/>
      <c r="Y56" s="430"/>
      <c r="Z56" s="430"/>
      <c r="AA56" s="430"/>
      <c r="AB56" s="430"/>
      <c r="AC56" s="430"/>
      <c r="AD56" s="430"/>
    </row>
    <row r="57" spans="22:30" ht="16.5" customHeight="1">
      <c r="V57" s="430"/>
      <c r="W57" s="430"/>
      <c r="X57" s="430"/>
      <c r="Y57" s="430"/>
      <c r="Z57" s="430"/>
      <c r="AA57" s="430"/>
      <c r="AB57" s="430"/>
      <c r="AC57" s="430"/>
      <c r="AD57" s="430"/>
    </row>
    <row r="58" spans="22:30" ht="16.5" customHeight="1">
      <c r="V58" s="430"/>
      <c r="W58" s="430"/>
      <c r="X58" s="430"/>
      <c r="Y58" s="430"/>
      <c r="Z58" s="430"/>
      <c r="AA58" s="430"/>
      <c r="AB58" s="430"/>
      <c r="AC58" s="430"/>
      <c r="AD58" s="430"/>
    </row>
    <row r="59" spans="22:30" ht="16.5" customHeight="1">
      <c r="V59" s="430"/>
      <c r="W59" s="430"/>
      <c r="X59" s="430"/>
      <c r="Y59" s="430"/>
      <c r="Z59" s="430"/>
      <c r="AA59" s="430"/>
      <c r="AB59" s="430"/>
      <c r="AC59" s="430"/>
      <c r="AD59" s="430"/>
    </row>
    <row r="60" spans="22:30" ht="16.5" customHeight="1">
      <c r="V60" s="430"/>
      <c r="W60" s="430"/>
      <c r="X60" s="430"/>
      <c r="Y60" s="430"/>
      <c r="Z60" s="430"/>
      <c r="AA60" s="430"/>
      <c r="AB60" s="430"/>
      <c r="AC60" s="430"/>
      <c r="AD60" s="430"/>
    </row>
    <row r="61" spans="22:30" ht="16.5" customHeight="1">
      <c r="V61" s="430"/>
      <c r="W61" s="430"/>
      <c r="X61" s="430"/>
      <c r="Y61" s="430"/>
      <c r="Z61" s="430"/>
      <c r="AA61" s="430"/>
      <c r="AB61" s="430"/>
      <c r="AC61" s="430"/>
      <c r="AD61" s="430"/>
    </row>
    <row r="62" spans="22:30" ht="16.5" customHeight="1">
      <c r="V62" s="430"/>
      <c r="W62" s="430"/>
      <c r="X62" s="430"/>
      <c r="Y62" s="430"/>
      <c r="Z62" s="430"/>
      <c r="AA62" s="430"/>
      <c r="AB62" s="430"/>
      <c r="AC62" s="430"/>
      <c r="AD62" s="430"/>
    </row>
    <row r="63" spans="22:30" ht="16.5" customHeight="1">
      <c r="V63" s="430"/>
      <c r="W63" s="430"/>
      <c r="X63" s="430"/>
      <c r="Y63" s="430"/>
      <c r="Z63" s="430"/>
      <c r="AA63" s="430"/>
      <c r="AB63" s="430"/>
      <c r="AC63" s="430"/>
      <c r="AD63" s="430"/>
    </row>
    <row r="64" spans="22:30" ht="16.5" customHeight="1">
      <c r="V64" s="430"/>
      <c r="W64" s="430"/>
      <c r="X64" s="430"/>
      <c r="Y64" s="430"/>
      <c r="Z64" s="430"/>
      <c r="AA64" s="430"/>
      <c r="AB64" s="430"/>
      <c r="AC64" s="430"/>
      <c r="AD64" s="430"/>
    </row>
    <row r="65" spans="22:30" ht="16.5" customHeight="1">
      <c r="V65" s="430"/>
      <c r="W65" s="430"/>
      <c r="X65" s="430"/>
      <c r="Y65" s="430"/>
      <c r="Z65" s="430"/>
      <c r="AA65" s="430"/>
      <c r="AB65" s="430"/>
      <c r="AC65" s="430"/>
      <c r="AD65" s="430"/>
    </row>
  </sheetData>
  <mergeCells count="13">
    <mergeCell ref="C15:D15"/>
    <mergeCell ref="C16:D16"/>
    <mergeCell ref="A13:H13"/>
    <mergeCell ref="A36:H36"/>
    <mergeCell ref="B14:F14"/>
    <mergeCell ref="E15:F16"/>
    <mergeCell ref="G14:H14"/>
    <mergeCell ref="X16:Z16"/>
    <mergeCell ref="X15:Z15"/>
    <mergeCell ref="V16:W16"/>
    <mergeCell ref="G15:H15"/>
    <mergeCell ref="G16:H16"/>
    <mergeCell ref="V15:W15"/>
  </mergeCells>
  <printOptions/>
  <pageMargins left="0.7874015748031497" right="0.7874015748031497" top="0.7874015748031497" bottom="0.7" header="0.5118110236220472" footer="0.5118110236220472"/>
  <pageSetup horizontalDpi="300" verticalDpi="300" orientation="portrait" paperSize="9" scale="99" r:id="rId2"/>
  <headerFooter alignWithMargins="0">
    <oddFooter>&amp;C- 18 -</oddFooter>
  </headerFooter>
  <drawing r:id="rId1"/>
</worksheet>
</file>

<file path=xl/worksheets/sheet15.xml><?xml version="1.0" encoding="utf-8"?>
<worksheet xmlns="http://schemas.openxmlformats.org/spreadsheetml/2006/main" xmlns:r="http://schemas.openxmlformats.org/officeDocument/2006/relationships">
  <dimension ref="A2:AR43"/>
  <sheetViews>
    <sheetView workbookViewId="0" topLeftCell="A1">
      <selection activeCell="A1" sqref="A1"/>
    </sheetView>
  </sheetViews>
  <sheetFormatPr defaultColWidth="9.00390625" defaultRowHeight="12.75" customHeight="1"/>
  <cols>
    <col min="1" max="9" width="9.625" style="30" customWidth="1"/>
    <col min="10" max="29" width="9.00390625" style="30" customWidth="1"/>
    <col min="30" max="45" width="0.12890625" style="426" customWidth="1"/>
    <col min="46" max="16384" width="6.875" style="30" customWidth="1"/>
  </cols>
  <sheetData>
    <row r="2" ht="12.75" customHeight="1">
      <c r="AD2" s="426" t="s">
        <v>374</v>
      </c>
    </row>
    <row r="3" spans="1:30" ht="12.75" customHeight="1">
      <c r="A3" s="74" t="s">
        <v>208</v>
      </c>
      <c r="B3" s="26"/>
      <c r="AD3" s="426" t="s">
        <v>455</v>
      </c>
    </row>
    <row r="4" spans="1:2" ht="12.75" customHeight="1">
      <c r="A4" s="74"/>
      <c r="B4" s="26"/>
    </row>
    <row r="5" spans="1:44" ht="12.75" customHeight="1">
      <c r="A5" s="26" t="s">
        <v>343</v>
      </c>
      <c r="B5" s="26"/>
      <c r="AE5" s="426" t="s">
        <v>301</v>
      </c>
      <c r="AF5" s="426">
        <f aca="true" t="shared" si="0" ref="AF5:AR5">RANK(AF6,$AF6:$AR6)</f>
        <v>10</v>
      </c>
      <c r="AG5" s="426">
        <f t="shared" si="0"/>
        <v>1</v>
      </c>
      <c r="AH5" s="426">
        <f t="shared" si="0"/>
        <v>12</v>
      </c>
      <c r="AI5" s="426">
        <f t="shared" si="0"/>
        <v>11</v>
      </c>
      <c r="AJ5" s="426">
        <f t="shared" si="0"/>
        <v>5</v>
      </c>
      <c r="AK5" s="426">
        <f t="shared" si="0"/>
        <v>2</v>
      </c>
      <c r="AL5" s="426">
        <f t="shared" si="0"/>
        <v>8</v>
      </c>
      <c r="AM5" s="426" t="e">
        <f t="shared" si="0"/>
        <v>#N/A</v>
      </c>
      <c r="AN5" s="426">
        <f t="shared" si="0"/>
        <v>7</v>
      </c>
      <c r="AO5" s="426">
        <f t="shared" si="0"/>
        <v>3</v>
      </c>
      <c r="AP5" s="426">
        <f t="shared" si="0"/>
        <v>6</v>
      </c>
      <c r="AQ5" s="426">
        <f t="shared" si="0"/>
        <v>9</v>
      </c>
      <c r="AR5" s="426">
        <f t="shared" si="0"/>
        <v>4</v>
      </c>
    </row>
    <row r="6" spans="1:44" ht="12.75" customHeight="1">
      <c r="A6" s="26" t="s">
        <v>343</v>
      </c>
      <c r="B6" s="26"/>
      <c r="AE6" s="426" t="s">
        <v>6</v>
      </c>
      <c r="AF6" s="527">
        <v>1.5612337486926227</v>
      </c>
      <c r="AG6" s="527">
        <v>43.86935230271588</v>
      </c>
      <c r="AH6" s="527">
        <v>0.47792869857937426</v>
      </c>
      <c r="AI6" s="527">
        <v>0.5316090958835794</v>
      </c>
      <c r="AJ6" s="527">
        <v>5.796097608278556</v>
      </c>
      <c r="AK6" s="527">
        <v>12.707015854765089</v>
      </c>
      <c r="AL6" s="527">
        <v>1.9290310515124018</v>
      </c>
      <c r="AM6" s="527"/>
      <c r="AN6" s="527">
        <v>3.4040298393743984</v>
      </c>
      <c r="AO6" s="527">
        <v>12.531082681664854</v>
      </c>
      <c r="AP6" s="527">
        <v>5.317822584555284</v>
      </c>
      <c r="AQ6" s="527">
        <v>1.8469519924085527</v>
      </c>
      <c r="AR6" s="527">
        <v>9.824551682101223</v>
      </c>
    </row>
    <row r="7" spans="1:44" ht="12.75" customHeight="1">
      <c r="A7" s="26" t="s">
        <v>343</v>
      </c>
      <c r="B7" s="26"/>
      <c r="AF7" s="506" t="s">
        <v>260</v>
      </c>
      <c r="AG7" s="506" t="s">
        <v>261</v>
      </c>
      <c r="AH7" s="506" t="s">
        <v>262</v>
      </c>
      <c r="AI7" s="506" t="s">
        <v>251</v>
      </c>
      <c r="AJ7" s="506" t="s">
        <v>263</v>
      </c>
      <c r="AK7" s="506" t="s">
        <v>276</v>
      </c>
      <c r="AL7" s="506" t="s">
        <v>265</v>
      </c>
      <c r="AM7" s="506" t="s">
        <v>116</v>
      </c>
      <c r="AN7" s="506" t="s">
        <v>266</v>
      </c>
      <c r="AO7" s="506" t="s">
        <v>267</v>
      </c>
      <c r="AP7" s="506" t="s">
        <v>268</v>
      </c>
      <c r="AQ7" s="506" t="s">
        <v>269</v>
      </c>
      <c r="AR7" s="506" t="s">
        <v>270</v>
      </c>
    </row>
    <row r="8" spans="1:2" ht="12.75" customHeight="1">
      <c r="A8" s="71" t="s">
        <v>338</v>
      </c>
      <c r="B8" s="26"/>
    </row>
    <row r="9" spans="1:2" ht="12.75" customHeight="1">
      <c r="A9" s="71"/>
      <c r="B9" s="26"/>
    </row>
    <row r="10" spans="1:2" ht="12.75" customHeight="1">
      <c r="A10" s="71"/>
      <c r="B10" s="26"/>
    </row>
    <row r="11" spans="1:31" ht="12.75" customHeight="1">
      <c r="A11" s="182"/>
      <c r="B11" s="26"/>
      <c r="AE11" s="426" t="s">
        <v>300</v>
      </c>
    </row>
    <row r="12" spans="1:32" ht="12.75" customHeight="1">
      <c r="A12" s="182"/>
      <c r="B12" s="26"/>
      <c r="I12" s="59" t="s">
        <v>291</v>
      </c>
      <c r="AD12" s="426">
        <v>1</v>
      </c>
      <c r="AE12" s="504">
        <f>HLOOKUP(AD12,AF$5:AR$7,2,FALSE)</f>
        <v>43.86935230271588</v>
      </c>
      <c r="AF12" s="506" t="str">
        <f>HLOOKUP(AE12,AF$6:AR$7,2,FALSE)</f>
        <v>製造業</v>
      </c>
    </row>
    <row r="13" spans="1:32" ht="15" customHeight="1">
      <c r="A13" s="329" t="s">
        <v>290</v>
      </c>
      <c r="B13" s="329"/>
      <c r="C13" s="329"/>
      <c r="D13" s="329"/>
      <c r="E13" s="329"/>
      <c r="F13" s="329"/>
      <c r="G13" s="329"/>
      <c r="H13" s="329"/>
      <c r="I13" s="329"/>
      <c r="AD13" s="426">
        <v>2</v>
      </c>
      <c r="AE13" s="504">
        <f aca="true" t="shared" si="1" ref="AE13:AE24">HLOOKUP(AD13,AF$5:AR$7,2,FALSE)</f>
        <v>12.707015854765089</v>
      </c>
      <c r="AF13" s="506" t="str">
        <f aca="true" t="shared" si="2" ref="AF13:AF24">HLOOKUP(AE13,AF$6:AR$7,2,FALSE)</f>
        <v>卸売・小売業</v>
      </c>
    </row>
    <row r="14" spans="30:32" ht="12.75" customHeight="1">
      <c r="AD14" s="426">
        <v>3</v>
      </c>
      <c r="AE14" s="504">
        <f t="shared" si="1"/>
        <v>12.531082681664854</v>
      </c>
      <c r="AF14" s="506" t="str">
        <f t="shared" si="2"/>
        <v>医療，福祉</v>
      </c>
    </row>
    <row r="15" spans="30:32" ht="12.75" customHeight="1">
      <c r="AD15" s="426">
        <v>4</v>
      </c>
      <c r="AE15" s="504">
        <f t="shared" si="1"/>
        <v>9.824551682101223</v>
      </c>
      <c r="AF15" s="506" t="str">
        <f t="shared" si="2"/>
        <v>サービス業</v>
      </c>
    </row>
    <row r="16" spans="30:32" ht="12.75" customHeight="1">
      <c r="AD16" s="426">
        <v>5</v>
      </c>
      <c r="AE16" s="504">
        <f t="shared" si="1"/>
        <v>5.796097608278556</v>
      </c>
      <c r="AF16" s="506" t="str">
        <f t="shared" si="2"/>
        <v>運輸業</v>
      </c>
    </row>
    <row r="17" spans="1:32" ht="12.75" customHeight="1">
      <c r="A17" s="26"/>
      <c r="AD17" s="426">
        <v>6</v>
      </c>
      <c r="AE17" s="504">
        <f t="shared" si="1"/>
        <v>5.317822584555284</v>
      </c>
      <c r="AF17" s="506" t="str">
        <f t="shared" si="2"/>
        <v>教育，学習支援業</v>
      </c>
    </row>
    <row r="18" spans="1:32" ht="12.75" customHeight="1">
      <c r="A18" s="26"/>
      <c r="AD18" s="426">
        <v>7</v>
      </c>
      <c r="AE18" s="504">
        <f t="shared" si="1"/>
        <v>3.4040298393743984</v>
      </c>
      <c r="AF18" s="506" t="str">
        <f t="shared" si="2"/>
        <v>飲食店，宿泊業</v>
      </c>
    </row>
    <row r="19" spans="30:32" ht="12.75" customHeight="1">
      <c r="AD19" s="426">
        <v>8</v>
      </c>
      <c r="AE19" s="504">
        <f t="shared" si="1"/>
        <v>1.9290310515124018</v>
      </c>
      <c r="AF19" s="506" t="str">
        <f t="shared" si="2"/>
        <v>金融・保険業</v>
      </c>
    </row>
    <row r="20" spans="30:32" ht="12.75" customHeight="1">
      <c r="AD20" s="426">
        <v>9</v>
      </c>
      <c r="AE20" s="504">
        <f t="shared" si="1"/>
        <v>1.8469519924085527</v>
      </c>
      <c r="AF20" s="506" t="str">
        <f t="shared" si="2"/>
        <v>複合サービス事業</v>
      </c>
    </row>
    <row r="21" spans="30:35" ht="12.75" customHeight="1">
      <c r="AD21" s="426">
        <v>10</v>
      </c>
      <c r="AE21" s="504">
        <f t="shared" si="1"/>
        <v>1.5612337486926227</v>
      </c>
      <c r="AF21" s="506" t="str">
        <f t="shared" si="2"/>
        <v>建設業</v>
      </c>
      <c r="AI21" s="506"/>
    </row>
    <row r="22" spans="30:32" ht="12.75" customHeight="1">
      <c r="AD22" s="426">
        <v>11</v>
      </c>
      <c r="AE22" s="504">
        <f t="shared" si="1"/>
        <v>0.5316090958835794</v>
      </c>
      <c r="AF22" s="506" t="str">
        <f t="shared" si="2"/>
        <v>情報通信業</v>
      </c>
    </row>
    <row r="23" spans="30:32" ht="12.75" customHeight="1">
      <c r="AD23" s="426">
        <v>12</v>
      </c>
      <c r="AE23" s="504">
        <f t="shared" si="1"/>
        <v>0.47792869857937426</v>
      </c>
      <c r="AF23" s="506" t="str">
        <f t="shared" si="2"/>
        <v>電気・ガス</v>
      </c>
    </row>
    <row r="24" spans="30:32" ht="12.75" customHeight="1" hidden="1">
      <c r="AD24" s="426">
        <v>13</v>
      </c>
      <c r="AE24" s="504" t="e">
        <f t="shared" si="1"/>
        <v>#N/A</v>
      </c>
      <c r="AF24" s="506" t="e">
        <f t="shared" si="2"/>
        <v>#N/A</v>
      </c>
    </row>
    <row r="39" spans="1:2" ht="12.75" customHeight="1">
      <c r="A39" s="26"/>
      <c r="B39" s="26"/>
    </row>
    <row r="40" spans="1:2" ht="12.75" customHeight="1">
      <c r="A40" s="26"/>
      <c r="B40" s="26"/>
    </row>
    <row r="41" spans="1:9" ht="12.75" customHeight="1">
      <c r="A41" s="26"/>
      <c r="B41" s="26"/>
      <c r="I41" s="59"/>
    </row>
    <row r="42" ht="12.75" customHeight="1">
      <c r="B42" s="26"/>
    </row>
    <row r="43" spans="1:9" ht="12.75" customHeight="1">
      <c r="A43" s="329"/>
      <c r="B43" s="329"/>
      <c r="C43" s="329"/>
      <c r="D43" s="329"/>
      <c r="E43" s="329"/>
      <c r="F43" s="329"/>
      <c r="G43" s="329"/>
      <c r="H43" s="329"/>
      <c r="I43" s="329"/>
    </row>
  </sheetData>
  <mergeCells count="2">
    <mergeCell ref="A13:I13"/>
    <mergeCell ref="A43:I43"/>
  </mergeCells>
  <printOptions/>
  <pageMargins left="0.7874015748031497" right="0.7874015748031497" top="0.7874015748031497" bottom="0.7874015748031497" header="0" footer="0"/>
  <pageSetup horizontalDpi="300" verticalDpi="300" orientation="portrait" paperSize="9" r:id="rId2"/>
  <headerFooter alignWithMargins="0">
    <oddFooter>&amp;C- 19 -</oddFooter>
  </headerFooter>
  <drawing r:id="rId1"/>
</worksheet>
</file>

<file path=xl/worksheets/sheet16.xml><?xml version="1.0" encoding="utf-8"?>
<worksheet xmlns="http://schemas.openxmlformats.org/spreadsheetml/2006/main" xmlns:r="http://schemas.openxmlformats.org/officeDocument/2006/relationships">
  <dimension ref="A3:AD54"/>
  <sheetViews>
    <sheetView workbookViewId="0" topLeftCell="A1">
      <selection activeCell="A1" sqref="A1"/>
    </sheetView>
  </sheetViews>
  <sheetFormatPr defaultColWidth="9.00390625" defaultRowHeight="13.5"/>
  <cols>
    <col min="1" max="1" width="22.875" style="26" customWidth="1"/>
    <col min="2" max="10" width="7.125" style="26" customWidth="1"/>
    <col min="11" max="19" width="6.75390625" style="26" customWidth="1"/>
    <col min="20" max="22" width="0.12890625" style="530" customWidth="1"/>
    <col min="23" max="30" width="0.12890625" style="531" customWidth="1"/>
    <col min="31" max="31" width="6.75390625" style="498" bestFit="1" customWidth="1"/>
    <col min="32" max="32" width="7.50390625" style="498" bestFit="1" customWidth="1"/>
    <col min="33" max="16384" width="9.00390625" style="498" customWidth="1"/>
  </cols>
  <sheetData>
    <row r="1" ht="5.25" customHeight="1"/>
    <row r="2" ht="5.25" customHeight="1"/>
    <row r="3" spans="1:2" ht="13.5" customHeight="1">
      <c r="A3" s="74" t="s">
        <v>209</v>
      </c>
      <c r="B3" s="74"/>
    </row>
    <row r="4" spans="1:27" ht="11.25" customHeight="1">
      <c r="A4" s="74"/>
      <c r="B4" s="74"/>
      <c r="X4" s="528" t="s">
        <v>149</v>
      </c>
      <c r="Y4" s="528" t="s">
        <v>150</v>
      </c>
      <c r="Z4" s="528" t="s">
        <v>146</v>
      </c>
      <c r="AA4" s="528" t="s">
        <v>147</v>
      </c>
    </row>
    <row r="5" spans="1:27" ht="16.5" customHeight="1">
      <c r="A5" s="26" t="s">
        <v>456</v>
      </c>
      <c r="X5" s="532">
        <v>24346</v>
      </c>
      <c r="Y5" s="532">
        <v>156250</v>
      </c>
      <c r="Z5" s="532">
        <v>289894</v>
      </c>
      <c r="AA5" s="533">
        <v>470490</v>
      </c>
    </row>
    <row r="6" spans="1:27" ht="16.5" customHeight="1">
      <c r="A6" s="26" t="s">
        <v>457</v>
      </c>
      <c r="X6" s="534">
        <v>5.174605198835256</v>
      </c>
      <c r="Y6" s="534">
        <v>33.2100575995239</v>
      </c>
      <c r="Z6" s="534">
        <v>61.61533720164084</v>
      </c>
      <c r="AA6" s="534">
        <v>100</v>
      </c>
    </row>
    <row r="7" ht="16.5" customHeight="1">
      <c r="A7" s="26" t="s">
        <v>457</v>
      </c>
    </row>
    <row r="8" ht="16.5" customHeight="1">
      <c r="A8" s="26" t="s">
        <v>457</v>
      </c>
    </row>
    <row r="9" ht="16.5" customHeight="1">
      <c r="A9" s="26" t="s">
        <v>457</v>
      </c>
    </row>
    <row r="10" ht="14.25" customHeight="1">
      <c r="J10" s="59" t="s">
        <v>228</v>
      </c>
    </row>
    <row r="11" ht="6" customHeight="1"/>
    <row r="12" spans="1:30" s="145" customFormat="1" ht="15.75" customHeight="1">
      <c r="A12" s="328" t="s">
        <v>458</v>
      </c>
      <c r="B12" s="328"/>
      <c r="C12" s="328"/>
      <c r="D12" s="328"/>
      <c r="E12" s="328"/>
      <c r="F12" s="328"/>
      <c r="G12" s="328"/>
      <c r="H12" s="328"/>
      <c r="I12" s="328"/>
      <c r="J12" s="328"/>
      <c r="K12" s="46"/>
      <c r="L12" s="46"/>
      <c r="M12" s="46"/>
      <c r="N12" s="46"/>
      <c r="O12" s="46"/>
      <c r="P12" s="46"/>
      <c r="Q12" s="46"/>
      <c r="R12" s="46"/>
      <c r="S12" s="46"/>
      <c r="T12" s="529"/>
      <c r="U12" s="529"/>
      <c r="V12" s="529"/>
      <c r="W12" s="421"/>
      <c r="X12" s="421" t="s">
        <v>4</v>
      </c>
      <c r="Y12" s="421"/>
      <c r="Z12" s="421"/>
      <c r="AA12" s="421" t="s">
        <v>5</v>
      </c>
      <c r="AB12" s="421"/>
      <c r="AC12" s="421"/>
      <c r="AD12" s="421"/>
    </row>
    <row r="13" spans="1:30" s="142" customFormat="1" ht="11.25" customHeight="1">
      <c r="A13" s="46"/>
      <c r="B13" s="46"/>
      <c r="C13" s="46"/>
      <c r="D13" s="46"/>
      <c r="E13" s="46"/>
      <c r="F13" s="46"/>
      <c r="G13" s="46"/>
      <c r="H13" s="46"/>
      <c r="I13" s="46"/>
      <c r="J13" s="144" t="s">
        <v>459</v>
      </c>
      <c r="K13" s="46"/>
      <c r="L13" s="46"/>
      <c r="M13" s="46"/>
      <c r="N13" s="46"/>
      <c r="O13" s="46"/>
      <c r="P13" s="46"/>
      <c r="Q13" s="46"/>
      <c r="R13" s="46"/>
      <c r="S13" s="46"/>
      <c r="T13" s="529"/>
      <c r="U13" s="529"/>
      <c r="V13" s="529"/>
      <c r="W13" s="529"/>
      <c r="X13" s="528" t="s">
        <v>149</v>
      </c>
      <c r="Y13" s="528" t="s">
        <v>150</v>
      </c>
      <c r="Z13" s="528" t="s">
        <v>146</v>
      </c>
      <c r="AA13" s="528" t="s">
        <v>149</v>
      </c>
      <c r="AB13" s="528" t="s">
        <v>150</v>
      </c>
      <c r="AC13" s="528" t="s">
        <v>146</v>
      </c>
      <c r="AD13" s="421"/>
    </row>
    <row r="14" spans="1:29" ht="16.5" customHeight="1">
      <c r="A14" s="371" t="s">
        <v>141</v>
      </c>
      <c r="B14" s="340" t="s">
        <v>147</v>
      </c>
      <c r="C14" s="366"/>
      <c r="D14" s="325"/>
      <c r="E14" s="340" t="s">
        <v>117</v>
      </c>
      <c r="F14" s="366"/>
      <c r="G14" s="325"/>
      <c r="H14" s="340" t="s">
        <v>218</v>
      </c>
      <c r="I14" s="366"/>
      <c r="J14" s="325"/>
      <c r="K14" s="498"/>
      <c r="L14" s="498"/>
      <c r="M14" s="498"/>
      <c r="N14" s="498"/>
      <c r="O14" s="498"/>
      <c r="P14" s="498"/>
      <c r="Q14" s="498"/>
      <c r="R14" s="498"/>
      <c r="S14" s="498"/>
      <c r="T14" s="531"/>
      <c r="U14" s="531"/>
      <c r="V14" s="531"/>
      <c r="W14" s="535" t="s">
        <v>67</v>
      </c>
      <c r="X14" s="536">
        <v>24346</v>
      </c>
      <c r="Y14" s="536">
        <v>156250</v>
      </c>
      <c r="Z14" s="536">
        <v>289894</v>
      </c>
      <c r="AA14" s="537">
        <v>0.05174605198835257</v>
      </c>
      <c r="AB14" s="537">
        <v>0.332100575995239</v>
      </c>
      <c r="AC14" s="537">
        <v>0.6161533720164084</v>
      </c>
    </row>
    <row r="15" spans="1:30" s="142" customFormat="1" ht="21" customHeight="1">
      <c r="A15" s="371"/>
      <c r="B15" s="57" t="s">
        <v>149</v>
      </c>
      <c r="C15" s="36" t="s">
        <v>150</v>
      </c>
      <c r="D15" s="36" t="s">
        <v>146</v>
      </c>
      <c r="E15" s="57" t="s">
        <v>149</v>
      </c>
      <c r="F15" s="36" t="s">
        <v>150</v>
      </c>
      <c r="G15" s="36" t="s">
        <v>146</v>
      </c>
      <c r="H15" s="57" t="s">
        <v>149</v>
      </c>
      <c r="I15" s="36" t="s">
        <v>150</v>
      </c>
      <c r="J15" s="36" t="s">
        <v>146</v>
      </c>
      <c r="T15" s="421"/>
      <c r="U15" s="421"/>
      <c r="V15" s="421"/>
      <c r="W15" s="535" t="s">
        <v>186</v>
      </c>
      <c r="X15" s="536" t="s">
        <v>198</v>
      </c>
      <c r="Y15" s="536" t="s">
        <v>198</v>
      </c>
      <c r="Z15" s="536" t="s">
        <v>198</v>
      </c>
      <c r="AA15" s="537" t="e">
        <v>#VALUE!</v>
      </c>
      <c r="AB15" s="537" t="e">
        <v>#VALUE!</v>
      </c>
      <c r="AC15" s="537" t="e">
        <v>#VALUE!</v>
      </c>
      <c r="AD15" s="421"/>
    </row>
    <row r="16" spans="1:30" s="81" customFormat="1" ht="13.5">
      <c r="A16" s="134"/>
      <c r="B16" s="187"/>
      <c r="C16" s="55" t="s">
        <v>148</v>
      </c>
      <c r="D16" s="55" t="s">
        <v>148</v>
      </c>
      <c r="E16" s="55"/>
      <c r="F16" s="55" t="s">
        <v>148</v>
      </c>
      <c r="G16" s="55" t="s">
        <v>148</v>
      </c>
      <c r="H16" s="55"/>
      <c r="I16" s="55" t="s">
        <v>148</v>
      </c>
      <c r="J16" s="55" t="s">
        <v>148</v>
      </c>
      <c r="T16" s="538"/>
      <c r="U16" s="538"/>
      <c r="V16" s="538"/>
      <c r="W16" s="535" t="s">
        <v>85</v>
      </c>
      <c r="X16" s="536">
        <v>3289</v>
      </c>
      <c r="Y16" s="536">
        <v>10467</v>
      </c>
      <c r="Z16" s="536">
        <v>3818</v>
      </c>
      <c r="AA16" s="537">
        <v>0.18715147376806646</v>
      </c>
      <c r="AB16" s="537">
        <v>0.595595766473199</v>
      </c>
      <c r="AC16" s="537">
        <v>0.21725275975873448</v>
      </c>
      <c r="AD16" s="538"/>
    </row>
    <row r="17" spans="1:30" s="81" customFormat="1" ht="17.25" customHeight="1">
      <c r="A17" s="83" t="s">
        <v>67</v>
      </c>
      <c r="B17" s="143">
        <v>24346</v>
      </c>
      <c r="C17" s="143">
        <v>156250</v>
      </c>
      <c r="D17" s="161">
        <v>289894</v>
      </c>
      <c r="E17" s="161">
        <v>9837</v>
      </c>
      <c r="F17" s="161">
        <v>66168</v>
      </c>
      <c r="G17" s="161">
        <v>169568</v>
      </c>
      <c r="H17" s="161">
        <v>14509</v>
      </c>
      <c r="I17" s="143">
        <v>90082</v>
      </c>
      <c r="J17" s="143">
        <v>120326</v>
      </c>
      <c r="T17" s="539"/>
      <c r="U17" s="538"/>
      <c r="V17" s="538"/>
      <c r="W17" s="535" t="s">
        <v>68</v>
      </c>
      <c r="X17" s="536">
        <v>1600</v>
      </c>
      <c r="Y17" s="536">
        <v>21499</v>
      </c>
      <c r="Z17" s="536">
        <v>127266</v>
      </c>
      <c r="AA17" s="537">
        <v>0.010640774116316962</v>
      </c>
      <c r="AB17" s="537">
        <v>0.14297875170418647</v>
      </c>
      <c r="AC17" s="537">
        <v>0.8463804741794966</v>
      </c>
      <c r="AD17" s="538"/>
    </row>
    <row r="18" spans="1:30" s="81" customFormat="1" ht="17.25" customHeight="1">
      <c r="A18" s="83" t="s">
        <v>186</v>
      </c>
      <c r="B18" s="201" t="s">
        <v>408</v>
      </c>
      <c r="C18" s="201" t="s">
        <v>198</v>
      </c>
      <c r="D18" s="202" t="s">
        <v>198</v>
      </c>
      <c r="E18" s="201" t="s">
        <v>408</v>
      </c>
      <c r="F18" s="201" t="s">
        <v>198</v>
      </c>
      <c r="G18" s="202" t="s">
        <v>198</v>
      </c>
      <c r="H18" s="201" t="s">
        <v>408</v>
      </c>
      <c r="I18" s="201" t="s">
        <v>408</v>
      </c>
      <c r="J18" s="201" t="s">
        <v>408</v>
      </c>
      <c r="T18" s="539"/>
      <c r="U18" s="538"/>
      <c r="V18" s="538"/>
      <c r="W18" s="535" t="s">
        <v>86</v>
      </c>
      <c r="X18" s="536" t="s">
        <v>198</v>
      </c>
      <c r="Y18" s="536" t="s">
        <v>198</v>
      </c>
      <c r="Z18" s="536">
        <v>1430</v>
      </c>
      <c r="AA18" s="537" t="e">
        <v>#VALUE!</v>
      </c>
      <c r="AB18" s="537" t="e">
        <v>#VALUE!</v>
      </c>
      <c r="AC18" s="537">
        <v>1</v>
      </c>
      <c r="AD18" s="538"/>
    </row>
    <row r="19" spans="1:30" s="81" customFormat="1" ht="17.25" customHeight="1">
      <c r="A19" s="83" t="s">
        <v>85</v>
      </c>
      <c r="B19" s="143">
        <v>3289</v>
      </c>
      <c r="C19" s="143">
        <v>10467</v>
      </c>
      <c r="D19" s="161">
        <v>3818</v>
      </c>
      <c r="E19" s="161">
        <v>2400</v>
      </c>
      <c r="F19" s="161">
        <v>8490</v>
      </c>
      <c r="G19" s="161">
        <v>3659</v>
      </c>
      <c r="H19" s="161">
        <v>889</v>
      </c>
      <c r="I19" s="143">
        <v>1977</v>
      </c>
      <c r="J19" s="143">
        <v>159</v>
      </c>
      <c r="T19" s="539"/>
      <c r="U19" s="538"/>
      <c r="V19" s="538"/>
      <c r="W19" s="535" t="s">
        <v>234</v>
      </c>
      <c r="X19" s="536" t="s">
        <v>103</v>
      </c>
      <c r="Y19" s="536">
        <v>892</v>
      </c>
      <c r="Z19" s="536">
        <v>1485</v>
      </c>
      <c r="AA19" s="537" t="e">
        <v>#VALUE!</v>
      </c>
      <c r="AB19" s="537">
        <v>0.3752629364745477</v>
      </c>
      <c r="AC19" s="537">
        <v>0.6247370635254522</v>
      </c>
      <c r="AD19" s="538"/>
    </row>
    <row r="20" spans="1:30" s="81" customFormat="1" ht="17.25" customHeight="1">
      <c r="A20" s="83" t="s">
        <v>68</v>
      </c>
      <c r="B20" s="143">
        <v>1600</v>
      </c>
      <c r="C20" s="143">
        <v>21499</v>
      </c>
      <c r="D20" s="161">
        <v>127266</v>
      </c>
      <c r="E20" s="161">
        <v>933</v>
      </c>
      <c r="F20" s="161">
        <v>13097</v>
      </c>
      <c r="G20" s="161">
        <v>93335</v>
      </c>
      <c r="H20" s="161">
        <v>667</v>
      </c>
      <c r="I20" s="143">
        <v>8402</v>
      </c>
      <c r="J20" s="143">
        <v>33931</v>
      </c>
      <c r="T20" s="539"/>
      <c r="U20" s="538"/>
      <c r="V20" s="538"/>
      <c r="W20" s="535" t="s">
        <v>235</v>
      </c>
      <c r="X20" s="536" t="s">
        <v>103</v>
      </c>
      <c r="Y20" s="536">
        <v>6259</v>
      </c>
      <c r="Z20" s="536">
        <v>16971</v>
      </c>
      <c r="AA20" s="537" t="e">
        <v>#VALUE!</v>
      </c>
      <c r="AB20" s="537">
        <v>0.26943607404218683</v>
      </c>
      <c r="AC20" s="537">
        <v>0.7305639259578132</v>
      </c>
      <c r="AD20" s="538"/>
    </row>
    <row r="21" spans="1:30" s="81" customFormat="1" ht="17.25" customHeight="1">
      <c r="A21" s="203" t="s">
        <v>86</v>
      </c>
      <c r="B21" s="201" t="s">
        <v>408</v>
      </c>
      <c r="C21" s="201" t="s">
        <v>198</v>
      </c>
      <c r="D21" s="161">
        <v>1430</v>
      </c>
      <c r="E21" s="201" t="s">
        <v>408</v>
      </c>
      <c r="F21" s="201" t="s">
        <v>198</v>
      </c>
      <c r="G21" s="161">
        <v>1309</v>
      </c>
      <c r="H21" s="201" t="s">
        <v>408</v>
      </c>
      <c r="I21" s="201" t="s">
        <v>408</v>
      </c>
      <c r="J21" s="143">
        <v>121</v>
      </c>
      <c r="T21" s="539"/>
      <c r="U21" s="538"/>
      <c r="V21" s="538"/>
      <c r="W21" s="535" t="s">
        <v>102</v>
      </c>
      <c r="X21" s="536">
        <v>8025</v>
      </c>
      <c r="Y21" s="536">
        <v>43533</v>
      </c>
      <c r="Z21" s="536">
        <v>36869</v>
      </c>
      <c r="AA21" s="537">
        <v>0.09075282436359935</v>
      </c>
      <c r="AB21" s="537">
        <v>0.49230438666923</v>
      </c>
      <c r="AC21" s="537">
        <v>0.4169427889671707</v>
      </c>
      <c r="AD21" s="538"/>
    </row>
    <row r="22" spans="1:30" s="81" customFormat="1" ht="17.25" customHeight="1">
      <c r="A22" s="83" t="s">
        <v>234</v>
      </c>
      <c r="B22" s="143" t="s">
        <v>409</v>
      </c>
      <c r="C22" s="143">
        <v>892</v>
      </c>
      <c r="D22" s="161">
        <v>1485</v>
      </c>
      <c r="E22" s="143" t="s">
        <v>409</v>
      </c>
      <c r="F22" s="161">
        <v>589</v>
      </c>
      <c r="G22" s="161">
        <v>1148</v>
      </c>
      <c r="H22" s="143" t="s">
        <v>409</v>
      </c>
      <c r="I22" s="143">
        <v>303</v>
      </c>
      <c r="J22" s="143">
        <v>337</v>
      </c>
      <c r="T22" s="539"/>
      <c r="U22" s="538"/>
      <c r="V22" s="538"/>
      <c r="W22" s="540" t="s">
        <v>87</v>
      </c>
      <c r="X22" s="536" t="s">
        <v>103</v>
      </c>
      <c r="Y22" s="536">
        <v>4750</v>
      </c>
      <c r="Z22" s="536">
        <v>5605</v>
      </c>
      <c r="AA22" s="537" t="e">
        <v>#VALUE!</v>
      </c>
      <c r="AB22" s="537">
        <v>0.45871559633027525</v>
      </c>
      <c r="AC22" s="537">
        <v>0.5412844036697247</v>
      </c>
      <c r="AD22" s="538"/>
    </row>
    <row r="23" spans="1:30" s="81" customFormat="1" ht="17.25" customHeight="1">
      <c r="A23" s="83" t="s">
        <v>235</v>
      </c>
      <c r="B23" s="143" t="s">
        <v>409</v>
      </c>
      <c r="C23" s="143">
        <v>6259</v>
      </c>
      <c r="D23" s="161">
        <v>16971</v>
      </c>
      <c r="E23" s="143" t="s">
        <v>409</v>
      </c>
      <c r="F23" s="161">
        <v>4896</v>
      </c>
      <c r="G23" s="161">
        <v>11723</v>
      </c>
      <c r="H23" s="143" t="s">
        <v>409</v>
      </c>
      <c r="I23" s="143">
        <v>1363</v>
      </c>
      <c r="J23" s="143">
        <v>5248</v>
      </c>
      <c r="T23" s="539"/>
      <c r="U23" s="538"/>
      <c r="V23" s="538"/>
      <c r="W23" s="540" t="s">
        <v>187</v>
      </c>
      <c r="X23" s="536" t="s">
        <v>103</v>
      </c>
      <c r="Y23" s="536">
        <v>951</v>
      </c>
      <c r="Z23" s="536" t="s">
        <v>103</v>
      </c>
      <c r="AA23" s="537" t="e">
        <v>#VALUE!</v>
      </c>
      <c r="AB23" s="537">
        <v>1</v>
      </c>
      <c r="AC23" s="537" t="e">
        <v>#VALUE!</v>
      </c>
      <c r="AD23" s="538"/>
    </row>
    <row r="24" spans="1:29" ht="17.25" customHeight="1">
      <c r="A24" s="83" t="s">
        <v>102</v>
      </c>
      <c r="B24" s="143">
        <v>8025</v>
      </c>
      <c r="C24" s="143">
        <v>43533</v>
      </c>
      <c r="D24" s="161">
        <v>36869</v>
      </c>
      <c r="E24" s="161">
        <v>2461</v>
      </c>
      <c r="F24" s="161">
        <v>16284</v>
      </c>
      <c r="G24" s="161">
        <v>12906</v>
      </c>
      <c r="H24" s="161">
        <v>5564</v>
      </c>
      <c r="I24" s="143">
        <v>27249</v>
      </c>
      <c r="J24" s="143">
        <v>23963</v>
      </c>
      <c r="K24" s="498"/>
      <c r="L24" s="498"/>
      <c r="M24" s="498"/>
      <c r="N24" s="498"/>
      <c r="O24" s="498"/>
      <c r="P24" s="498"/>
      <c r="Q24" s="498"/>
      <c r="R24" s="498"/>
      <c r="S24" s="498"/>
      <c r="T24" s="539"/>
      <c r="U24" s="531"/>
      <c r="V24" s="531"/>
      <c r="W24" s="541" t="s">
        <v>247</v>
      </c>
      <c r="X24" s="536" t="s">
        <v>198</v>
      </c>
      <c r="Y24" s="536">
        <v>18330</v>
      </c>
      <c r="Z24" s="536">
        <v>10032</v>
      </c>
      <c r="AA24" s="537" t="e">
        <v>#VALUE!</v>
      </c>
      <c r="AB24" s="537">
        <v>0.6462872858049503</v>
      </c>
      <c r="AC24" s="537">
        <v>0.35371271419504974</v>
      </c>
    </row>
    <row r="25" spans="1:29" ht="17.25" customHeight="1">
      <c r="A25" s="129" t="s">
        <v>87</v>
      </c>
      <c r="B25" s="143" t="s">
        <v>409</v>
      </c>
      <c r="C25" s="143">
        <v>4750</v>
      </c>
      <c r="D25" s="161">
        <v>5605</v>
      </c>
      <c r="E25" s="143" t="s">
        <v>409</v>
      </c>
      <c r="F25" s="161">
        <v>2178</v>
      </c>
      <c r="G25" s="161">
        <v>2831</v>
      </c>
      <c r="H25" s="143" t="s">
        <v>409</v>
      </c>
      <c r="I25" s="143">
        <v>2572</v>
      </c>
      <c r="J25" s="143">
        <v>2774</v>
      </c>
      <c r="K25" s="498"/>
      <c r="L25" s="498"/>
      <c r="M25" s="498"/>
      <c r="N25" s="498"/>
      <c r="O25" s="498"/>
      <c r="P25" s="498"/>
      <c r="Q25" s="498"/>
      <c r="R25" s="498"/>
      <c r="S25" s="498"/>
      <c r="T25" s="539"/>
      <c r="U25" s="531"/>
      <c r="V25" s="531"/>
      <c r="W25" s="540" t="s">
        <v>248</v>
      </c>
      <c r="X25" s="536">
        <v>1287</v>
      </c>
      <c r="Y25" s="536">
        <v>17126</v>
      </c>
      <c r="Z25" s="536">
        <v>36905</v>
      </c>
      <c r="AA25" s="537">
        <v>0.023265483206189666</v>
      </c>
      <c r="AB25" s="537">
        <v>0.3095918145992263</v>
      </c>
      <c r="AC25" s="537">
        <v>0.667142702194584</v>
      </c>
    </row>
    <row r="26" spans="1:29" ht="17.25" customHeight="1">
      <c r="A26" s="129" t="s">
        <v>187</v>
      </c>
      <c r="B26" s="143" t="s">
        <v>409</v>
      </c>
      <c r="C26" s="143">
        <v>951</v>
      </c>
      <c r="D26" s="161" t="s">
        <v>409</v>
      </c>
      <c r="E26" s="143" t="s">
        <v>409</v>
      </c>
      <c r="F26" s="161">
        <v>374</v>
      </c>
      <c r="G26" s="161" t="s">
        <v>409</v>
      </c>
      <c r="H26" s="143" t="s">
        <v>409</v>
      </c>
      <c r="I26" s="143">
        <v>577</v>
      </c>
      <c r="J26" s="161" t="s">
        <v>409</v>
      </c>
      <c r="K26" s="498"/>
      <c r="L26" s="498"/>
      <c r="M26" s="498"/>
      <c r="N26" s="498"/>
      <c r="O26" s="498"/>
      <c r="P26" s="498"/>
      <c r="Q26" s="498"/>
      <c r="R26" s="498"/>
      <c r="S26" s="498"/>
      <c r="T26" s="539"/>
      <c r="U26" s="531"/>
      <c r="V26" s="531"/>
      <c r="W26" s="540" t="s">
        <v>249</v>
      </c>
      <c r="X26" s="536" t="s">
        <v>103</v>
      </c>
      <c r="Y26" s="536">
        <v>10615</v>
      </c>
      <c r="Z26" s="536">
        <v>15209</v>
      </c>
      <c r="AA26" s="537" t="e">
        <v>#VALUE!</v>
      </c>
      <c r="AB26" s="537">
        <v>0.4110517348203222</v>
      </c>
      <c r="AC26" s="537">
        <v>0.5889482651796778</v>
      </c>
    </row>
    <row r="27" spans="1:29" ht="17.25" customHeight="1">
      <c r="A27" s="97" t="s">
        <v>247</v>
      </c>
      <c r="B27" s="201" t="s">
        <v>408</v>
      </c>
      <c r="C27" s="143">
        <v>18330</v>
      </c>
      <c r="D27" s="161">
        <v>10032</v>
      </c>
      <c r="E27" s="143" t="s">
        <v>408</v>
      </c>
      <c r="F27" s="161">
        <v>4583</v>
      </c>
      <c r="G27" s="161">
        <v>4242</v>
      </c>
      <c r="H27" s="143" t="s">
        <v>408</v>
      </c>
      <c r="I27" s="143">
        <v>13747</v>
      </c>
      <c r="J27" s="143">
        <v>5790</v>
      </c>
      <c r="K27" s="498"/>
      <c r="L27" s="498"/>
      <c r="M27" s="498"/>
      <c r="N27" s="498"/>
      <c r="O27" s="498"/>
      <c r="P27" s="498"/>
      <c r="Q27" s="498"/>
      <c r="R27" s="498"/>
      <c r="S27" s="498"/>
      <c r="T27" s="539"/>
      <c r="U27" s="531"/>
      <c r="V27" s="531"/>
      <c r="W27" s="540" t="s">
        <v>240</v>
      </c>
      <c r="X27" s="536" t="s">
        <v>103</v>
      </c>
      <c r="Y27" s="536">
        <v>1720</v>
      </c>
      <c r="Z27" s="536">
        <v>5294</v>
      </c>
      <c r="AA27" s="537" t="e">
        <v>#VALUE!</v>
      </c>
      <c r="AB27" s="537">
        <v>0.2452238380382093</v>
      </c>
      <c r="AC27" s="537">
        <v>0.7547761619617908</v>
      </c>
    </row>
    <row r="28" spans="1:29" ht="17.25" customHeight="1">
      <c r="A28" s="129" t="s">
        <v>248</v>
      </c>
      <c r="B28" s="143">
        <v>1287</v>
      </c>
      <c r="C28" s="143">
        <v>17126</v>
      </c>
      <c r="D28" s="161">
        <v>36905</v>
      </c>
      <c r="E28" s="143">
        <v>75</v>
      </c>
      <c r="F28" s="161">
        <v>1510</v>
      </c>
      <c r="G28" s="161">
        <v>9403</v>
      </c>
      <c r="H28" s="143">
        <v>1212</v>
      </c>
      <c r="I28" s="143">
        <v>15616</v>
      </c>
      <c r="J28" s="143">
        <v>27502</v>
      </c>
      <c r="K28" s="498"/>
      <c r="L28" s="498"/>
      <c r="M28" s="498"/>
      <c r="N28" s="498"/>
      <c r="O28" s="498"/>
      <c r="P28" s="498"/>
      <c r="Q28" s="498"/>
      <c r="R28" s="498"/>
      <c r="S28" s="498"/>
      <c r="T28" s="539"/>
      <c r="U28" s="531"/>
      <c r="V28" s="531"/>
      <c r="W28" s="540" t="s">
        <v>88</v>
      </c>
      <c r="X28" s="536" t="s">
        <v>198</v>
      </c>
      <c r="Y28" s="536">
        <v>20108</v>
      </c>
      <c r="Z28" s="536">
        <v>28330</v>
      </c>
      <c r="AA28" s="537" t="e">
        <v>#VALUE!</v>
      </c>
      <c r="AB28" s="537">
        <v>0.41512861802716877</v>
      </c>
      <c r="AC28" s="537">
        <v>0.5848713819728313</v>
      </c>
    </row>
    <row r="29" spans="1:22" ht="17.25" customHeight="1">
      <c r="A29" s="129" t="s">
        <v>249</v>
      </c>
      <c r="B29" s="143" t="s">
        <v>409</v>
      </c>
      <c r="C29" s="143">
        <v>10615</v>
      </c>
      <c r="D29" s="161">
        <v>15209</v>
      </c>
      <c r="E29" s="143" t="s">
        <v>409</v>
      </c>
      <c r="F29" s="161">
        <v>3358</v>
      </c>
      <c r="G29" s="161">
        <v>7012</v>
      </c>
      <c r="H29" s="143" t="s">
        <v>409</v>
      </c>
      <c r="I29" s="143">
        <v>7257</v>
      </c>
      <c r="J29" s="143">
        <v>8197</v>
      </c>
      <c r="K29" s="498"/>
      <c r="L29" s="498"/>
      <c r="M29" s="498"/>
      <c r="N29" s="498"/>
      <c r="O29" s="498"/>
      <c r="P29" s="498"/>
      <c r="Q29" s="498"/>
      <c r="R29" s="498"/>
      <c r="S29" s="498"/>
      <c r="T29" s="539"/>
      <c r="U29" s="531"/>
      <c r="V29" s="531"/>
    </row>
    <row r="30" spans="1:22" ht="17.25" customHeight="1">
      <c r="A30" s="129" t="s">
        <v>240</v>
      </c>
      <c r="B30" s="143" t="s">
        <v>409</v>
      </c>
      <c r="C30" s="143">
        <v>1720</v>
      </c>
      <c r="D30" s="161">
        <v>5294</v>
      </c>
      <c r="E30" s="143" t="s">
        <v>409</v>
      </c>
      <c r="F30" s="161">
        <v>983</v>
      </c>
      <c r="G30" s="161">
        <v>3622</v>
      </c>
      <c r="H30" s="143" t="s">
        <v>409</v>
      </c>
      <c r="I30" s="143">
        <v>737</v>
      </c>
      <c r="J30" s="143">
        <v>1672</v>
      </c>
      <c r="K30" s="498"/>
      <c r="L30" s="498"/>
      <c r="M30" s="498"/>
      <c r="N30" s="498"/>
      <c r="O30" s="498"/>
      <c r="P30" s="498"/>
      <c r="Q30" s="498"/>
      <c r="R30" s="498"/>
      <c r="S30" s="498"/>
      <c r="T30" s="539"/>
      <c r="U30" s="531"/>
      <c r="V30" s="531"/>
    </row>
    <row r="31" spans="1:22" ht="17.25" customHeight="1">
      <c r="A31" s="124" t="s">
        <v>88</v>
      </c>
      <c r="B31" s="313" t="s">
        <v>408</v>
      </c>
      <c r="C31" s="276">
        <v>20108</v>
      </c>
      <c r="D31" s="277">
        <v>28330</v>
      </c>
      <c r="E31" s="278" t="s">
        <v>408</v>
      </c>
      <c r="F31" s="277">
        <v>9826</v>
      </c>
      <c r="G31" s="277">
        <v>17891</v>
      </c>
      <c r="H31" s="278" t="s">
        <v>408</v>
      </c>
      <c r="I31" s="276">
        <v>10282</v>
      </c>
      <c r="J31" s="276">
        <v>10439</v>
      </c>
      <c r="K31" s="498"/>
      <c r="L31" s="498"/>
      <c r="M31" s="498"/>
      <c r="N31" s="498"/>
      <c r="O31" s="498"/>
      <c r="P31" s="498"/>
      <c r="Q31" s="498"/>
      <c r="R31" s="498"/>
      <c r="S31" s="498"/>
      <c r="T31" s="539"/>
      <c r="U31" s="531"/>
      <c r="V31" s="531"/>
    </row>
    <row r="32" ht="6" customHeight="1"/>
    <row r="33" ht="16.5" customHeight="1">
      <c r="A33" s="1" t="s">
        <v>227</v>
      </c>
    </row>
    <row r="34" ht="16.5" customHeight="1">
      <c r="A34" s="1" t="s">
        <v>411</v>
      </c>
    </row>
    <row r="35" ht="7.5" customHeight="1"/>
    <row r="36" spans="2:22" ht="5.25" customHeight="1">
      <c r="B36" s="46"/>
      <c r="C36" s="46"/>
      <c r="D36" s="46"/>
      <c r="E36" s="46"/>
      <c r="F36" s="46"/>
      <c r="G36" s="46"/>
      <c r="H36" s="46"/>
      <c r="I36" s="46"/>
      <c r="J36" s="46"/>
      <c r="K36" s="46"/>
      <c r="L36" s="46"/>
      <c r="M36" s="46"/>
      <c r="N36" s="46"/>
      <c r="O36" s="46"/>
      <c r="P36" s="46"/>
      <c r="Q36" s="46"/>
      <c r="R36" s="46"/>
      <c r="S36" s="46"/>
      <c r="T36" s="529"/>
      <c r="U36" s="529"/>
      <c r="V36" s="529"/>
    </row>
    <row r="37" ht="5.25" customHeight="1"/>
    <row r="38" ht="5.25" customHeight="1"/>
    <row r="39" ht="16.5" customHeight="1"/>
    <row r="40" ht="16.5" customHeight="1"/>
    <row r="41" spans="23:26" ht="16.5" customHeight="1">
      <c r="W41" s="529"/>
      <c r="X41" s="529" t="s">
        <v>149</v>
      </c>
      <c r="Y41" s="528" t="s">
        <v>150</v>
      </c>
      <c r="Z41" s="528" t="s">
        <v>146</v>
      </c>
    </row>
    <row r="42" spans="23:26" ht="16.5" customHeight="1">
      <c r="W42" s="535" t="s">
        <v>67</v>
      </c>
      <c r="X42" s="536">
        <v>24346</v>
      </c>
      <c r="Y42" s="536">
        <v>156250</v>
      </c>
      <c r="Z42" s="536">
        <v>289894</v>
      </c>
    </row>
    <row r="43" spans="23:26" ht="16.5" customHeight="1">
      <c r="W43" s="535" t="s">
        <v>85</v>
      </c>
      <c r="X43" s="536">
        <v>3289</v>
      </c>
      <c r="Y43" s="536">
        <v>10467</v>
      </c>
      <c r="Z43" s="536">
        <v>3818</v>
      </c>
    </row>
    <row r="44" spans="23:26" ht="16.5" customHeight="1">
      <c r="W44" s="535" t="s">
        <v>68</v>
      </c>
      <c r="X44" s="536">
        <v>1600</v>
      </c>
      <c r="Y44" s="536">
        <v>21499</v>
      </c>
      <c r="Z44" s="536">
        <v>127266</v>
      </c>
    </row>
    <row r="45" spans="23:26" ht="16.5" customHeight="1">
      <c r="W45" s="535" t="s">
        <v>86</v>
      </c>
      <c r="X45" s="536" t="s">
        <v>198</v>
      </c>
      <c r="Y45" s="536" t="s">
        <v>198</v>
      </c>
      <c r="Z45" s="536">
        <v>1430</v>
      </c>
    </row>
    <row r="46" spans="23:26" ht="16.5" customHeight="1">
      <c r="W46" s="535" t="s">
        <v>234</v>
      </c>
      <c r="X46" s="536" t="s">
        <v>103</v>
      </c>
      <c r="Y46" s="536">
        <v>892</v>
      </c>
      <c r="Z46" s="536">
        <v>1485</v>
      </c>
    </row>
    <row r="47" spans="23:26" ht="16.5" customHeight="1">
      <c r="W47" s="535" t="s">
        <v>235</v>
      </c>
      <c r="X47" s="536" t="s">
        <v>103</v>
      </c>
      <c r="Y47" s="536">
        <v>6259</v>
      </c>
      <c r="Z47" s="536">
        <v>16971</v>
      </c>
    </row>
    <row r="48" spans="23:26" ht="16.5" customHeight="1">
      <c r="W48" s="535" t="s">
        <v>102</v>
      </c>
      <c r="X48" s="536">
        <v>8025</v>
      </c>
      <c r="Y48" s="536">
        <v>43533</v>
      </c>
      <c r="Z48" s="536">
        <v>36869</v>
      </c>
    </row>
    <row r="49" spans="23:26" ht="16.5" customHeight="1">
      <c r="W49" s="540" t="s">
        <v>87</v>
      </c>
      <c r="X49" s="536" t="s">
        <v>103</v>
      </c>
      <c r="Y49" s="536">
        <v>4750</v>
      </c>
      <c r="Z49" s="536">
        <v>5605</v>
      </c>
    </row>
    <row r="50" spans="23:26" ht="16.5" customHeight="1">
      <c r="W50" s="541" t="s">
        <v>247</v>
      </c>
      <c r="X50" s="536" t="s">
        <v>198</v>
      </c>
      <c r="Y50" s="536">
        <v>18330</v>
      </c>
      <c r="Z50" s="536">
        <v>10032</v>
      </c>
    </row>
    <row r="51" spans="23:26" ht="16.5" customHeight="1">
      <c r="W51" s="540" t="s">
        <v>248</v>
      </c>
      <c r="X51" s="536">
        <v>1287</v>
      </c>
      <c r="Y51" s="536">
        <v>17126</v>
      </c>
      <c r="Z51" s="536">
        <v>36905</v>
      </c>
    </row>
    <row r="52" spans="23:26" ht="24">
      <c r="W52" s="540" t="s">
        <v>249</v>
      </c>
      <c r="X52" s="536" t="s">
        <v>103</v>
      </c>
      <c r="Y52" s="536">
        <v>10615</v>
      </c>
      <c r="Z52" s="536">
        <v>15209</v>
      </c>
    </row>
    <row r="53" spans="23:26" ht="21.75" customHeight="1">
      <c r="W53" s="540" t="s">
        <v>240</v>
      </c>
      <c r="X53" s="536" t="s">
        <v>103</v>
      </c>
      <c r="Y53" s="536">
        <v>1720</v>
      </c>
      <c r="Z53" s="536">
        <v>5294</v>
      </c>
    </row>
    <row r="54" spans="23:26" ht="13.5">
      <c r="W54" s="540" t="s">
        <v>88</v>
      </c>
      <c r="X54" s="536" t="s">
        <v>198</v>
      </c>
      <c r="Y54" s="536">
        <v>20108</v>
      </c>
      <c r="Z54" s="536">
        <v>28330</v>
      </c>
    </row>
  </sheetData>
  <mergeCells count="5">
    <mergeCell ref="A12:J12"/>
    <mergeCell ref="A14:A15"/>
    <mergeCell ref="B14:D14"/>
    <mergeCell ref="E14:G14"/>
    <mergeCell ref="H14:J14"/>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&amp;C- 20 -</oddFooter>
  </headerFooter>
  <drawing r:id="rId1"/>
</worksheet>
</file>

<file path=xl/worksheets/sheet17.xml><?xml version="1.0" encoding="utf-8"?>
<worksheet xmlns="http://schemas.openxmlformats.org/spreadsheetml/2006/main" xmlns:r="http://schemas.openxmlformats.org/officeDocument/2006/relationships">
  <dimension ref="A3:P45"/>
  <sheetViews>
    <sheetView workbookViewId="0" topLeftCell="A1">
      <selection activeCell="A1" sqref="A1"/>
    </sheetView>
  </sheetViews>
  <sheetFormatPr defaultColWidth="9.00390625" defaultRowHeight="16.5" customHeight="1"/>
  <cols>
    <col min="1" max="1" width="22.25390625" style="1" bestFit="1" customWidth="1"/>
    <col min="2" max="15" width="5.25390625" style="26" customWidth="1"/>
    <col min="16" max="16384" width="9.00390625" style="26" customWidth="1"/>
  </cols>
  <sheetData>
    <row r="3" ht="16.5" customHeight="1">
      <c r="A3" s="74" t="s">
        <v>210</v>
      </c>
    </row>
    <row r="4" ht="16.5" customHeight="1">
      <c r="A4" s="74"/>
    </row>
    <row r="5" ht="16.5" customHeight="1">
      <c r="A5" s="26" t="s">
        <v>344</v>
      </c>
    </row>
    <row r="6" ht="16.5" customHeight="1">
      <c r="A6" s="26" t="s">
        <v>344</v>
      </c>
    </row>
    <row r="7" ht="16.5" customHeight="1">
      <c r="A7" s="26" t="s">
        <v>344</v>
      </c>
    </row>
    <row r="8" ht="16.5" customHeight="1">
      <c r="A8" s="26" t="s">
        <v>344</v>
      </c>
    </row>
    <row r="9" spans="1:15" ht="16.5" customHeight="1">
      <c r="A9" s="26"/>
      <c r="O9" s="59" t="s">
        <v>460</v>
      </c>
    </row>
    <row r="10" spans="1:15" ht="16.5" customHeight="1">
      <c r="A10" s="328" t="s">
        <v>205</v>
      </c>
      <c r="B10" s="328"/>
      <c r="C10" s="328"/>
      <c r="D10" s="328"/>
      <c r="E10" s="328"/>
      <c r="F10" s="328"/>
      <c r="G10" s="328"/>
      <c r="H10" s="328"/>
      <c r="I10" s="328"/>
      <c r="J10" s="328"/>
      <c r="K10" s="328"/>
      <c r="L10" s="328"/>
      <c r="M10" s="328"/>
      <c r="N10" s="328"/>
      <c r="O10" s="328"/>
    </row>
    <row r="11" spans="1:15" ht="12">
      <c r="A11" s="26"/>
      <c r="O11" s="59" t="s">
        <v>192</v>
      </c>
    </row>
    <row r="12" spans="1:15" ht="16.5" customHeight="1">
      <c r="A12" s="384" t="s">
        <v>143</v>
      </c>
      <c r="B12" s="542" t="s">
        <v>461</v>
      </c>
      <c r="C12" s="171" t="s">
        <v>461</v>
      </c>
      <c r="D12" s="172"/>
      <c r="E12" s="171"/>
      <c r="F12" s="172"/>
      <c r="G12" s="171"/>
      <c r="H12" s="172"/>
      <c r="I12" s="171"/>
      <c r="J12" s="172"/>
      <c r="K12" s="171"/>
      <c r="L12" s="172"/>
      <c r="M12" s="171"/>
      <c r="N12" s="172"/>
      <c r="O12" s="171" t="s">
        <v>461</v>
      </c>
    </row>
    <row r="13" spans="1:15" ht="16.5" customHeight="1">
      <c r="A13" s="385"/>
      <c r="B13" s="173" t="s">
        <v>151</v>
      </c>
      <c r="C13" s="174" t="s">
        <v>152</v>
      </c>
      <c r="D13" s="175" t="s">
        <v>153</v>
      </c>
      <c r="E13" s="174" t="s">
        <v>154</v>
      </c>
      <c r="F13" s="175" t="s">
        <v>155</v>
      </c>
      <c r="G13" s="174" t="s">
        <v>156</v>
      </c>
      <c r="H13" s="175" t="s">
        <v>157</v>
      </c>
      <c r="I13" s="174" t="s">
        <v>158</v>
      </c>
      <c r="J13" s="175" t="s">
        <v>159</v>
      </c>
      <c r="K13" s="174" t="s">
        <v>160</v>
      </c>
      <c r="L13" s="175" t="s">
        <v>164</v>
      </c>
      <c r="M13" s="174" t="s">
        <v>161</v>
      </c>
      <c r="N13" s="175" t="s">
        <v>162</v>
      </c>
      <c r="O13" s="174" t="s">
        <v>163</v>
      </c>
    </row>
    <row r="14" spans="1:16" ht="12.75" customHeight="1">
      <c r="A14" s="383" t="s">
        <v>67</v>
      </c>
      <c r="B14" s="279">
        <v>1.6</v>
      </c>
      <c r="C14" s="279">
        <v>0.7</v>
      </c>
      <c r="D14" s="280">
        <v>1.51</v>
      </c>
      <c r="E14" s="279">
        <v>1.86</v>
      </c>
      <c r="F14" s="280">
        <v>4.73</v>
      </c>
      <c r="G14" s="279">
        <v>1.17</v>
      </c>
      <c r="H14" s="280">
        <v>1.43</v>
      </c>
      <c r="I14" s="279">
        <v>1.26</v>
      </c>
      <c r="J14" s="280">
        <v>0.95</v>
      </c>
      <c r="K14" s="279">
        <v>1.32</v>
      </c>
      <c r="L14" s="280">
        <v>1.45</v>
      </c>
      <c r="M14" s="279">
        <v>1.61</v>
      </c>
      <c r="N14" s="280">
        <v>1.18</v>
      </c>
      <c r="O14" s="543">
        <v>19.17</v>
      </c>
      <c r="P14" s="63"/>
    </row>
    <row r="15" spans="1:16" ht="12.75" customHeight="1">
      <c r="A15" s="383"/>
      <c r="B15" s="284">
        <v>1.59</v>
      </c>
      <c r="C15" s="281">
        <v>1.11</v>
      </c>
      <c r="D15" s="282">
        <v>2.11</v>
      </c>
      <c r="E15" s="281">
        <v>1.81</v>
      </c>
      <c r="F15" s="282">
        <v>3.69</v>
      </c>
      <c r="G15" s="281">
        <v>1.76</v>
      </c>
      <c r="H15" s="282">
        <v>1.14</v>
      </c>
      <c r="I15" s="281">
        <v>1.32</v>
      </c>
      <c r="J15" s="282">
        <v>1.4</v>
      </c>
      <c r="K15" s="281">
        <v>1.16</v>
      </c>
      <c r="L15" s="282">
        <v>1.52</v>
      </c>
      <c r="M15" s="281">
        <v>0.96</v>
      </c>
      <c r="N15" s="282">
        <v>1.15</v>
      </c>
      <c r="O15" s="544">
        <v>19.13</v>
      </c>
      <c r="P15" s="63"/>
    </row>
    <row r="16" spans="1:16" ht="12.75" customHeight="1">
      <c r="A16" s="383" t="s">
        <v>277</v>
      </c>
      <c r="B16" s="279">
        <v>6.06</v>
      </c>
      <c r="C16" s="279">
        <v>0.17</v>
      </c>
      <c r="D16" s="280">
        <v>0.04</v>
      </c>
      <c r="E16" s="279">
        <v>22.92</v>
      </c>
      <c r="F16" s="280">
        <v>0.1</v>
      </c>
      <c r="G16" s="279">
        <v>0.05</v>
      </c>
      <c r="H16" s="280">
        <v>0.05</v>
      </c>
      <c r="I16" s="279">
        <v>2.42</v>
      </c>
      <c r="J16" s="280">
        <v>1.52</v>
      </c>
      <c r="K16" s="279">
        <v>5.11</v>
      </c>
      <c r="L16" s="280">
        <v>3.55</v>
      </c>
      <c r="M16" s="279">
        <v>15.97</v>
      </c>
      <c r="N16" s="280">
        <v>20.76</v>
      </c>
      <c r="O16" s="543">
        <v>72.66</v>
      </c>
      <c r="P16" s="63"/>
    </row>
    <row r="17" spans="1:16" ht="12.75" customHeight="1">
      <c r="A17" s="383"/>
      <c r="B17" s="282">
        <v>4.6</v>
      </c>
      <c r="C17" s="281">
        <v>0.13</v>
      </c>
      <c r="D17" s="282">
        <v>8.87</v>
      </c>
      <c r="E17" s="281">
        <v>0.97</v>
      </c>
      <c r="F17" s="282">
        <v>31.5</v>
      </c>
      <c r="G17" s="281">
        <v>2.28</v>
      </c>
      <c r="H17" s="282">
        <v>1.31</v>
      </c>
      <c r="I17" s="281">
        <v>5.34</v>
      </c>
      <c r="J17" s="282">
        <v>3.12</v>
      </c>
      <c r="K17" s="281">
        <v>0.19</v>
      </c>
      <c r="L17" s="282">
        <v>0.15</v>
      </c>
      <c r="M17" s="281">
        <v>0.27</v>
      </c>
      <c r="N17" s="282">
        <v>1.04</v>
      </c>
      <c r="O17" s="544">
        <v>55.17</v>
      </c>
      <c r="P17" s="63"/>
    </row>
    <row r="18" spans="1:16" ht="12.75" customHeight="1">
      <c r="A18" s="383" t="s">
        <v>278</v>
      </c>
      <c r="B18" s="279">
        <v>1.23</v>
      </c>
      <c r="C18" s="279">
        <v>0.62</v>
      </c>
      <c r="D18" s="280">
        <v>0.83</v>
      </c>
      <c r="E18" s="279">
        <v>0.9</v>
      </c>
      <c r="F18" s="280">
        <v>3.28</v>
      </c>
      <c r="G18" s="279">
        <v>1.24</v>
      </c>
      <c r="H18" s="280">
        <v>0.88</v>
      </c>
      <c r="I18" s="279">
        <v>0.91</v>
      </c>
      <c r="J18" s="280">
        <v>1.08</v>
      </c>
      <c r="K18" s="279">
        <v>1.35</v>
      </c>
      <c r="L18" s="280">
        <v>1.5</v>
      </c>
      <c r="M18" s="279">
        <v>1.26</v>
      </c>
      <c r="N18" s="280">
        <v>0.93</v>
      </c>
      <c r="O18" s="543">
        <v>14.78</v>
      </c>
      <c r="P18" s="63"/>
    </row>
    <row r="19" spans="1:16" ht="12.75" customHeight="1">
      <c r="A19" s="383"/>
      <c r="B19" s="282">
        <v>1.3</v>
      </c>
      <c r="C19" s="281">
        <v>1.27</v>
      </c>
      <c r="D19" s="282">
        <v>1.82</v>
      </c>
      <c r="E19" s="281">
        <v>1.3</v>
      </c>
      <c r="F19" s="282">
        <v>1.69</v>
      </c>
      <c r="G19" s="281">
        <v>1.21</v>
      </c>
      <c r="H19" s="282">
        <v>1.2</v>
      </c>
      <c r="I19" s="281">
        <v>1.07</v>
      </c>
      <c r="J19" s="282">
        <v>1.37</v>
      </c>
      <c r="K19" s="281">
        <v>1.04</v>
      </c>
      <c r="L19" s="282">
        <v>1.35</v>
      </c>
      <c r="M19" s="281">
        <v>0.95</v>
      </c>
      <c r="N19" s="282">
        <v>1.35</v>
      </c>
      <c r="O19" s="544">
        <v>15.62</v>
      </c>
      <c r="P19" s="63"/>
    </row>
    <row r="20" spans="1:16" ht="12.75" customHeight="1">
      <c r="A20" s="383" t="s">
        <v>462</v>
      </c>
      <c r="B20" s="279">
        <v>1.05</v>
      </c>
      <c r="C20" s="279" t="s">
        <v>463</v>
      </c>
      <c r="D20" s="280">
        <v>3.92</v>
      </c>
      <c r="E20" s="279">
        <v>0</v>
      </c>
      <c r="F20" s="280">
        <v>2.04</v>
      </c>
      <c r="G20" s="279">
        <v>0</v>
      </c>
      <c r="H20" s="280">
        <v>0.21</v>
      </c>
      <c r="I20" s="279">
        <v>1.4</v>
      </c>
      <c r="J20" s="280">
        <v>3.29</v>
      </c>
      <c r="K20" s="279">
        <v>0</v>
      </c>
      <c r="L20" s="280">
        <v>0.68</v>
      </c>
      <c r="M20" s="279">
        <v>0</v>
      </c>
      <c r="N20" s="280">
        <v>0</v>
      </c>
      <c r="O20" s="279" t="s">
        <v>412</v>
      </c>
      <c r="P20" s="63"/>
    </row>
    <row r="21" spans="1:16" ht="12.75" customHeight="1">
      <c r="A21" s="383"/>
      <c r="B21" s="282">
        <v>1.19</v>
      </c>
      <c r="C21" s="281" t="s">
        <v>463</v>
      </c>
      <c r="D21" s="282">
        <v>3.65</v>
      </c>
      <c r="E21" s="281">
        <v>1.08</v>
      </c>
      <c r="F21" s="282">
        <v>0.95</v>
      </c>
      <c r="G21" s="281">
        <v>1.35</v>
      </c>
      <c r="H21" s="282">
        <v>2.26</v>
      </c>
      <c r="I21" s="281">
        <v>1.61</v>
      </c>
      <c r="J21" s="282">
        <v>0</v>
      </c>
      <c r="K21" s="281">
        <v>0</v>
      </c>
      <c r="L21" s="282">
        <v>0</v>
      </c>
      <c r="M21" s="281">
        <v>0</v>
      </c>
      <c r="N21" s="282">
        <v>2.15</v>
      </c>
      <c r="O21" s="281" t="s">
        <v>412</v>
      </c>
      <c r="P21" s="63"/>
    </row>
    <row r="22" spans="1:16" ht="12.75" customHeight="1">
      <c r="A22" s="383" t="s">
        <v>224</v>
      </c>
      <c r="B22" s="279">
        <v>1.39</v>
      </c>
      <c r="C22" s="279">
        <v>0.07</v>
      </c>
      <c r="D22" s="280">
        <v>0.07</v>
      </c>
      <c r="E22" s="279">
        <v>0</v>
      </c>
      <c r="F22" s="280">
        <v>5.66</v>
      </c>
      <c r="G22" s="279">
        <v>0.13</v>
      </c>
      <c r="H22" s="280">
        <v>0.06</v>
      </c>
      <c r="I22" s="279">
        <v>0.4</v>
      </c>
      <c r="J22" s="280">
        <v>7.14</v>
      </c>
      <c r="K22" s="279">
        <v>0</v>
      </c>
      <c r="L22" s="280">
        <v>0.77</v>
      </c>
      <c r="M22" s="279">
        <v>1.56</v>
      </c>
      <c r="N22" s="280">
        <v>0.84</v>
      </c>
      <c r="O22" s="543">
        <v>16.7</v>
      </c>
      <c r="P22" s="63"/>
    </row>
    <row r="23" spans="1:16" ht="12.75" customHeight="1">
      <c r="A23" s="383"/>
      <c r="B23" s="282">
        <v>1.24</v>
      </c>
      <c r="C23" s="281">
        <v>0.13</v>
      </c>
      <c r="D23" s="282">
        <v>0.2</v>
      </c>
      <c r="E23" s="281">
        <v>0</v>
      </c>
      <c r="F23" s="282">
        <v>2.04</v>
      </c>
      <c r="G23" s="281">
        <v>2.35</v>
      </c>
      <c r="H23" s="282">
        <v>2.34</v>
      </c>
      <c r="I23" s="281">
        <v>1.73</v>
      </c>
      <c r="J23" s="282">
        <v>2.02</v>
      </c>
      <c r="K23" s="281">
        <v>0.77</v>
      </c>
      <c r="L23" s="282">
        <v>1.16</v>
      </c>
      <c r="M23" s="281">
        <v>0.91</v>
      </c>
      <c r="N23" s="282">
        <v>1.22</v>
      </c>
      <c r="O23" s="544">
        <v>14.87</v>
      </c>
      <c r="P23" s="63"/>
    </row>
    <row r="24" spans="1:16" ht="12.75" customHeight="1">
      <c r="A24" s="383" t="s">
        <v>279</v>
      </c>
      <c r="B24" s="279">
        <v>2.08</v>
      </c>
      <c r="C24" s="279">
        <v>1.13</v>
      </c>
      <c r="D24" s="280">
        <v>3.75</v>
      </c>
      <c r="E24" s="279">
        <v>1.89</v>
      </c>
      <c r="F24" s="280">
        <v>4.68</v>
      </c>
      <c r="G24" s="279">
        <v>2.21</v>
      </c>
      <c r="H24" s="280">
        <v>3.01</v>
      </c>
      <c r="I24" s="279">
        <v>0.76</v>
      </c>
      <c r="J24" s="280">
        <v>1.79</v>
      </c>
      <c r="K24" s="279">
        <v>0.82</v>
      </c>
      <c r="L24" s="280">
        <v>1.1</v>
      </c>
      <c r="M24" s="279">
        <v>3.34</v>
      </c>
      <c r="N24" s="280">
        <v>0.46</v>
      </c>
      <c r="O24" s="543">
        <v>24.94</v>
      </c>
      <c r="P24" s="63"/>
    </row>
    <row r="25" spans="1:16" ht="12.75" customHeight="1">
      <c r="A25" s="383"/>
      <c r="B25" s="282">
        <v>2.48</v>
      </c>
      <c r="C25" s="281">
        <v>2.48</v>
      </c>
      <c r="D25" s="282">
        <v>4.74</v>
      </c>
      <c r="E25" s="281">
        <v>1.35</v>
      </c>
      <c r="F25" s="282">
        <v>5.78</v>
      </c>
      <c r="G25" s="281">
        <v>1.8</v>
      </c>
      <c r="H25" s="282">
        <v>1.02</v>
      </c>
      <c r="I25" s="281">
        <v>1.43</v>
      </c>
      <c r="J25" s="282">
        <v>2.83</v>
      </c>
      <c r="K25" s="281">
        <v>2.08</v>
      </c>
      <c r="L25" s="282">
        <v>2.64</v>
      </c>
      <c r="M25" s="281">
        <v>1.09</v>
      </c>
      <c r="N25" s="282">
        <v>2.56</v>
      </c>
      <c r="O25" s="544">
        <v>29.8</v>
      </c>
      <c r="P25" s="63"/>
    </row>
    <row r="26" spans="1:16" ht="12.75" customHeight="1">
      <c r="A26" s="383" t="s">
        <v>464</v>
      </c>
      <c r="B26" s="279">
        <v>1.33</v>
      </c>
      <c r="C26" s="279">
        <v>0.46</v>
      </c>
      <c r="D26" s="280">
        <v>1.43</v>
      </c>
      <c r="E26" s="279">
        <v>1.51</v>
      </c>
      <c r="F26" s="280">
        <v>2.87</v>
      </c>
      <c r="G26" s="279">
        <v>1.09</v>
      </c>
      <c r="H26" s="280">
        <v>2.51</v>
      </c>
      <c r="I26" s="279">
        <v>1.54</v>
      </c>
      <c r="J26" s="280">
        <v>0.48</v>
      </c>
      <c r="K26" s="279">
        <v>1.44</v>
      </c>
      <c r="L26" s="280">
        <v>1.05</v>
      </c>
      <c r="M26" s="279">
        <v>1.12</v>
      </c>
      <c r="N26" s="280">
        <v>0.49</v>
      </c>
      <c r="O26" s="543">
        <v>15.99</v>
      </c>
      <c r="P26" s="63"/>
    </row>
    <row r="27" spans="1:16" ht="12.75" customHeight="1">
      <c r="A27" s="383"/>
      <c r="B27" s="282">
        <v>1.29</v>
      </c>
      <c r="C27" s="281">
        <v>0.55</v>
      </c>
      <c r="D27" s="282">
        <v>1.48</v>
      </c>
      <c r="E27" s="281">
        <v>2</v>
      </c>
      <c r="F27" s="282">
        <v>2.4</v>
      </c>
      <c r="G27" s="281">
        <v>1.47</v>
      </c>
      <c r="H27" s="282">
        <v>1.13</v>
      </c>
      <c r="I27" s="281">
        <v>1.69</v>
      </c>
      <c r="J27" s="282">
        <v>1.21</v>
      </c>
      <c r="K27" s="281">
        <v>1.06</v>
      </c>
      <c r="L27" s="282">
        <v>0.87</v>
      </c>
      <c r="M27" s="281">
        <v>0.6</v>
      </c>
      <c r="N27" s="282">
        <v>0.96</v>
      </c>
      <c r="O27" s="544">
        <v>15.42</v>
      </c>
      <c r="P27" s="63"/>
    </row>
    <row r="28" spans="1:16" ht="12.75" customHeight="1">
      <c r="A28" s="383" t="s">
        <v>465</v>
      </c>
      <c r="B28" s="279">
        <v>1.73</v>
      </c>
      <c r="C28" s="279">
        <v>0.18</v>
      </c>
      <c r="D28" s="280">
        <v>3.5</v>
      </c>
      <c r="E28" s="279">
        <v>0.31</v>
      </c>
      <c r="F28" s="280">
        <v>9.08</v>
      </c>
      <c r="G28" s="279">
        <v>0.21</v>
      </c>
      <c r="H28" s="280">
        <v>1.97</v>
      </c>
      <c r="I28" s="279">
        <v>1.32</v>
      </c>
      <c r="J28" s="280">
        <v>0.11</v>
      </c>
      <c r="K28" s="279">
        <v>0.7</v>
      </c>
      <c r="L28" s="280">
        <v>1.66</v>
      </c>
      <c r="M28" s="279">
        <v>0.43</v>
      </c>
      <c r="N28" s="280">
        <v>1.31</v>
      </c>
      <c r="O28" s="543">
        <v>20.78</v>
      </c>
      <c r="P28" s="63"/>
    </row>
    <row r="29" spans="1:16" ht="12.75" customHeight="1">
      <c r="A29" s="383"/>
      <c r="B29" s="282">
        <v>1.44</v>
      </c>
      <c r="C29" s="281">
        <v>0.07</v>
      </c>
      <c r="D29" s="282">
        <v>0.98</v>
      </c>
      <c r="E29" s="281">
        <v>3.88</v>
      </c>
      <c r="F29" s="282">
        <v>0.65</v>
      </c>
      <c r="G29" s="281">
        <v>5.15</v>
      </c>
      <c r="H29" s="282">
        <v>0.76</v>
      </c>
      <c r="I29" s="281">
        <v>1.32</v>
      </c>
      <c r="J29" s="282">
        <v>0.59</v>
      </c>
      <c r="K29" s="281">
        <v>1.31</v>
      </c>
      <c r="L29" s="282">
        <v>0.94</v>
      </c>
      <c r="M29" s="281">
        <v>0.47</v>
      </c>
      <c r="N29" s="282">
        <v>1.15</v>
      </c>
      <c r="O29" s="544">
        <v>17.27</v>
      </c>
      <c r="P29" s="63"/>
    </row>
    <row r="30" spans="1:16" ht="12.75" customHeight="1">
      <c r="A30" s="383" t="s">
        <v>1</v>
      </c>
      <c r="B30" s="279" t="s">
        <v>412</v>
      </c>
      <c r="C30" s="279" t="s">
        <v>466</v>
      </c>
      <c r="D30" s="280" t="s">
        <v>466</v>
      </c>
      <c r="E30" s="279" t="s">
        <v>466</v>
      </c>
      <c r="F30" s="280" t="s">
        <v>466</v>
      </c>
      <c r="G30" s="279" t="s">
        <v>466</v>
      </c>
      <c r="H30" s="280" t="s">
        <v>466</v>
      </c>
      <c r="I30" s="279" t="s">
        <v>466</v>
      </c>
      <c r="J30" s="280" t="s">
        <v>466</v>
      </c>
      <c r="K30" s="279" t="s">
        <v>466</v>
      </c>
      <c r="L30" s="280" t="s">
        <v>466</v>
      </c>
      <c r="M30" s="279" t="s">
        <v>466</v>
      </c>
      <c r="N30" s="280" t="s">
        <v>466</v>
      </c>
      <c r="O30" s="279" t="s">
        <v>412</v>
      </c>
      <c r="P30" s="63"/>
    </row>
    <row r="31" spans="1:16" ht="12.75" customHeight="1">
      <c r="A31" s="383"/>
      <c r="B31" s="282" t="s">
        <v>412</v>
      </c>
      <c r="C31" s="281" t="s">
        <v>466</v>
      </c>
      <c r="D31" s="282" t="s">
        <v>466</v>
      </c>
      <c r="E31" s="281" t="s">
        <v>466</v>
      </c>
      <c r="F31" s="282" t="s">
        <v>466</v>
      </c>
      <c r="G31" s="281" t="s">
        <v>466</v>
      </c>
      <c r="H31" s="282" t="s">
        <v>466</v>
      </c>
      <c r="I31" s="281" t="s">
        <v>466</v>
      </c>
      <c r="J31" s="282" t="s">
        <v>466</v>
      </c>
      <c r="K31" s="281" t="s">
        <v>466</v>
      </c>
      <c r="L31" s="282" t="s">
        <v>466</v>
      </c>
      <c r="M31" s="281" t="s">
        <v>466</v>
      </c>
      <c r="N31" s="282" t="s">
        <v>466</v>
      </c>
      <c r="O31" s="281" t="s">
        <v>412</v>
      </c>
      <c r="P31" s="63"/>
    </row>
    <row r="32" spans="1:16" ht="12.75" customHeight="1">
      <c r="A32" s="383" t="s">
        <v>225</v>
      </c>
      <c r="B32" s="279">
        <v>2.53</v>
      </c>
      <c r="C32" s="279">
        <v>0.92</v>
      </c>
      <c r="D32" s="280">
        <v>3.29</v>
      </c>
      <c r="E32" s="279">
        <v>2.88</v>
      </c>
      <c r="F32" s="280">
        <v>4.04</v>
      </c>
      <c r="G32" s="279">
        <v>2.79</v>
      </c>
      <c r="H32" s="280">
        <v>2.95</v>
      </c>
      <c r="I32" s="279">
        <v>5.25</v>
      </c>
      <c r="J32" s="280">
        <v>1.26</v>
      </c>
      <c r="K32" s="279">
        <v>2.25</v>
      </c>
      <c r="L32" s="280">
        <v>1.29</v>
      </c>
      <c r="M32" s="279">
        <v>0.97</v>
      </c>
      <c r="N32" s="280">
        <v>2.44</v>
      </c>
      <c r="O32" s="543">
        <v>30.33</v>
      </c>
      <c r="P32" s="63"/>
    </row>
    <row r="33" spans="1:16" ht="12.75" customHeight="1">
      <c r="A33" s="383"/>
      <c r="B33" s="282">
        <v>2.58</v>
      </c>
      <c r="C33" s="281">
        <v>1.89</v>
      </c>
      <c r="D33" s="282">
        <v>4.79</v>
      </c>
      <c r="E33" s="281">
        <v>2.3</v>
      </c>
      <c r="F33" s="282">
        <v>6.32</v>
      </c>
      <c r="G33" s="281">
        <v>2.34</v>
      </c>
      <c r="H33" s="282">
        <v>2.07</v>
      </c>
      <c r="I33" s="281">
        <v>2.26</v>
      </c>
      <c r="J33" s="282">
        <v>2.99</v>
      </c>
      <c r="K33" s="281">
        <v>2.01</v>
      </c>
      <c r="L33" s="282">
        <v>1.35</v>
      </c>
      <c r="M33" s="281">
        <v>1.92</v>
      </c>
      <c r="N33" s="282">
        <v>0.75</v>
      </c>
      <c r="O33" s="544">
        <v>30.99</v>
      </c>
      <c r="P33" s="63"/>
    </row>
    <row r="34" spans="1:16" ht="12.75" customHeight="1">
      <c r="A34" s="383" t="s">
        <v>267</v>
      </c>
      <c r="B34" s="279">
        <v>1.93</v>
      </c>
      <c r="C34" s="279">
        <v>1.42</v>
      </c>
      <c r="D34" s="280">
        <v>1.53</v>
      </c>
      <c r="E34" s="279">
        <v>2.57</v>
      </c>
      <c r="F34" s="280">
        <v>8.89</v>
      </c>
      <c r="G34" s="279">
        <v>0.71</v>
      </c>
      <c r="H34" s="280">
        <v>1.62</v>
      </c>
      <c r="I34" s="279">
        <v>1.28</v>
      </c>
      <c r="J34" s="280">
        <v>0.72</v>
      </c>
      <c r="K34" s="279">
        <v>1.1</v>
      </c>
      <c r="L34" s="280">
        <v>1.06</v>
      </c>
      <c r="M34" s="279">
        <v>1.51</v>
      </c>
      <c r="N34" s="280">
        <v>0.8</v>
      </c>
      <c r="O34" s="543">
        <v>23.21</v>
      </c>
      <c r="P34" s="63"/>
    </row>
    <row r="35" spans="1:16" ht="12.75" customHeight="1">
      <c r="A35" s="383"/>
      <c r="B35" s="284">
        <v>1.62</v>
      </c>
      <c r="C35" s="281">
        <v>1.05</v>
      </c>
      <c r="D35" s="282">
        <v>1.37</v>
      </c>
      <c r="E35" s="281">
        <v>2.76</v>
      </c>
      <c r="F35" s="282">
        <v>4.17</v>
      </c>
      <c r="G35" s="281">
        <v>1.28</v>
      </c>
      <c r="H35" s="282">
        <v>1.02</v>
      </c>
      <c r="I35" s="281">
        <v>0.77</v>
      </c>
      <c r="J35" s="282">
        <v>1</v>
      </c>
      <c r="K35" s="281">
        <v>0.76</v>
      </c>
      <c r="L35" s="282">
        <v>3.58</v>
      </c>
      <c r="M35" s="281">
        <v>0.97</v>
      </c>
      <c r="N35" s="282">
        <v>0.71</v>
      </c>
      <c r="O35" s="544">
        <v>19.44</v>
      </c>
      <c r="P35" s="63"/>
    </row>
    <row r="36" spans="1:16" ht="12.75" customHeight="1">
      <c r="A36" s="387" t="s">
        <v>226</v>
      </c>
      <c r="B36" s="279">
        <v>1.08</v>
      </c>
      <c r="C36" s="283">
        <v>0.29</v>
      </c>
      <c r="D36" s="284">
        <v>0.38</v>
      </c>
      <c r="E36" s="283">
        <v>0.16</v>
      </c>
      <c r="F36" s="284">
        <v>5.08</v>
      </c>
      <c r="G36" s="283">
        <v>1.46</v>
      </c>
      <c r="H36" s="284">
        <v>0.29</v>
      </c>
      <c r="I36" s="283">
        <v>0.47</v>
      </c>
      <c r="J36" s="284">
        <v>0.16</v>
      </c>
      <c r="K36" s="283">
        <v>0.74</v>
      </c>
      <c r="L36" s="284">
        <v>2.22</v>
      </c>
      <c r="M36" s="283">
        <v>1.49</v>
      </c>
      <c r="N36" s="284">
        <v>0.25</v>
      </c>
      <c r="O36" s="545">
        <v>12.99</v>
      </c>
      <c r="P36" s="63"/>
    </row>
    <row r="37" spans="1:16" ht="12.75" customHeight="1">
      <c r="A37" s="388"/>
      <c r="B37" s="284">
        <v>1.27</v>
      </c>
      <c r="C37" s="283">
        <v>0.43</v>
      </c>
      <c r="D37" s="284">
        <v>0.22</v>
      </c>
      <c r="E37" s="283">
        <v>1.53</v>
      </c>
      <c r="F37" s="284">
        <v>7.57</v>
      </c>
      <c r="G37" s="283">
        <v>0.93</v>
      </c>
      <c r="H37" s="284">
        <v>0.08</v>
      </c>
      <c r="I37" s="283">
        <v>0.84</v>
      </c>
      <c r="J37" s="284">
        <v>0.56</v>
      </c>
      <c r="K37" s="283">
        <v>1.21</v>
      </c>
      <c r="L37" s="284">
        <v>0.51</v>
      </c>
      <c r="M37" s="283">
        <v>0.91</v>
      </c>
      <c r="N37" s="284">
        <v>0.45</v>
      </c>
      <c r="O37" s="545">
        <v>15.24</v>
      </c>
      <c r="P37" s="63"/>
    </row>
    <row r="38" spans="1:16" ht="12.75" customHeight="1">
      <c r="A38" s="386" t="s">
        <v>269</v>
      </c>
      <c r="B38" s="279">
        <v>1.52</v>
      </c>
      <c r="C38" s="279">
        <v>0</v>
      </c>
      <c r="D38" s="280">
        <v>0.41</v>
      </c>
      <c r="E38" s="279">
        <v>2.77</v>
      </c>
      <c r="F38" s="280">
        <v>9.41</v>
      </c>
      <c r="G38" s="279">
        <v>0</v>
      </c>
      <c r="H38" s="280">
        <v>0.74</v>
      </c>
      <c r="I38" s="279">
        <v>0</v>
      </c>
      <c r="J38" s="280">
        <v>0</v>
      </c>
      <c r="K38" s="279">
        <v>0</v>
      </c>
      <c r="L38" s="280">
        <v>1.93</v>
      </c>
      <c r="M38" s="279">
        <v>2.68</v>
      </c>
      <c r="N38" s="280">
        <v>0.31</v>
      </c>
      <c r="O38" s="543">
        <v>18.25</v>
      </c>
      <c r="P38" s="63"/>
    </row>
    <row r="39" spans="1:16" ht="12.75" customHeight="1">
      <c r="A39" s="386"/>
      <c r="B39" s="284">
        <v>1.32</v>
      </c>
      <c r="C39" s="281">
        <v>0</v>
      </c>
      <c r="D39" s="282">
        <v>0.21</v>
      </c>
      <c r="E39" s="281">
        <v>2.23</v>
      </c>
      <c r="F39" s="282">
        <v>10.81</v>
      </c>
      <c r="G39" s="281">
        <v>0.32</v>
      </c>
      <c r="H39" s="282">
        <v>0.32</v>
      </c>
      <c r="I39" s="281">
        <v>0</v>
      </c>
      <c r="J39" s="282">
        <v>0</v>
      </c>
      <c r="K39" s="281">
        <v>0.32</v>
      </c>
      <c r="L39" s="282">
        <v>0.21</v>
      </c>
      <c r="M39" s="281">
        <v>1.38</v>
      </c>
      <c r="N39" s="282">
        <v>0</v>
      </c>
      <c r="O39" s="544">
        <v>15.8</v>
      </c>
      <c r="P39" s="63"/>
    </row>
    <row r="40" spans="1:16" ht="12.75" customHeight="1">
      <c r="A40" s="383" t="s">
        <v>467</v>
      </c>
      <c r="B40" s="279">
        <v>2.21</v>
      </c>
      <c r="C40" s="279">
        <v>0.75</v>
      </c>
      <c r="D40" s="280">
        <v>3.32</v>
      </c>
      <c r="E40" s="279">
        <v>3.06</v>
      </c>
      <c r="F40" s="280">
        <v>7.95</v>
      </c>
      <c r="G40" s="279">
        <v>1.02</v>
      </c>
      <c r="H40" s="280">
        <v>1.84</v>
      </c>
      <c r="I40" s="279">
        <v>1.94</v>
      </c>
      <c r="J40" s="280">
        <v>0.93</v>
      </c>
      <c r="K40" s="279">
        <v>1.62</v>
      </c>
      <c r="L40" s="280">
        <v>1.69</v>
      </c>
      <c r="M40" s="279">
        <v>1.25</v>
      </c>
      <c r="N40" s="280">
        <v>1.16</v>
      </c>
      <c r="O40" s="543">
        <v>26.53</v>
      </c>
      <c r="P40" s="63"/>
    </row>
    <row r="41" spans="1:16" ht="12.75" customHeight="1">
      <c r="A41" s="383"/>
      <c r="B41" s="282">
        <v>2.07</v>
      </c>
      <c r="C41" s="281">
        <v>1.18</v>
      </c>
      <c r="D41" s="282">
        <v>3.03</v>
      </c>
      <c r="E41" s="281">
        <v>2.76</v>
      </c>
      <c r="F41" s="282">
        <v>2.97</v>
      </c>
      <c r="G41" s="281">
        <v>4.75</v>
      </c>
      <c r="H41" s="282">
        <v>1.43</v>
      </c>
      <c r="I41" s="281">
        <v>2.09</v>
      </c>
      <c r="J41" s="282">
        <v>1.56</v>
      </c>
      <c r="K41" s="281">
        <v>1.9</v>
      </c>
      <c r="L41" s="282">
        <v>1.02</v>
      </c>
      <c r="M41" s="281">
        <v>1.21</v>
      </c>
      <c r="N41" s="282">
        <v>0.91</v>
      </c>
      <c r="O41" s="544">
        <v>24.81</v>
      </c>
      <c r="P41" s="63"/>
    </row>
    <row r="42" ht="16.5" customHeight="1">
      <c r="A42" s="26" t="s">
        <v>180</v>
      </c>
    </row>
    <row r="43" ht="16.5" customHeight="1">
      <c r="A43" s="26"/>
    </row>
    <row r="44" spans="1:15" ht="16.5" customHeight="1">
      <c r="A44" s="141"/>
      <c r="B44" s="141"/>
      <c r="C44" s="141"/>
      <c r="D44" s="141"/>
      <c r="E44" s="141"/>
      <c r="F44" s="141"/>
      <c r="G44" s="141"/>
      <c r="H44" s="141"/>
      <c r="I44" s="141"/>
      <c r="J44" s="141"/>
      <c r="K44" s="141"/>
      <c r="L44" s="141"/>
      <c r="M44" s="141"/>
      <c r="N44" s="141"/>
      <c r="O44" s="141"/>
    </row>
    <row r="45" spans="1:14" ht="16.5" customHeight="1">
      <c r="A45" s="329" t="s">
        <v>292</v>
      </c>
      <c r="B45" s="329"/>
      <c r="C45" s="329"/>
      <c r="D45" s="329"/>
      <c r="E45" s="329"/>
      <c r="G45" s="329" t="s">
        <v>468</v>
      </c>
      <c r="H45" s="329"/>
      <c r="I45" s="329"/>
      <c r="J45" s="329"/>
      <c r="K45" s="329"/>
      <c r="L45" s="329"/>
      <c r="M45" s="329"/>
      <c r="N45" s="329"/>
    </row>
  </sheetData>
  <mergeCells count="18">
    <mergeCell ref="G45:N45"/>
    <mergeCell ref="A45:E45"/>
    <mergeCell ref="A10:O10"/>
    <mergeCell ref="A12:A13"/>
    <mergeCell ref="A38:A39"/>
    <mergeCell ref="A40:A41"/>
    <mergeCell ref="A14:A15"/>
    <mergeCell ref="A16:A17"/>
    <mergeCell ref="A34:A35"/>
    <mergeCell ref="A36:A37"/>
    <mergeCell ref="A18:A19"/>
    <mergeCell ref="A26:A27"/>
    <mergeCell ref="A28:A29"/>
    <mergeCell ref="A32:A33"/>
    <mergeCell ref="A20:A21"/>
    <mergeCell ref="A22:A23"/>
    <mergeCell ref="A24:A25"/>
    <mergeCell ref="A30:A31"/>
  </mergeCells>
  <printOptions/>
  <pageMargins left="0.7874015748031497" right="0.7874015748031497" top="0.7874015748031497" bottom="0.7874015748031497" header="0.5118110236220472" footer="0.5118110236220472"/>
  <pageSetup blackAndWhite="1" horizontalDpi="300" verticalDpi="300" orientation="portrait" paperSize="9" scale="88" r:id="rId2"/>
  <headerFooter alignWithMargins="0">
    <oddFooter>&amp;C- 21 -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O5"/>
  <sheetViews>
    <sheetView workbookViewId="0" topLeftCell="A1">
      <selection activeCell="K34" sqref="K34"/>
    </sheetView>
  </sheetViews>
  <sheetFormatPr defaultColWidth="9.00390625" defaultRowHeight="13.5"/>
  <cols>
    <col min="1" max="1" width="12.625" style="30" customWidth="1"/>
    <col min="2" max="2" width="4.625" style="30" customWidth="1"/>
    <col min="3" max="9" width="6.00390625" style="30" bestFit="1" customWidth="1"/>
    <col min="10" max="10" width="6.125" style="30" bestFit="1" customWidth="1"/>
    <col min="11" max="14" width="6.00390625" style="30" bestFit="1" customWidth="1"/>
    <col min="15" max="16384" width="9.00390625" style="30" customWidth="1"/>
  </cols>
  <sheetData>
    <row r="1" ht="13.5">
      <c r="A1" s="39" t="s">
        <v>375</v>
      </c>
    </row>
    <row r="2" spans="1:12" ht="13.5">
      <c r="A2" s="39" t="s">
        <v>196</v>
      </c>
      <c r="L2" s="39" t="s">
        <v>293</v>
      </c>
    </row>
    <row r="3" spans="2:15" s="31" customFormat="1" ht="13.5">
      <c r="B3" s="31"/>
      <c r="C3" s="31" t="s">
        <v>69</v>
      </c>
      <c r="D3" s="31" t="s">
        <v>70</v>
      </c>
      <c r="E3" s="31" t="s">
        <v>71</v>
      </c>
      <c r="F3" s="31" t="s">
        <v>72</v>
      </c>
      <c r="G3" s="31" t="s">
        <v>73</v>
      </c>
      <c r="H3" s="31" t="s">
        <v>74</v>
      </c>
      <c r="I3" s="31" t="s">
        <v>75</v>
      </c>
      <c r="J3" s="31" t="s">
        <v>76</v>
      </c>
      <c r="K3" s="31" t="s">
        <v>77</v>
      </c>
      <c r="L3" s="31" t="s">
        <v>78</v>
      </c>
      <c r="M3" s="31" t="s">
        <v>79</v>
      </c>
      <c r="N3" s="31" t="s">
        <v>80</v>
      </c>
      <c r="O3" s="31"/>
    </row>
    <row r="4" spans="1:14" ht="13.5">
      <c r="A4" s="30" t="s">
        <v>67</v>
      </c>
      <c r="B4" s="32"/>
      <c r="C4" s="209">
        <v>-0.9</v>
      </c>
      <c r="D4" s="209">
        <v>-0.2</v>
      </c>
      <c r="E4" s="209">
        <v>-0.2</v>
      </c>
      <c r="F4" s="209">
        <v>-1.1</v>
      </c>
      <c r="G4" s="209">
        <v>-2.7</v>
      </c>
      <c r="H4" s="209">
        <v>-2.7</v>
      </c>
      <c r="I4" s="209">
        <v>-2.3</v>
      </c>
      <c r="J4" s="209">
        <v>-2.5</v>
      </c>
      <c r="K4" s="209">
        <v>-1.7</v>
      </c>
      <c r="L4" s="209">
        <v>-2.1</v>
      </c>
      <c r="M4" s="209">
        <v>-0.9</v>
      </c>
      <c r="N4" s="209">
        <v>-0.8</v>
      </c>
    </row>
    <row r="5" spans="1:14" ht="13.5">
      <c r="A5" s="30" t="s">
        <v>68</v>
      </c>
      <c r="B5" s="32"/>
      <c r="C5" s="210">
        <v>-2.3</v>
      </c>
      <c r="D5" s="210">
        <v>-1</v>
      </c>
      <c r="E5" s="210">
        <v>-1.7</v>
      </c>
      <c r="F5" s="210">
        <v>-2.1</v>
      </c>
      <c r="G5" s="210">
        <v>-3.8</v>
      </c>
      <c r="H5" s="210">
        <v>-4.2</v>
      </c>
      <c r="I5" s="210">
        <v>-2.8</v>
      </c>
      <c r="J5" s="210">
        <v>-3</v>
      </c>
      <c r="K5" s="210">
        <v>-1.8</v>
      </c>
      <c r="L5" s="210">
        <v>-1.4</v>
      </c>
      <c r="M5" s="210">
        <v>-0.7</v>
      </c>
      <c r="N5" s="210">
        <v>-0.7</v>
      </c>
    </row>
  </sheetData>
  <printOptions/>
  <pageMargins left="0.75" right="0.75" top="1" bottom="1" header="0.512" footer="0.512"/>
  <pageSetup fitToHeight="1" fitToWidth="1" horizontalDpi="300" verticalDpi="300" orientation="portrait" paperSize="9" scale="75" r:id="rId2"/>
  <drawing r:id="rId1"/>
</worksheet>
</file>

<file path=xl/worksheets/sheet19.xml><?xml version="1.0" encoding="utf-8"?>
<worksheet xmlns="http://schemas.openxmlformats.org/spreadsheetml/2006/main" xmlns:r="http://schemas.openxmlformats.org/officeDocument/2006/relationships">
  <dimension ref="A1:O5"/>
  <sheetViews>
    <sheetView workbookViewId="0" topLeftCell="A1">
      <selection activeCell="K34" sqref="K34"/>
    </sheetView>
  </sheetViews>
  <sheetFormatPr defaultColWidth="9.00390625" defaultRowHeight="13.5"/>
  <cols>
    <col min="1" max="1" width="10.625" style="30" customWidth="1"/>
    <col min="2" max="2" width="4.625" style="30" customWidth="1"/>
    <col min="3" max="14" width="4.50390625" style="30" bestFit="1" customWidth="1"/>
    <col min="15" max="16384" width="9.00390625" style="30" customWidth="1"/>
  </cols>
  <sheetData>
    <row r="1" ht="13.5">
      <c r="A1" s="39" t="s">
        <v>376</v>
      </c>
    </row>
    <row r="2" ht="13.5">
      <c r="A2" s="39" t="s">
        <v>294</v>
      </c>
    </row>
    <row r="3" spans="3:15" s="31" customFormat="1" ht="13.5">
      <c r="C3" s="31" t="s">
        <v>69</v>
      </c>
      <c r="D3" s="31" t="s">
        <v>70</v>
      </c>
      <c r="E3" s="31" t="s">
        <v>71</v>
      </c>
      <c r="F3" s="31" t="s">
        <v>72</v>
      </c>
      <c r="G3" s="31" t="s">
        <v>73</v>
      </c>
      <c r="H3" s="31" t="s">
        <v>74</v>
      </c>
      <c r="I3" s="31" t="s">
        <v>75</v>
      </c>
      <c r="J3" s="31" t="s">
        <v>76</v>
      </c>
      <c r="K3" s="31" t="s">
        <v>77</v>
      </c>
      <c r="L3" s="31" t="s">
        <v>78</v>
      </c>
      <c r="M3" s="31">
        <v>11</v>
      </c>
      <c r="N3" s="31" t="s">
        <v>80</v>
      </c>
      <c r="O3" s="31"/>
    </row>
    <row r="4" spans="1:14" ht="13.5">
      <c r="A4" s="30" t="s">
        <v>92</v>
      </c>
      <c r="B4" s="33"/>
      <c r="C4" s="211">
        <v>0.7</v>
      </c>
      <c r="D4" s="211">
        <v>1.51</v>
      </c>
      <c r="E4" s="211">
        <v>1.86</v>
      </c>
      <c r="F4" s="211">
        <v>4.73</v>
      </c>
      <c r="G4" s="211">
        <v>1.17</v>
      </c>
      <c r="H4" s="211">
        <v>1.43</v>
      </c>
      <c r="I4" s="211">
        <v>1.26</v>
      </c>
      <c r="J4" s="211">
        <v>0.95</v>
      </c>
      <c r="K4" s="211">
        <v>1.32</v>
      </c>
      <c r="L4" s="211">
        <v>1.45</v>
      </c>
      <c r="M4" s="211">
        <v>1.61</v>
      </c>
      <c r="N4" s="211">
        <v>1.18</v>
      </c>
    </row>
    <row r="5" spans="1:14" ht="13.5">
      <c r="A5" s="30" t="s">
        <v>93</v>
      </c>
      <c r="B5" s="33"/>
      <c r="C5" s="211">
        <v>1.11</v>
      </c>
      <c r="D5" s="211">
        <v>2.11</v>
      </c>
      <c r="E5" s="211">
        <v>1.81</v>
      </c>
      <c r="F5" s="211">
        <v>3.69</v>
      </c>
      <c r="G5" s="211">
        <v>1.76</v>
      </c>
      <c r="H5" s="211">
        <v>1.14</v>
      </c>
      <c r="I5" s="211">
        <v>1.32</v>
      </c>
      <c r="J5" s="211">
        <v>1.4</v>
      </c>
      <c r="K5" s="211">
        <v>1.16</v>
      </c>
      <c r="L5" s="211">
        <v>1.52</v>
      </c>
      <c r="M5" s="211">
        <v>0.96</v>
      </c>
      <c r="N5" s="211">
        <v>1.15</v>
      </c>
    </row>
  </sheetData>
  <printOptions/>
  <pageMargins left="0.75" right="0.75" top="1" bottom="1" header="0.512" footer="0.512"/>
  <pageSetup horizontalDpi="300" verticalDpi="300" orientation="portrait" paperSize="9"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dimension ref="A1:O21"/>
  <sheetViews>
    <sheetView workbookViewId="0" topLeftCell="A1">
      <selection activeCell="A1" sqref="A1:H1"/>
    </sheetView>
  </sheetViews>
  <sheetFormatPr defaultColWidth="9.00390625" defaultRowHeight="13.5"/>
  <cols>
    <col min="1" max="1" width="7.50390625" style="0" bestFit="1" customWidth="1"/>
    <col min="2" max="3" width="14.50390625" style="0" customWidth="1"/>
  </cols>
  <sheetData>
    <row r="1" spans="1:8" ht="25.5" customHeight="1">
      <c r="A1" s="338" t="s">
        <v>54</v>
      </c>
      <c r="B1" s="338"/>
      <c r="C1" s="338"/>
      <c r="D1" s="338"/>
      <c r="E1" s="338"/>
      <c r="F1" s="338"/>
      <c r="G1" s="338"/>
      <c r="H1" s="338"/>
    </row>
    <row r="2" ht="21" customHeight="1">
      <c r="A2" t="s">
        <v>55</v>
      </c>
    </row>
    <row r="3" ht="21" customHeight="1">
      <c r="H3" s="394" t="s">
        <v>413</v>
      </c>
    </row>
    <row r="6" spans="10:15" ht="57">
      <c r="J6" s="389"/>
      <c r="K6" s="390" t="s">
        <v>50</v>
      </c>
      <c r="L6" s="390" t="s">
        <v>51</v>
      </c>
      <c r="M6" s="390" t="s">
        <v>52</v>
      </c>
      <c r="N6" s="390" t="s">
        <v>53</v>
      </c>
      <c r="O6" s="390" t="s">
        <v>49</v>
      </c>
    </row>
    <row r="7" spans="10:15" ht="14.25">
      <c r="J7" s="391">
        <v>13</v>
      </c>
      <c r="K7" s="392">
        <v>105.6</v>
      </c>
      <c r="L7" s="392">
        <v>104</v>
      </c>
      <c r="M7" s="392">
        <v>101.1</v>
      </c>
      <c r="N7" s="392">
        <v>97.2</v>
      </c>
      <c r="O7" s="393">
        <v>101.5</v>
      </c>
    </row>
    <row r="8" spans="10:15" ht="14.25">
      <c r="J8" s="391">
        <v>14</v>
      </c>
      <c r="K8" s="392">
        <v>102</v>
      </c>
      <c r="L8" s="392">
        <v>101.2</v>
      </c>
      <c r="M8" s="392">
        <v>100.6</v>
      </c>
      <c r="N8" s="392">
        <v>97.7</v>
      </c>
      <c r="O8" s="393">
        <v>100.8</v>
      </c>
    </row>
    <row r="9" spans="10:15" ht="14.25">
      <c r="J9" s="391">
        <v>15</v>
      </c>
      <c r="K9" s="392">
        <v>100.4</v>
      </c>
      <c r="L9" s="392">
        <v>99.8</v>
      </c>
      <c r="M9" s="392">
        <v>100.1</v>
      </c>
      <c r="N9" s="392">
        <v>98.6</v>
      </c>
      <c r="O9" s="393">
        <v>100.6</v>
      </c>
    </row>
    <row r="10" spans="10:15" ht="14.25">
      <c r="J10" s="391">
        <v>16</v>
      </c>
      <c r="K10" s="392">
        <v>99.1</v>
      </c>
      <c r="L10" s="392">
        <v>99</v>
      </c>
      <c r="M10" s="392">
        <v>99.4</v>
      </c>
      <c r="N10" s="392">
        <v>101.1</v>
      </c>
      <c r="O10" s="393">
        <v>100.1</v>
      </c>
    </row>
    <row r="11" spans="10:15" ht="14.25">
      <c r="J11" s="391">
        <v>17</v>
      </c>
      <c r="K11" s="392">
        <v>100</v>
      </c>
      <c r="L11" s="392">
        <v>100</v>
      </c>
      <c r="M11" s="392">
        <v>100</v>
      </c>
      <c r="N11" s="392">
        <v>100</v>
      </c>
      <c r="O11" s="393">
        <v>100</v>
      </c>
    </row>
    <row r="12" spans="10:15" ht="14.25">
      <c r="J12" s="391">
        <v>18</v>
      </c>
      <c r="K12" s="392">
        <v>101.3</v>
      </c>
      <c r="L12" s="392">
        <v>100.9</v>
      </c>
      <c r="M12" s="392">
        <v>101</v>
      </c>
      <c r="N12" s="392">
        <v>102.6</v>
      </c>
      <c r="O12" s="393">
        <v>100.4</v>
      </c>
    </row>
    <row r="13" spans="10:15" ht="14.25">
      <c r="J13" s="391">
        <v>19</v>
      </c>
      <c r="K13" s="392">
        <v>99.9</v>
      </c>
      <c r="L13" s="392">
        <v>99.7</v>
      </c>
      <c r="M13" s="392">
        <v>102.6</v>
      </c>
      <c r="N13" s="392">
        <v>106.7</v>
      </c>
      <c r="O13" s="393">
        <v>100.2</v>
      </c>
    </row>
    <row r="14" spans="10:15" ht="14.25">
      <c r="J14" s="391">
        <v>20</v>
      </c>
      <c r="K14" s="392">
        <v>97.4</v>
      </c>
      <c r="L14" s="392">
        <v>95.6</v>
      </c>
      <c r="M14" s="392">
        <v>101.6</v>
      </c>
      <c r="N14" s="392">
        <v>109.8</v>
      </c>
      <c r="O14" s="393">
        <v>101.9</v>
      </c>
    </row>
    <row r="15" spans="10:15" ht="14.25">
      <c r="J15" s="391">
        <v>21</v>
      </c>
      <c r="K15" s="392">
        <v>91.1</v>
      </c>
      <c r="L15" s="392">
        <v>90.3</v>
      </c>
      <c r="M15" s="392">
        <v>96.4</v>
      </c>
      <c r="N15" s="392">
        <v>108.1</v>
      </c>
      <c r="O15" s="393">
        <v>100.9</v>
      </c>
    </row>
    <row r="16" spans="10:15" ht="14.25">
      <c r="J16" s="168"/>
      <c r="K16" s="169"/>
      <c r="L16" s="169"/>
      <c r="M16" s="169"/>
      <c r="N16" s="169"/>
      <c r="O16" s="170"/>
    </row>
    <row r="17" spans="10:15" ht="14.25">
      <c r="J17" s="168"/>
      <c r="K17" s="169"/>
      <c r="L17" s="169"/>
      <c r="M17" s="169"/>
      <c r="N17" s="169"/>
      <c r="O17" s="170"/>
    </row>
    <row r="18" spans="10:15" ht="14.25">
      <c r="J18" s="168"/>
      <c r="K18" s="169"/>
      <c r="L18" s="169"/>
      <c r="M18" s="169"/>
      <c r="N18" s="169"/>
      <c r="O18" s="170"/>
    </row>
    <row r="19" spans="10:15" ht="14.25">
      <c r="J19" s="168"/>
      <c r="K19" s="169"/>
      <c r="L19" s="169"/>
      <c r="M19" s="169"/>
      <c r="N19" s="169"/>
      <c r="O19" s="170"/>
    </row>
    <row r="20" spans="10:15" ht="14.25">
      <c r="J20" s="168"/>
      <c r="K20" s="169"/>
      <c r="L20" s="169"/>
      <c r="M20" s="169"/>
      <c r="N20" s="169"/>
      <c r="O20" s="170"/>
    </row>
    <row r="21" spans="10:15" ht="14.25">
      <c r="J21" s="168"/>
      <c r="K21" s="169"/>
      <c r="L21" s="169"/>
      <c r="M21" s="169"/>
      <c r="N21" s="169"/>
      <c r="O21" s="177"/>
    </row>
  </sheetData>
  <mergeCells count="1">
    <mergeCell ref="A1:H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&amp;C- 6 -</oddFooter>
  </headerFooter>
  <drawing r:id="rId1"/>
</worksheet>
</file>

<file path=xl/worksheets/sheet3.xml><?xml version="1.0" encoding="utf-8"?>
<worksheet xmlns="http://schemas.openxmlformats.org/spreadsheetml/2006/main" xmlns:r="http://schemas.openxmlformats.org/officeDocument/2006/relationships">
  <dimension ref="A1:AO36"/>
  <sheetViews>
    <sheetView workbookViewId="0" topLeftCell="A1">
      <selection activeCell="A1" sqref="A1"/>
    </sheetView>
  </sheetViews>
  <sheetFormatPr defaultColWidth="9.00390625" defaultRowHeight="13.5"/>
  <cols>
    <col min="1" max="1" width="3.875" style="28" customWidth="1"/>
    <col min="2" max="2" width="23.125" style="28" customWidth="1"/>
    <col min="3" max="3" width="8.50390625" style="28" bestFit="1" customWidth="1"/>
    <col min="4" max="5" width="8.50390625" style="28" customWidth="1"/>
    <col min="6" max="26" width="8.625" style="28" customWidth="1"/>
    <col min="27" max="27" width="8.625" style="395" customWidth="1"/>
    <col min="28" max="40" width="0.12890625" style="395" customWidth="1"/>
    <col min="41" max="41" width="8.625" style="395" customWidth="1"/>
    <col min="42" max="16384" width="8.625" style="28" customWidth="1"/>
  </cols>
  <sheetData>
    <row r="1" spans="1:26" ht="17.25">
      <c r="A1" s="70" t="s">
        <v>182</v>
      </c>
      <c r="B1" s="69"/>
      <c r="C1" s="26"/>
      <c r="D1" s="26"/>
      <c r="E1" s="26"/>
      <c r="F1" s="26"/>
      <c r="G1" s="26"/>
      <c r="H1" s="26"/>
      <c r="I1" s="26"/>
      <c r="J1" s="26"/>
      <c r="K1" s="26"/>
      <c r="L1" s="26"/>
      <c r="M1" s="26"/>
      <c r="N1" s="26"/>
      <c r="O1" s="26"/>
      <c r="P1" s="26"/>
      <c r="Q1" s="26"/>
      <c r="R1" s="26"/>
      <c r="S1" s="26"/>
      <c r="T1" s="26"/>
      <c r="U1" s="26"/>
      <c r="V1" s="26"/>
      <c r="W1" s="26"/>
      <c r="X1" s="26"/>
      <c r="Y1" s="26"/>
      <c r="Z1" s="26"/>
    </row>
    <row r="2" spans="1:26" ht="16.5" customHeight="1">
      <c r="A2" s="26"/>
      <c r="B2" s="69"/>
      <c r="C2" s="26"/>
      <c r="D2" s="26"/>
      <c r="E2" s="26"/>
      <c r="F2" s="26"/>
      <c r="G2" s="26"/>
      <c r="H2" s="26"/>
      <c r="I2" s="26"/>
      <c r="J2" s="26"/>
      <c r="K2" s="26"/>
      <c r="L2" s="26"/>
      <c r="M2" s="26"/>
      <c r="N2" s="26"/>
      <c r="O2" s="26"/>
      <c r="P2" s="26"/>
      <c r="Q2" s="26"/>
      <c r="R2" s="26"/>
      <c r="S2" s="26"/>
      <c r="T2" s="26"/>
      <c r="U2" s="26"/>
      <c r="V2" s="26"/>
      <c r="W2" s="26"/>
      <c r="X2" s="26"/>
      <c r="Y2" s="26"/>
      <c r="Z2" s="26"/>
    </row>
    <row r="3" spans="1:26" ht="16.5" customHeight="1">
      <c r="A3" s="74" t="s">
        <v>168</v>
      </c>
      <c r="B3" s="69"/>
      <c r="C3" s="26"/>
      <c r="D3" s="26"/>
      <c r="E3" s="26"/>
      <c r="F3" s="26"/>
      <c r="G3" s="26"/>
      <c r="H3" s="26"/>
      <c r="I3" s="26"/>
      <c r="J3" s="26"/>
      <c r="K3" s="26"/>
      <c r="L3" s="26"/>
      <c r="M3" s="26"/>
      <c r="N3" s="26"/>
      <c r="O3" s="26"/>
      <c r="P3" s="26"/>
      <c r="Q3" s="26"/>
      <c r="R3" s="26"/>
      <c r="S3" s="26"/>
      <c r="T3" s="26"/>
      <c r="U3" s="26"/>
      <c r="V3" s="26"/>
      <c r="W3" s="26"/>
      <c r="X3" s="26"/>
      <c r="Y3" s="26"/>
      <c r="Z3" s="26"/>
    </row>
    <row r="4" spans="1:26" ht="16.5" customHeight="1">
      <c r="A4" s="68"/>
      <c r="B4" s="69"/>
      <c r="C4" s="26"/>
      <c r="D4" s="26"/>
      <c r="E4" s="26"/>
      <c r="F4" s="26"/>
      <c r="G4" s="26"/>
      <c r="H4" s="26"/>
      <c r="I4" s="26"/>
      <c r="J4" s="26"/>
      <c r="K4" s="26"/>
      <c r="L4" s="26"/>
      <c r="M4" s="26"/>
      <c r="N4" s="26"/>
      <c r="O4" s="26"/>
      <c r="P4" s="26"/>
      <c r="Q4" s="26"/>
      <c r="R4" s="26"/>
      <c r="S4" s="26"/>
      <c r="T4" s="26"/>
      <c r="U4" s="26"/>
      <c r="V4" s="26"/>
      <c r="W4" s="26"/>
      <c r="X4" s="26"/>
      <c r="Y4" s="26"/>
      <c r="Z4" s="26"/>
    </row>
    <row r="5" spans="1:26" ht="16.5" customHeight="1">
      <c r="A5" s="26"/>
      <c r="B5" s="69"/>
      <c r="C5" s="26"/>
      <c r="D5" s="26"/>
      <c r="E5" s="26"/>
      <c r="F5" s="26"/>
      <c r="G5" s="26"/>
      <c r="H5" s="26"/>
      <c r="I5" s="26"/>
      <c r="J5" s="26"/>
      <c r="K5" s="26"/>
      <c r="L5" s="26"/>
      <c r="M5" s="26"/>
      <c r="N5" s="26"/>
      <c r="O5" s="26"/>
      <c r="P5" s="26"/>
      <c r="Q5" s="26"/>
      <c r="R5" s="26"/>
      <c r="S5" s="26"/>
      <c r="T5" s="26"/>
      <c r="U5" s="26"/>
      <c r="V5" s="26"/>
      <c r="W5" s="26"/>
      <c r="X5" s="26"/>
      <c r="Y5" s="26"/>
      <c r="Z5" s="26"/>
    </row>
    <row r="6" spans="1:26" ht="16.5" customHeight="1">
      <c r="A6" s="26"/>
      <c r="B6" s="69"/>
      <c r="C6" s="26"/>
      <c r="D6" s="26"/>
      <c r="E6" s="26"/>
      <c r="F6" s="26"/>
      <c r="G6" s="26"/>
      <c r="H6" s="26"/>
      <c r="I6" s="26"/>
      <c r="J6" s="26"/>
      <c r="K6" s="26"/>
      <c r="L6" s="26"/>
      <c r="M6" s="26"/>
      <c r="N6" s="26"/>
      <c r="O6" s="26"/>
      <c r="P6" s="26"/>
      <c r="Q6" s="26"/>
      <c r="R6" s="26"/>
      <c r="S6" s="26"/>
      <c r="T6" s="26"/>
      <c r="U6" s="26"/>
      <c r="V6" s="26"/>
      <c r="W6" s="26"/>
      <c r="X6" s="26"/>
      <c r="Y6" s="26"/>
      <c r="Z6" s="26"/>
    </row>
    <row r="7" spans="1:26" ht="16.5" customHeight="1">
      <c r="A7" s="26"/>
      <c r="B7" s="69"/>
      <c r="C7" s="26"/>
      <c r="D7" s="26"/>
      <c r="E7" s="26"/>
      <c r="F7" s="26"/>
      <c r="G7" s="26"/>
      <c r="H7" s="26"/>
      <c r="I7" s="26"/>
      <c r="J7" s="26"/>
      <c r="K7" s="26"/>
      <c r="L7" s="26"/>
      <c r="M7" s="26"/>
      <c r="N7" s="26"/>
      <c r="O7" s="26"/>
      <c r="P7" s="26"/>
      <c r="Q7" s="26"/>
      <c r="R7" s="26"/>
      <c r="S7" s="26"/>
      <c r="T7" s="26"/>
      <c r="U7" s="26"/>
      <c r="V7" s="26"/>
      <c r="W7" s="26"/>
      <c r="X7" s="26"/>
      <c r="Y7" s="26"/>
      <c r="Z7" s="26"/>
    </row>
    <row r="8" spans="1:26" ht="16.5" customHeight="1">
      <c r="A8" s="26"/>
      <c r="B8" s="69"/>
      <c r="C8" s="26"/>
      <c r="D8" s="26"/>
      <c r="E8" s="26"/>
      <c r="F8" s="26"/>
      <c r="G8" s="26"/>
      <c r="H8" s="26"/>
      <c r="I8" s="26"/>
      <c r="J8" s="26"/>
      <c r="K8" s="26"/>
      <c r="L8" s="26"/>
      <c r="M8" s="26"/>
      <c r="N8" s="26"/>
      <c r="O8" s="26"/>
      <c r="P8" s="26"/>
      <c r="Q8" s="26"/>
      <c r="R8" s="26"/>
      <c r="S8" s="26"/>
      <c r="T8" s="26"/>
      <c r="U8" s="26"/>
      <c r="V8" s="26"/>
      <c r="W8" s="26"/>
      <c r="X8" s="26"/>
      <c r="Y8" s="26"/>
      <c r="Z8" s="26"/>
    </row>
    <row r="9" spans="1:26" ht="16.5" customHeight="1">
      <c r="A9" s="26"/>
      <c r="B9" s="69"/>
      <c r="C9" s="26"/>
      <c r="D9" s="26"/>
      <c r="E9" s="26"/>
      <c r="F9" s="26"/>
      <c r="G9" s="26"/>
      <c r="H9" s="26"/>
      <c r="I9" s="26"/>
      <c r="J9" s="26"/>
      <c r="K9" s="26"/>
      <c r="L9" s="26"/>
      <c r="M9" s="26"/>
      <c r="N9" s="26"/>
      <c r="O9" s="26"/>
      <c r="P9" s="26"/>
      <c r="Q9" s="26"/>
      <c r="R9" s="26"/>
      <c r="S9" s="26"/>
      <c r="T9" s="26"/>
      <c r="U9" s="26"/>
      <c r="V9" s="26"/>
      <c r="W9" s="26"/>
      <c r="X9" s="26"/>
      <c r="Y9" s="26"/>
      <c r="Z9" s="26"/>
    </row>
    <row r="10" spans="1:33" ht="16.5" customHeight="1">
      <c r="A10" s="26"/>
      <c r="B10" s="69"/>
      <c r="C10" s="26"/>
      <c r="D10" s="26"/>
      <c r="E10" s="26"/>
      <c r="F10" s="26"/>
      <c r="G10" s="26"/>
      <c r="H10" s="26"/>
      <c r="I10" s="26"/>
      <c r="J10" s="26"/>
      <c r="K10" s="26"/>
      <c r="L10" s="26"/>
      <c r="M10" s="26"/>
      <c r="N10" s="26"/>
      <c r="O10" s="26"/>
      <c r="P10" s="26"/>
      <c r="Q10" s="26"/>
      <c r="R10" s="26"/>
      <c r="S10" s="26"/>
      <c r="T10" s="26"/>
      <c r="U10" s="26"/>
      <c r="V10" s="26"/>
      <c r="W10" s="26"/>
      <c r="X10" s="26"/>
      <c r="Y10" s="26"/>
      <c r="Z10" s="26"/>
      <c r="AF10" s="403" t="s">
        <v>382</v>
      </c>
      <c r="AG10" s="403"/>
    </row>
    <row r="11" spans="1:33" ht="16.5" customHeight="1">
      <c r="A11" s="26"/>
      <c r="B11" s="69"/>
      <c r="C11" s="26"/>
      <c r="D11" s="26"/>
      <c r="E11" s="26"/>
      <c r="F11" s="26"/>
      <c r="G11" s="26"/>
      <c r="H11" s="26"/>
      <c r="I11" s="26"/>
      <c r="J11" s="26"/>
      <c r="K11" s="26"/>
      <c r="L11" s="26"/>
      <c r="M11" s="26"/>
      <c r="N11" s="26"/>
      <c r="O11" s="26"/>
      <c r="P11" s="26"/>
      <c r="Q11" s="26"/>
      <c r="R11" s="26"/>
      <c r="S11" s="26"/>
      <c r="T11" s="26"/>
      <c r="U11" s="26"/>
      <c r="V11" s="26"/>
      <c r="W11" s="26"/>
      <c r="X11" s="26"/>
      <c r="Y11" s="26"/>
      <c r="Z11" s="26"/>
      <c r="AF11" s="403" t="s">
        <v>383</v>
      </c>
      <c r="AG11" s="404">
        <v>62239</v>
      </c>
    </row>
    <row r="12" spans="1:33" ht="16.5" customHeight="1">
      <c r="A12" s="26"/>
      <c r="B12" s="69"/>
      <c r="C12" s="26"/>
      <c r="D12" s="26"/>
      <c r="E12" s="26"/>
      <c r="F12" s="26"/>
      <c r="G12" s="26"/>
      <c r="H12" s="26"/>
      <c r="I12" s="26"/>
      <c r="J12" s="26"/>
      <c r="K12" s="26"/>
      <c r="L12" s="26"/>
      <c r="M12" s="26"/>
      <c r="N12" s="26"/>
      <c r="O12" s="26"/>
      <c r="P12" s="26"/>
      <c r="Q12" s="26"/>
      <c r="R12" s="26"/>
      <c r="S12" s="26"/>
      <c r="T12" s="26"/>
      <c r="U12" s="26"/>
      <c r="V12" s="26"/>
      <c r="W12" s="26"/>
      <c r="X12" s="26"/>
      <c r="Y12" s="26"/>
      <c r="Z12" s="26"/>
      <c r="AB12" s="403"/>
      <c r="AD12" s="405"/>
      <c r="AF12" s="406" t="s">
        <v>60</v>
      </c>
      <c r="AG12" s="407">
        <v>66745</v>
      </c>
    </row>
    <row r="13" spans="1:33" ht="16.5" customHeight="1">
      <c r="A13" s="26"/>
      <c r="B13" s="69"/>
      <c r="C13" s="26"/>
      <c r="D13" s="26"/>
      <c r="E13" s="26"/>
      <c r="F13" s="26"/>
      <c r="G13" s="26"/>
      <c r="H13" s="26"/>
      <c r="I13" s="26"/>
      <c r="J13" s="26"/>
      <c r="K13" s="26"/>
      <c r="L13" s="26"/>
      <c r="M13" s="26"/>
      <c r="N13" s="26"/>
      <c r="O13" s="26"/>
      <c r="P13" s="26"/>
      <c r="Q13" s="26"/>
      <c r="R13" s="26"/>
      <c r="S13" s="26"/>
      <c r="T13" s="26"/>
      <c r="U13" s="26"/>
      <c r="V13" s="26"/>
      <c r="W13" s="26"/>
      <c r="X13" s="26"/>
      <c r="Y13" s="26"/>
      <c r="Z13" s="26"/>
      <c r="AB13" s="403"/>
      <c r="AD13" s="405"/>
      <c r="AF13" s="403" t="s">
        <v>384</v>
      </c>
      <c r="AG13" s="404">
        <f>AG11-AG12</f>
        <v>-4506</v>
      </c>
    </row>
    <row r="14" spans="1:33" ht="16.5" customHeight="1">
      <c r="A14" s="26"/>
      <c r="B14" s="69"/>
      <c r="C14" s="26"/>
      <c r="D14" s="26"/>
      <c r="E14" s="26"/>
      <c r="F14" s="26"/>
      <c r="G14" s="26"/>
      <c r="H14" s="26"/>
      <c r="I14" s="26"/>
      <c r="J14" s="26"/>
      <c r="K14" s="26"/>
      <c r="L14" s="26"/>
      <c r="M14" s="26"/>
      <c r="N14" s="26"/>
      <c r="O14" s="26"/>
      <c r="P14" s="26"/>
      <c r="Q14" s="26"/>
      <c r="R14" s="26"/>
      <c r="S14" s="26"/>
      <c r="T14" s="26"/>
      <c r="U14" s="26"/>
      <c r="V14" s="26"/>
      <c r="W14" s="26"/>
      <c r="X14" s="26"/>
      <c r="Y14" s="26"/>
      <c r="Z14" s="26"/>
      <c r="AB14" s="403"/>
      <c r="AD14" s="405"/>
      <c r="AF14" s="403"/>
      <c r="AG14" s="403"/>
    </row>
    <row r="15" spans="1:33" ht="16.5" customHeight="1">
      <c r="A15" s="26"/>
      <c r="B15" s="69"/>
      <c r="C15" s="26"/>
      <c r="D15" s="26"/>
      <c r="E15" s="26"/>
      <c r="F15" s="26"/>
      <c r="G15" s="26"/>
      <c r="H15" s="26"/>
      <c r="I15" s="26"/>
      <c r="J15" s="26"/>
      <c r="K15" s="26"/>
      <c r="L15" s="26"/>
      <c r="M15" s="26"/>
      <c r="N15" s="26"/>
      <c r="O15" s="26"/>
      <c r="P15" s="26"/>
      <c r="Q15" s="26"/>
      <c r="R15" s="26"/>
      <c r="S15" s="26"/>
      <c r="T15" s="26"/>
      <c r="U15" s="26"/>
      <c r="V15" s="26"/>
      <c r="W15" s="26"/>
      <c r="X15" s="26"/>
      <c r="Y15" s="26"/>
      <c r="Z15" s="26"/>
      <c r="AB15" s="403"/>
      <c r="AC15" s="405"/>
      <c r="AF15" s="403"/>
      <c r="AG15" s="403"/>
    </row>
    <row r="16" spans="1:26" ht="16.5" customHeight="1">
      <c r="A16" s="26"/>
      <c r="B16" s="69"/>
      <c r="C16" s="26"/>
      <c r="D16" s="26"/>
      <c r="E16" s="26"/>
      <c r="F16" s="26"/>
      <c r="G16" s="26"/>
      <c r="H16" s="26"/>
      <c r="I16" s="59" t="s">
        <v>7</v>
      </c>
      <c r="J16" s="59"/>
      <c r="K16" s="59"/>
      <c r="L16" s="59"/>
      <c r="M16" s="59"/>
      <c r="N16" s="59"/>
      <c r="O16" s="59"/>
      <c r="P16" s="59"/>
      <c r="Q16" s="59"/>
      <c r="R16" s="59"/>
      <c r="S16" s="59"/>
      <c r="T16" s="59"/>
      <c r="U16" s="59"/>
      <c r="V16" s="59"/>
      <c r="W16" s="59"/>
      <c r="X16" s="59"/>
      <c r="Y16" s="59"/>
      <c r="Z16" s="59"/>
    </row>
    <row r="17" spans="2:7" ht="16.5" customHeight="1">
      <c r="B17" s="69"/>
      <c r="C17" s="26"/>
      <c r="D17" s="26"/>
      <c r="E17" s="26"/>
      <c r="F17" s="26"/>
      <c r="G17" s="26"/>
    </row>
    <row r="18" spans="1:41" s="29" customFormat="1" ht="16.5" customHeight="1">
      <c r="A18" s="328" t="s">
        <v>66</v>
      </c>
      <c r="B18" s="328"/>
      <c r="C18" s="328"/>
      <c r="D18" s="328"/>
      <c r="E18" s="328"/>
      <c r="F18" s="328"/>
      <c r="G18" s="328"/>
      <c r="H18" s="328"/>
      <c r="I18" s="328"/>
      <c r="J18" s="46"/>
      <c r="K18" s="46"/>
      <c r="L18" s="46"/>
      <c r="M18" s="46"/>
      <c r="N18" s="46"/>
      <c r="O18" s="46"/>
      <c r="P18" s="46"/>
      <c r="Q18" s="46"/>
      <c r="R18" s="46"/>
      <c r="S18" s="46"/>
      <c r="T18" s="46"/>
      <c r="U18" s="46"/>
      <c r="V18" s="46"/>
      <c r="W18" s="46"/>
      <c r="X18" s="46"/>
      <c r="Y18" s="46"/>
      <c r="Z18" s="46"/>
      <c r="AA18" s="408"/>
      <c r="AB18" s="408"/>
      <c r="AC18" s="408"/>
      <c r="AD18" s="408"/>
      <c r="AE18" s="408"/>
      <c r="AF18" s="408"/>
      <c r="AG18" s="408"/>
      <c r="AH18" s="408"/>
      <c r="AI18" s="408"/>
      <c r="AJ18" s="408"/>
      <c r="AK18" s="408"/>
      <c r="AL18" s="408"/>
      <c r="AM18" s="408"/>
      <c r="AN18" s="408"/>
      <c r="AO18" s="408"/>
    </row>
    <row r="19" spans="9:26" ht="16.5" customHeight="1">
      <c r="I19" s="59" t="s">
        <v>295</v>
      </c>
      <c r="J19" s="59"/>
      <c r="K19" s="59"/>
      <c r="L19" s="59"/>
      <c r="M19" s="59"/>
      <c r="N19" s="59"/>
      <c r="O19" s="59"/>
      <c r="P19" s="59"/>
      <c r="Q19" s="59"/>
      <c r="R19" s="59"/>
      <c r="S19" s="59"/>
      <c r="T19" s="59"/>
      <c r="U19" s="59"/>
      <c r="V19" s="59"/>
      <c r="W19" s="59"/>
      <c r="X19" s="59"/>
      <c r="Y19" s="59"/>
      <c r="Z19" s="59"/>
    </row>
    <row r="20" spans="1:41" s="34" customFormat="1" ht="25.5" customHeight="1">
      <c r="A20" s="330"/>
      <c r="B20" s="330"/>
      <c r="C20" s="331" t="s">
        <v>65</v>
      </c>
      <c r="D20" s="339" t="s">
        <v>64</v>
      </c>
      <c r="E20" s="339"/>
      <c r="F20" s="332" t="s">
        <v>63</v>
      </c>
      <c r="G20" s="332"/>
      <c r="H20" s="332"/>
      <c r="I20" s="333"/>
      <c r="J20" s="300"/>
      <c r="K20" s="300"/>
      <c r="L20" s="300"/>
      <c r="M20" s="300"/>
      <c r="N20" s="300"/>
      <c r="O20" s="300"/>
      <c r="P20" s="300"/>
      <c r="Q20" s="300"/>
      <c r="R20" s="300"/>
      <c r="S20" s="300"/>
      <c r="T20" s="300"/>
      <c r="U20" s="300"/>
      <c r="V20" s="300"/>
      <c r="W20" s="300"/>
      <c r="X20" s="300"/>
      <c r="Y20" s="300"/>
      <c r="Z20" s="300"/>
      <c r="AA20" s="409"/>
      <c r="AB20" s="410"/>
      <c r="AC20" s="410"/>
      <c r="AD20" s="410"/>
      <c r="AE20" s="410"/>
      <c r="AF20" s="410"/>
      <c r="AG20" s="410"/>
      <c r="AH20" s="409"/>
      <c r="AI20" s="411"/>
      <c r="AJ20" s="409"/>
      <c r="AK20" s="411"/>
      <c r="AL20" s="409"/>
      <c r="AM20" s="409"/>
      <c r="AN20" s="409"/>
      <c r="AO20" s="409"/>
    </row>
    <row r="21" spans="1:41" s="34" customFormat="1" ht="16.5" customHeight="1">
      <c r="A21" s="330"/>
      <c r="B21" s="330"/>
      <c r="C21" s="331"/>
      <c r="D21" s="339" t="s">
        <v>61</v>
      </c>
      <c r="E21" s="339" t="s">
        <v>62</v>
      </c>
      <c r="F21" s="339" t="s">
        <v>94</v>
      </c>
      <c r="G21" s="339"/>
      <c r="H21" s="340" t="s">
        <v>95</v>
      </c>
      <c r="I21" s="325"/>
      <c r="J21" s="317"/>
      <c r="K21" s="317"/>
      <c r="L21" s="317"/>
      <c r="M21" s="317"/>
      <c r="N21" s="317"/>
      <c r="O21" s="317"/>
      <c r="P21" s="317"/>
      <c r="Q21" s="317"/>
      <c r="R21" s="317"/>
      <c r="S21" s="317"/>
      <c r="T21" s="317"/>
      <c r="U21" s="317"/>
      <c r="V21" s="317"/>
      <c r="W21" s="317"/>
      <c r="X21" s="317"/>
      <c r="Y21" s="317"/>
      <c r="Z21" s="317"/>
      <c r="AA21" s="412"/>
      <c r="AB21" s="413"/>
      <c r="AC21" s="413"/>
      <c r="AD21" s="413"/>
      <c r="AE21" s="413"/>
      <c r="AF21" s="413"/>
      <c r="AG21" s="413"/>
      <c r="AH21" s="409"/>
      <c r="AI21" s="411"/>
      <c r="AJ21" s="411"/>
      <c r="AK21" s="411"/>
      <c r="AL21" s="411"/>
      <c r="AM21" s="409"/>
      <c r="AN21" s="409"/>
      <c r="AO21" s="409"/>
    </row>
    <row r="22" spans="1:41" s="34" customFormat="1" ht="16.5" customHeight="1">
      <c r="A22" s="330"/>
      <c r="B22" s="330"/>
      <c r="C22" s="331"/>
      <c r="D22" s="339"/>
      <c r="E22" s="339"/>
      <c r="F22" s="149" t="s">
        <v>380</v>
      </c>
      <c r="G22" s="149" t="s">
        <v>353</v>
      </c>
      <c r="H22" s="149" t="s">
        <v>380</v>
      </c>
      <c r="I22" s="149" t="s">
        <v>353</v>
      </c>
      <c r="J22" s="300"/>
      <c r="K22" s="300"/>
      <c r="L22" s="300"/>
      <c r="M22" s="300"/>
      <c r="N22" s="300"/>
      <c r="O22" s="300"/>
      <c r="P22" s="300"/>
      <c r="Q22" s="300"/>
      <c r="R22" s="300"/>
      <c r="S22" s="300"/>
      <c r="T22" s="300"/>
      <c r="U22" s="300"/>
      <c r="V22" s="300"/>
      <c r="W22" s="300"/>
      <c r="X22" s="300"/>
      <c r="Y22" s="300"/>
      <c r="Z22" s="300"/>
      <c r="AA22" s="409"/>
      <c r="AB22" s="414"/>
      <c r="AC22" s="414"/>
      <c r="AD22" s="414"/>
      <c r="AE22" s="414"/>
      <c r="AF22" s="414"/>
      <c r="AG22" s="414"/>
      <c r="AH22" s="409"/>
      <c r="AI22" s="409"/>
      <c r="AJ22" s="409"/>
      <c r="AK22" s="409"/>
      <c r="AL22" s="409"/>
      <c r="AM22" s="409"/>
      <c r="AN22" s="409"/>
      <c r="AO22" s="409"/>
    </row>
    <row r="23" spans="1:41" s="34" customFormat="1" ht="9.75" customHeight="1">
      <c r="A23" s="164"/>
      <c r="B23" s="165"/>
      <c r="C23" s="166" t="s">
        <v>193</v>
      </c>
      <c r="D23" s="163"/>
      <c r="E23" s="163"/>
      <c r="F23" s="167" t="s">
        <v>313</v>
      </c>
      <c r="G23" s="167" t="s">
        <v>313</v>
      </c>
      <c r="H23" s="167" t="s">
        <v>313</v>
      </c>
      <c r="I23" s="167" t="s">
        <v>313</v>
      </c>
      <c r="J23" s="402"/>
      <c r="K23" s="402"/>
      <c r="L23" s="402"/>
      <c r="M23" s="402"/>
      <c r="N23" s="402"/>
      <c r="O23" s="402"/>
      <c r="P23" s="402"/>
      <c r="Q23" s="402"/>
      <c r="R23" s="402"/>
      <c r="S23" s="402"/>
      <c r="T23" s="402"/>
      <c r="U23" s="402"/>
      <c r="V23" s="402"/>
      <c r="W23" s="402"/>
      <c r="X23" s="402"/>
      <c r="Y23" s="402"/>
      <c r="Z23" s="402"/>
      <c r="AA23" s="409"/>
      <c r="AB23" s="414"/>
      <c r="AC23" s="414"/>
      <c r="AD23" s="414"/>
      <c r="AE23" s="414"/>
      <c r="AF23" s="414"/>
      <c r="AG23" s="414"/>
      <c r="AH23" s="409"/>
      <c r="AI23" s="409"/>
      <c r="AJ23" s="409"/>
      <c r="AK23" s="409"/>
      <c r="AL23" s="409"/>
      <c r="AM23" s="409"/>
      <c r="AN23" s="409"/>
      <c r="AO23" s="409"/>
    </row>
    <row r="24" spans="1:41" s="34" customFormat="1" ht="21" customHeight="1">
      <c r="A24" s="326" t="s">
        <v>56</v>
      </c>
      <c r="B24" s="86" t="s">
        <v>57</v>
      </c>
      <c r="C24" s="230">
        <v>336049</v>
      </c>
      <c r="D24" s="150">
        <v>91.1</v>
      </c>
      <c r="E24" s="151">
        <v>90.3</v>
      </c>
      <c r="F24" s="231">
        <v>-6.5</v>
      </c>
      <c r="G24" s="231">
        <v>-2.5</v>
      </c>
      <c r="H24" s="232">
        <v>-5.5</v>
      </c>
      <c r="I24" s="231">
        <v>-4.1</v>
      </c>
      <c r="J24" s="301"/>
      <c r="K24" s="301"/>
      <c r="L24" s="301"/>
      <c r="M24" s="301"/>
      <c r="N24" s="301"/>
      <c r="O24" s="301"/>
      <c r="P24" s="301"/>
      <c r="Q24" s="301"/>
      <c r="R24" s="301"/>
      <c r="S24" s="301"/>
      <c r="T24" s="301"/>
      <c r="U24" s="301"/>
      <c r="V24" s="301"/>
      <c r="W24" s="301"/>
      <c r="X24" s="301"/>
      <c r="Y24" s="301"/>
      <c r="Z24" s="301"/>
      <c r="AA24" s="409"/>
      <c r="AB24" s="415"/>
      <c r="AC24" s="415"/>
      <c r="AD24" s="416"/>
      <c r="AE24" s="415"/>
      <c r="AF24" s="415"/>
      <c r="AG24" s="416"/>
      <c r="AH24" s="409"/>
      <c r="AI24" s="409"/>
      <c r="AJ24" s="409"/>
      <c r="AK24" s="409"/>
      <c r="AL24" s="409"/>
      <c r="AM24" s="409"/>
      <c r="AN24" s="409"/>
      <c r="AO24" s="409"/>
    </row>
    <row r="25" spans="1:41" s="34" customFormat="1" ht="21" customHeight="1">
      <c r="A25" s="327"/>
      <c r="B25" s="86" t="s">
        <v>58</v>
      </c>
      <c r="C25" s="230">
        <v>273810</v>
      </c>
      <c r="D25" s="150">
        <v>93.2</v>
      </c>
      <c r="E25" s="151">
        <v>92.4</v>
      </c>
      <c r="F25" s="231">
        <v>-4.9</v>
      </c>
      <c r="G25" s="231">
        <v>-2.9</v>
      </c>
      <c r="H25" s="232">
        <v>-4</v>
      </c>
      <c r="I25" s="231">
        <v>-4.5</v>
      </c>
      <c r="J25" s="301"/>
      <c r="K25" s="301"/>
      <c r="L25" s="301"/>
      <c r="M25" s="301"/>
      <c r="N25" s="301"/>
      <c r="O25" s="301"/>
      <c r="P25" s="301"/>
      <c r="Q25" s="301"/>
      <c r="R25" s="301"/>
      <c r="S25" s="301"/>
      <c r="T25" s="301"/>
      <c r="U25" s="301"/>
      <c r="V25" s="301"/>
      <c r="W25" s="301"/>
      <c r="X25" s="301"/>
      <c r="Y25" s="301"/>
      <c r="Z25" s="301"/>
      <c r="AA25" s="409"/>
      <c r="AB25" s="415"/>
      <c r="AC25" s="415"/>
      <c r="AD25" s="416"/>
      <c r="AE25" s="415"/>
      <c r="AF25" s="415"/>
      <c r="AG25" s="416"/>
      <c r="AH25" s="409"/>
      <c r="AI25" s="409"/>
      <c r="AJ25" s="409"/>
      <c r="AK25" s="409"/>
      <c r="AL25" s="409"/>
      <c r="AM25" s="409"/>
      <c r="AN25" s="409"/>
      <c r="AO25" s="409"/>
    </row>
    <row r="26" spans="1:41" s="34" customFormat="1" ht="21" customHeight="1">
      <c r="A26" s="327"/>
      <c r="B26" s="87" t="s">
        <v>59</v>
      </c>
      <c r="C26" s="233">
        <v>62239</v>
      </c>
      <c r="D26" s="88" t="s">
        <v>314</v>
      </c>
      <c r="E26" s="154" t="s">
        <v>314</v>
      </c>
      <c r="F26" s="193" t="s">
        <v>314</v>
      </c>
      <c r="G26" s="193" t="s">
        <v>314</v>
      </c>
      <c r="H26" s="155" t="s">
        <v>314</v>
      </c>
      <c r="I26" s="90" t="s">
        <v>314</v>
      </c>
      <c r="J26" s="301"/>
      <c r="K26" s="301"/>
      <c r="L26" s="301"/>
      <c r="M26" s="301"/>
      <c r="N26" s="301"/>
      <c r="O26" s="301"/>
      <c r="P26" s="301"/>
      <c r="Q26" s="301"/>
      <c r="R26" s="301"/>
      <c r="S26" s="301"/>
      <c r="T26" s="301"/>
      <c r="U26" s="301"/>
      <c r="V26" s="301"/>
      <c r="W26" s="301"/>
      <c r="X26" s="301"/>
      <c r="Y26" s="301"/>
      <c r="Z26" s="301"/>
      <c r="AA26" s="409"/>
      <c r="AB26" s="415"/>
      <c r="AC26" s="415"/>
      <c r="AD26" s="417"/>
      <c r="AE26" s="415"/>
      <c r="AF26" s="415"/>
      <c r="AG26" s="417"/>
      <c r="AH26" s="409"/>
      <c r="AI26" s="409"/>
      <c r="AJ26" s="409"/>
      <c r="AK26" s="409"/>
      <c r="AL26" s="409"/>
      <c r="AM26" s="409"/>
      <c r="AN26" s="409"/>
      <c r="AO26" s="409"/>
    </row>
    <row r="27" spans="1:41" s="34" customFormat="1" ht="21" customHeight="1">
      <c r="A27" s="327" t="s">
        <v>60</v>
      </c>
      <c r="B27" s="86" t="s">
        <v>57</v>
      </c>
      <c r="C27" s="234">
        <v>355223</v>
      </c>
      <c r="D27" s="152">
        <v>94.8</v>
      </c>
      <c r="E27" s="153">
        <v>94.3</v>
      </c>
      <c r="F27" s="235">
        <v>-4.8</v>
      </c>
      <c r="G27" s="235">
        <v>-0.5</v>
      </c>
      <c r="H27" s="235">
        <v>-3.4</v>
      </c>
      <c r="I27" s="235">
        <v>-2.1</v>
      </c>
      <c r="J27" s="301"/>
      <c r="K27" s="301"/>
      <c r="L27" s="301"/>
      <c r="M27" s="301"/>
      <c r="N27" s="301"/>
      <c r="O27" s="301"/>
      <c r="P27" s="301"/>
      <c r="Q27" s="301"/>
      <c r="R27" s="301"/>
      <c r="S27" s="301"/>
      <c r="T27" s="301"/>
      <c r="U27" s="301"/>
      <c r="V27" s="301"/>
      <c r="W27" s="301"/>
      <c r="X27" s="301"/>
      <c r="Y27" s="301"/>
      <c r="Z27" s="301"/>
      <c r="AA27" s="409"/>
      <c r="AB27" s="415"/>
      <c r="AC27" s="415"/>
      <c r="AD27" s="416"/>
      <c r="AE27" s="415"/>
      <c r="AF27" s="415"/>
      <c r="AG27" s="416"/>
      <c r="AH27" s="409"/>
      <c r="AI27" s="409"/>
      <c r="AJ27" s="409"/>
      <c r="AK27" s="409"/>
      <c r="AL27" s="409"/>
      <c r="AM27" s="409"/>
      <c r="AN27" s="409"/>
      <c r="AO27" s="409"/>
    </row>
    <row r="28" spans="1:41" s="34" customFormat="1" ht="21" customHeight="1">
      <c r="A28" s="327"/>
      <c r="B28" s="86" t="s">
        <v>58</v>
      </c>
      <c r="C28" s="236">
        <v>288478</v>
      </c>
      <c r="D28" s="150">
        <v>97.3</v>
      </c>
      <c r="E28" s="151">
        <v>96.8</v>
      </c>
      <c r="F28" s="235">
        <v>-2.5</v>
      </c>
      <c r="G28" s="235">
        <v>-0.8</v>
      </c>
      <c r="H28" s="235">
        <v>-1</v>
      </c>
      <c r="I28" s="235">
        <v>-2.4</v>
      </c>
      <c r="J28" s="301"/>
      <c r="K28" s="301"/>
      <c r="L28" s="301"/>
      <c r="M28" s="301"/>
      <c r="N28" s="301"/>
      <c r="O28" s="301"/>
      <c r="P28" s="301"/>
      <c r="Q28" s="301"/>
      <c r="R28" s="301"/>
      <c r="S28" s="301"/>
      <c r="T28" s="301"/>
      <c r="U28" s="301"/>
      <c r="V28" s="301"/>
      <c r="W28" s="301"/>
      <c r="X28" s="301"/>
      <c r="Y28" s="301"/>
      <c r="Z28" s="301"/>
      <c r="AA28" s="409"/>
      <c r="AB28" s="415"/>
      <c r="AC28" s="415"/>
      <c r="AD28" s="416"/>
      <c r="AE28" s="415"/>
      <c r="AF28" s="415"/>
      <c r="AG28" s="416"/>
      <c r="AH28" s="409"/>
      <c r="AI28" s="409"/>
      <c r="AJ28" s="409"/>
      <c r="AK28" s="409"/>
      <c r="AL28" s="409"/>
      <c r="AM28" s="409"/>
      <c r="AN28" s="409"/>
      <c r="AO28" s="409"/>
    </row>
    <row r="29" spans="1:41" s="34" customFormat="1" ht="21" customHeight="1">
      <c r="A29" s="327"/>
      <c r="B29" s="87" t="s">
        <v>59</v>
      </c>
      <c r="C29" s="237">
        <v>66745</v>
      </c>
      <c r="D29" s="88" t="s">
        <v>314</v>
      </c>
      <c r="E29" s="88" t="s">
        <v>314</v>
      </c>
      <c r="F29" s="238">
        <v>-13.4</v>
      </c>
      <c r="G29" s="238" t="s">
        <v>339</v>
      </c>
      <c r="H29" s="89" t="s">
        <v>314</v>
      </c>
      <c r="I29" s="89" t="s">
        <v>314</v>
      </c>
      <c r="J29" s="301"/>
      <c r="K29" s="301"/>
      <c r="L29" s="301"/>
      <c r="M29" s="301"/>
      <c r="N29" s="301"/>
      <c r="O29" s="301"/>
      <c r="P29" s="301"/>
      <c r="Q29" s="301"/>
      <c r="R29" s="301"/>
      <c r="S29" s="301"/>
      <c r="T29" s="301"/>
      <c r="U29" s="301"/>
      <c r="V29" s="301"/>
      <c r="W29" s="301"/>
      <c r="X29" s="301"/>
      <c r="Y29" s="301"/>
      <c r="Z29" s="301"/>
      <c r="AA29" s="409"/>
      <c r="AB29" s="418"/>
      <c r="AC29" s="418"/>
      <c r="AD29" s="419"/>
      <c r="AE29" s="418"/>
      <c r="AF29" s="418"/>
      <c r="AG29" s="419"/>
      <c r="AH29" s="409"/>
      <c r="AI29" s="409"/>
      <c r="AJ29" s="409"/>
      <c r="AK29" s="409"/>
      <c r="AL29" s="409"/>
      <c r="AM29" s="409"/>
      <c r="AN29" s="409"/>
      <c r="AO29" s="409"/>
    </row>
    <row r="30" ht="16.5" customHeight="1"/>
    <row r="31" spans="1:26" ht="13.5" customHeight="1">
      <c r="A31" s="329" t="s">
        <v>195</v>
      </c>
      <c r="B31" s="329"/>
      <c r="C31" s="329"/>
      <c r="D31" s="329"/>
      <c r="E31" s="329"/>
      <c r="F31" s="329"/>
      <c r="G31" s="329"/>
      <c r="H31" s="329"/>
      <c r="I31" s="329"/>
      <c r="J31" s="141"/>
      <c r="K31" s="141"/>
      <c r="L31" s="141"/>
      <c r="M31" s="141"/>
      <c r="N31" s="141"/>
      <c r="O31" s="141"/>
      <c r="P31" s="141"/>
      <c r="Q31" s="141"/>
      <c r="R31" s="141"/>
      <c r="S31" s="141"/>
      <c r="T31" s="141"/>
      <c r="U31" s="141"/>
      <c r="V31" s="141"/>
      <c r="W31" s="141"/>
      <c r="X31" s="141"/>
      <c r="Y31" s="141"/>
      <c r="Z31" s="141"/>
    </row>
    <row r="32" ht="13.5" customHeight="1">
      <c r="AB32" s="395" t="s">
        <v>381</v>
      </c>
    </row>
    <row r="33" spans="28:40" ht="13.5" customHeight="1">
      <c r="AB33" s="396"/>
      <c r="AC33" s="396">
        <v>1</v>
      </c>
      <c r="AD33" s="396">
        <v>2</v>
      </c>
      <c r="AE33" s="396">
        <v>3</v>
      </c>
      <c r="AF33" s="396">
        <v>4</v>
      </c>
      <c r="AG33" s="396">
        <v>5</v>
      </c>
      <c r="AH33" s="396">
        <v>6</v>
      </c>
      <c r="AI33" s="396">
        <v>7</v>
      </c>
      <c r="AJ33" s="396">
        <v>8</v>
      </c>
      <c r="AK33" s="396">
        <v>9</v>
      </c>
      <c r="AL33" s="396">
        <v>10</v>
      </c>
      <c r="AM33" s="396">
        <v>11</v>
      </c>
      <c r="AN33" s="396">
        <v>12</v>
      </c>
    </row>
    <row r="34" spans="28:40" ht="13.5" customHeight="1">
      <c r="AB34" s="397" t="s">
        <v>414</v>
      </c>
      <c r="AC34" s="398">
        <v>93.2</v>
      </c>
      <c r="AD34" s="398">
        <v>92.5</v>
      </c>
      <c r="AE34" s="398">
        <v>91.4</v>
      </c>
      <c r="AF34" s="398">
        <v>93</v>
      </c>
      <c r="AG34" s="398">
        <v>91.7</v>
      </c>
      <c r="AH34" s="398">
        <v>93.5</v>
      </c>
      <c r="AI34" s="398">
        <v>93.5</v>
      </c>
      <c r="AJ34" s="398">
        <v>93.6</v>
      </c>
      <c r="AK34" s="398">
        <v>94</v>
      </c>
      <c r="AL34" s="398">
        <v>94.3</v>
      </c>
      <c r="AM34" s="398">
        <v>93.9</v>
      </c>
      <c r="AN34" s="398">
        <v>94</v>
      </c>
    </row>
    <row r="35" spans="28:40" ht="13.5" customHeight="1">
      <c r="AB35" s="397"/>
      <c r="AC35" s="396"/>
      <c r="AD35" s="396"/>
      <c r="AE35" s="396"/>
      <c r="AF35" s="396"/>
      <c r="AG35" s="396"/>
      <c r="AH35" s="396"/>
      <c r="AI35" s="398"/>
      <c r="AJ35" s="398"/>
      <c r="AK35" s="396"/>
      <c r="AL35" s="396"/>
      <c r="AM35" s="396"/>
      <c r="AN35" s="396"/>
    </row>
    <row r="36" spans="28:40" ht="13.5" customHeight="1">
      <c r="AB36" s="397" t="s">
        <v>68</v>
      </c>
      <c r="AC36" s="398">
        <v>90.6</v>
      </c>
      <c r="AD36" s="398">
        <v>89.5</v>
      </c>
      <c r="AE36" s="398">
        <v>88.2</v>
      </c>
      <c r="AF36" s="398">
        <v>89.3</v>
      </c>
      <c r="AG36" s="398">
        <v>88.2</v>
      </c>
      <c r="AH36" s="398">
        <v>89.7</v>
      </c>
      <c r="AI36" s="398">
        <v>90.6</v>
      </c>
      <c r="AJ36" s="398">
        <v>89.8</v>
      </c>
      <c r="AK36" s="398">
        <v>91.6</v>
      </c>
      <c r="AL36" s="398">
        <v>91.7</v>
      </c>
      <c r="AM36" s="398">
        <v>92</v>
      </c>
      <c r="AN36" s="398">
        <v>92</v>
      </c>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6.5" customHeight="1"/>
    <row r="50" ht="16.5" customHeight="1"/>
    <row r="51" ht="16.5" customHeight="1"/>
  </sheetData>
  <mergeCells count="15">
    <mergeCell ref="A24:A26"/>
    <mergeCell ref="A27:A29"/>
    <mergeCell ref="A18:I18"/>
    <mergeCell ref="A31:I31"/>
    <mergeCell ref="A20:B22"/>
    <mergeCell ref="C20:C22"/>
    <mergeCell ref="D20:E20"/>
    <mergeCell ref="F20:I20"/>
    <mergeCell ref="D21:D22"/>
    <mergeCell ref="E21:E22"/>
    <mergeCell ref="AB21:AD21"/>
    <mergeCell ref="AE21:AG21"/>
    <mergeCell ref="AB20:AG20"/>
    <mergeCell ref="F21:G21"/>
    <mergeCell ref="H21:I21"/>
  </mergeCells>
  <printOptions/>
  <pageMargins left="0.7874015748031497" right="0.7874015748031497" top="0.7874015748031497" bottom="0.7874015748031497" header="0" footer="0"/>
  <pageSetup horizontalDpi="300" verticalDpi="300" orientation="portrait" paperSize="9" r:id="rId2"/>
  <headerFooter alignWithMargins="0">
    <oddFooter>&amp;C- 7 -</oddFooter>
  </headerFooter>
  <drawing r:id="rId1"/>
</worksheet>
</file>

<file path=xl/worksheets/sheet4.xml><?xml version="1.0" encoding="utf-8"?>
<worksheet xmlns="http://schemas.openxmlformats.org/spreadsheetml/2006/main" xmlns:r="http://schemas.openxmlformats.org/officeDocument/2006/relationships">
  <dimension ref="A2:AL49"/>
  <sheetViews>
    <sheetView workbookViewId="0" topLeftCell="A1">
      <selection activeCell="A1" sqref="A1"/>
    </sheetView>
  </sheetViews>
  <sheetFormatPr defaultColWidth="9.00390625" defaultRowHeight="15" customHeight="1"/>
  <cols>
    <col min="1" max="8" width="9.00390625" style="71" customWidth="1"/>
    <col min="9" max="9" width="13.125" style="71" customWidth="1"/>
    <col min="10" max="24" width="9.00390625" style="71" customWidth="1"/>
    <col min="25" max="38" width="0.12890625" style="71" customWidth="1"/>
    <col min="39" max="16384" width="9.00390625" style="71" customWidth="1"/>
  </cols>
  <sheetData>
    <row r="1" ht="15.75" customHeight="1"/>
    <row r="2" spans="1:2" ht="16.5" customHeight="1">
      <c r="A2" s="74" t="s">
        <v>169</v>
      </c>
      <c r="B2" s="68"/>
    </row>
    <row r="3" spans="1:2" ht="16.5" customHeight="1">
      <c r="A3" s="68"/>
      <c r="B3" s="68"/>
    </row>
    <row r="4" spans="1:9" ht="16.5" customHeight="1">
      <c r="A4" s="26"/>
      <c r="B4" s="68"/>
      <c r="C4" s="72"/>
      <c r="D4" s="72"/>
      <c r="E4" s="72"/>
      <c r="F4" s="72"/>
      <c r="G4" s="72"/>
      <c r="H4" s="72"/>
      <c r="I4" s="72"/>
    </row>
    <row r="5" spans="1:38" s="72" customFormat="1" ht="16.5" customHeight="1">
      <c r="A5" s="26"/>
      <c r="B5" s="68"/>
      <c r="C5" s="71"/>
      <c r="D5" s="71"/>
      <c r="E5" s="71"/>
      <c r="F5" s="71"/>
      <c r="G5" s="71"/>
      <c r="H5" s="71"/>
      <c r="I5" s="71"/>
      <c r="Y5" s="399"/>
      <c r="Z5" s="399"/>
      <c r="AA5" s="399" t="s">
        <v>69</v>
      </c>
      <c r="AB5" s="399" t="s">
        <v>70</v>
      </c>
      <c r="AC5" s="399" t="s">
        <v>71</v>
      </c>
      <c r="AD5" s="399" t="s">
        <v>72</v>
      </c>
      <c r="AE5" s="399" t="s">
        <v>73</v>
      </c>
      <c r="AF5" s="399" t="s">
        <v>74</v>
      </c>
      <c r="AG5" s="399" t="s">
        <v>75</v>
      </c>
      <c r="AH5" s="399" t="s">
        <v>76</v>
      </c>
      <c r="AI5" s="399" t="s">
        <v>77</v>
      </c>
      <c r="AJ5" s="399" t="s">
        <v>165</v>
      </c>
      <c r="AK5" s="399" t="s">
        <v>166</v>
      </c>
      <c r="AL5" s="399" t="s">
        <v>167</v>
      </c>
    </row>
    <row r="6" spans="1:38" ht="16.5" customHeight="1">
      <c r="A6" s="26"/>
      <c r="B6" s="68"/>
      <c r="Y6" s="400" t="s">
        <v>82</v>
      </c>
      <c r="Z6" s="400"/>
      <c r="AA6" s="401">
        <f>AA12/AA18*100-100</f>
        <v>-2.0330368487928894</v>
      </c>
      <c r="AB6" s="401">
        <f aca="true" t="shared" si="0" ref="AB6:AL6">AB12/AB18*100-100</f>
        <v>-7.884856070087622</v>
      </c>
      <c r="AC6" s="401">
        <f t="shared" si="0"/>
        <v>-10.146699266503674</v>
      </c>
      <c r="AD6" s="401">
        <f t="shared" si="0"/>
        <v>-11.151079136690655</v>
      </c>
      <c r="AE6" s="401">
        <f t="shared" si="0"/>
        <v>-5.692108667529098</v>
      </c>
      <c r="AF6" s="401">
        <f t="shared" si="0"/>
        <v>-13.034482758620697</v>
      </c>
      <c r="AG6" s="401">
        <f t="shared" si="0"/>
        <v>3.7466547725245363</v>
      </c>
      <c r="AH6" s="401">
        <f t="shared" si="0"/>
        <v>-1.0540184453228107</v>
      </c>
      <c r="AI6" s="401">
        <f t="shared" si="0"/>
        <v>-0.6622516556291487</v>
      </c>
      <c r="AJ6" s="401">
        <f t="shared" si="0"/>
        <v>0.39893617021276384</v>
      </c>
      <c r="AK6" s="401">
        <f t="shared" si="0"/>
        <v>-3.865336658354124</v>
      </c>
      <c r="AL6" s="401">
        <f t="shared" si="0"/>
        <v>-7.815079801871207</v>
      </c>
    </row>
    <row r="7" spans="1:38" ht="16.5" customHeight="1">
      <c r="A7" s="26"/>
      <c r="B7" s="68"/>
      <c r="Y7" s="400" t="s">
        <v>83</v>
      </c>
      <c r="Z7" s="400"/>
      <c r="AA7" s="401">
        <f>AA13/AA19*100-100</f>
        <v>-5.441478439425069</v>
      </c>
      <c r="AB7" s="401">
        <f aca="true" t="shared" si="1" ref="AB7:AL7">AB13/AB19*100-100</f>
        <v>-8.191808191808178</v>
      </c>
      <c r="AC7" s="401">
        <f t="shared" si="1"/>
        <v>-9.40940940940942</v>
      </c>
      <c r="AD7" s="401">
        <f t="shared" si="1"/>
        <v>-7.74647887323944</v>
      </c>
      <c r="AE7" s="401">
        <f t="shared" si="1"/>
        <v>-6.211180124223603</v>
      </c>
      <c r="AF7" s="401">
        <f t="shared" si="1"/>
        <v>-4.653567735263692</v>
      </c>
      <c r="AG7" s="401">
        <f t="shared" si="1"/>
        <v>-2.2105263157894655</v>
      </c>
      <c r="AH7" s="401">
        <f t="shared" si="1"/>
        <v>-0.7486631016042793</v>
      </c>
      <c r="AI7" s="401">
        <f t="shared" si="1"/>
        <v>-0.21436227224008064</v>
      </c>
      <c r="AJ7" s="401">
        <f t="shared" si="1"/>
        <v>0.42735042735043294</v>
      </c>
      <c r="AK7" s="401">
        <f t="shared" si="1"/>
        <v>-1.16279069767441</v>
      </c>
      <c r="AL7" s="401">
        <f t="shared" si="1"/>
        <v>-0.425531914893611</v>
      </c>
    </row>
    <row r="8" spans="1:38" ht="16.5" customHeight="1">
      <c r="A8" s="26"/>
      <c r="B8" s="68"/>
      <c r="Y8" s="400" t="s">
        <v>81</v>
      </c>
      <c r="Z8" s="400"/>
      <c r="AA8" s="401">
        <f>AA14/AA20*100-100</f>
        <v>0.6965174129353215</v>
      </c>
      <c r="AB8" s="401">
        <f aca="true" t="shared" si="2" ref="AB8:AL8">AB14/AB20*100-100</f>
        <v>0.29880478087649465</v>
      </c>
      <c r="AC8" s="401">
        <f t="shared" si="2"/>
        <v>0.3976143141153159</v>
      </c>
      <c r="AD8" s="401">
        <f t="shared" si="2"/>
        <v>0.5952380952380878</v>
      </c>
      <c r="AE8" s="401">
        <f t="shared" si="2"/>
        <v>-0.39370078740155634</v>
      </c>
      <c r="AF8" s="401">
        <f t="shared" si="2"/>
        <v>-0.9765625</v>
      </c>
      <c r="AG8" s="401">
        <f t="shared" si="2"/>
        <v>-2.2330097087378675</v>
      </c>
      <c r="AH8" s="401">
        <f t="shared" si="2"/>
        <v>-2.4177949709864635</v>
      </c>
      <c r="AI8" s="401">
        <f t="shared" si="2"/>
        <v>-2.4154589371980677</v>
      </c>
      <c r="AJ8" s="401">
        <f t="shared" si="2"/>
        <v>-2.7158098933074655</v>
      </c>
      <c r="AK8" s="401">
        <f t="shared" si="2"/>
        <v>-1.5686274509803866</v>
      </c>
      <c r="AL8" s="401">
        <f t="shared" si="2"/>
        <v>-1.0837438423645267</v>
      </c>
    </row>
    <row r="9" spans="1:38" ht="16.5" customHeight="1">
      <c r="A9" s="26"/>
      <c r="B9" s="68"/>
      <c r="Y9" s="400"/>
      <c r="Z9" s="400"/>
      <c r="AA9" s="400"/>
      <c r="AB9" s="400"/>
      <c r="AC9" s="400"/>
      <c r="AD9" s="400"/>
      <c r="AE9" s="400"/>
      <c r="AF9" s="400"/>
      <c r="AG9" s="400"/>
      <c r="AH9" s="400"/>
      <c r="AI9" s="400"/>
      <c r="AJ9" s="400"/>
      <c r="AK9" s="400"/>
      <c r="AL9" s="400"/>
    </row>
    <row r="10" spans="2:38" ht="16.5" customHeight="1">
      <c r="B10" s="68"/>
      <c r="Y10" s="400"/>
      <c r="Z10" s="400"/>
      <c r="AA10" s="400"/>
      <c r="AB10" s="400"/>
      <c r="AC10" s="400"/>
      <c r="AD10" s="400"/>
      <c r="AE10" s="400"/>
      <c r="AF10" s="400"/>
      <c r="AG10" s="400"/>
      <c r="AH10" s="400"/>
      <c r="AI10" s="400"/>
      <c r="AJ10" s="400"/>
      <c r="AK10" s="400"/>
      <c r="AL10" s="400"/>
    </row>
    <row r="11" spans="2:38" ht="16.5" customHeight="1">
      <c r="B11" s="68"/>
      <c r="I11" s="59" t="s">
        <v>8</v>
      </c>
      <c r="Y11" s="399" t="s">
        <v>385</v>
      </c>
      <c r="Z11" s="399"/>
      <c r="AA11" s="399" t="s">
        <v>69</v>
      </c>
      <c r="AB11" s="399" t="s">
        <v>70</v>
      </c>
      <c r="AC11" s="399" t="s">
        <v>71</v>
      </c>
      <c r="AD11" s="399" t="s">
        <v>72</v>
      </c>
      <c r="AE11" s="399" t="s">
        <v>73</v>
      </c>
      <c r="AF11" s="399" t="s">
        <v>74</v>
      </c>
      <c r="AG11" s="399" t="s">
        <v>75</v>
      </c>
      <c r="AH11" s="399" t="s">
        <v>76</v>
      </c>
      <c r="AI11" s="399" t="s">
        <v>77</v>
      </c>
      <c r="AJ11" s="399" t="s">
        <v>415</v>
      </c>
      <c r="AK11" s="399" t="s">
        <v>416</v>
      </c>
      <c r="AL11" s="399" t="s">
        <v>417</v>
      </c>
    </row>
    <row r="12" spans="1:38" ht="16.5" customHeight="1">
      <c r="A12" s="329" t="s">
        <v>3</v>
      </c>
      <c r="B12" s="329"/>
      <c r="C12" s="329"/>
      <c r="D12" s="329"/>
      <c r="E12" s="329"/>
      <c r="F12" s="329"/>
      <c r="G12" s="329"/>
      <c r="H12" s="329"/>
      <c r="I12" s="329"/>
      <c r="Y12" s="400" t="s">
        <v>82</v>
      </c>
      <c r="Z12" s="400"/>
      <c r="AA12" s="401">
        <v>77.1</v>
      </c>
      <c r="AB12" s="401">
        <v>73.6</v>
      </c>
      <c r="AC12" s="401">
        <v>73.5</v>
      </c>
      <c r="AD12" s="401">
        <v>74.1</v>
      </c>
      <c r="AE12" s="401">
        <v>72.9</v>
      </c>
      <c r="AF12" s="401">
        <v>126.1</v>
      </c>
      <c r="AG12" s="401">
        <v>116.3</v>
      </c>
      <c r="AH12" s="401">
        <v>75.1</v>
      </c>
      <c r="AI12" s="401">
        <v>75</v>
      </c>
      <c r="AJ12" s="401">
        <v>75.5</v>
      </c>
      <c r="AK12" s="401">
        <v>77.1</v>
      </c>
      <c r="AL12" s="401">
        <v>167.5</v>
      </c>
    </row>
    <row r="13" spans="25:38" ht="16.5" customHeight="1">
      <c r="Y13" s="400" t="s">
        <v>83</v>
      </c>
      <c r="Z13" s="400"/>
      <c r="AA13" s="401">
        <v>92.1</v>
      </c>
      <c r="AB13" s="401">
        <v>91.9</v>
      </c>
      <c r="AC13" s="401">
        <v>90.5</v>
      </c>
      <c r="AD13" s="401">
        <v>91.7</v>
      </c>
      <c r="AE13" s="401">
        <v>90.6</v>
      </c>
      <c r="AF13" s="401">
        <v>92.2</v>
      </c>
      <c r="AG13" s="401">
        <v>92.9</v>
      </c>
      <c r="AH13" s="401">
        <v>92.8</v>
      </c>
      <c r="AI13" s="401">
        <v>93.1</v>
      </c>
      <c r="AJ13" s="401">
        <v>94</v>
      </c>
      <c r="AK13" s="401">
        <v>93.5</v>
      </c>
      <c r="AL13" s="401">
        <v>93.6</v>
      </c>
    </row>
    <row r="14" spans="25:38" ht="16.5" customHeight="1">
      <c r="Y14" s="400" t="s">
        <v>81</v>
      </c>
      <c r="Z14" s="400"/>
      <c r="AA14" s="401">
        <v>101.2</v>
      </c>
      <c r="AB14" s="401">
        <v>100.7</v>
      </c>
      <c r="AC14" s="401">
        <v>101</v>
      </c>
      <c r="AD14" s="401">
        <v>101.4</v>
      </c>
      <c r="AE14" s="401">
        <v>101.2</v>
      </c>
      <c r="AF14" s="401">
        <v>101.4</v>
      </c>
      <c r="AG14" s="401">
        <v>100.7</v>
      </c>
      <c r="AH14" s="401">
        <v>100.9</v>
      </c>
      <c r="AI14" s="401">
        <v>101</v>
      </c>
      <c r="AJ14" s="401">
        <v>100.3</v>
      </c>
      <c r="AK14" s="401">
        <v>100.4</v>
      </c>
      <c r="AL14" s="401">
        <v>100.4</v>
      </c>
    </row>
    <row r="15" spans="25:38" ht="16.5" customHeight="1">
      <c r="Y15" s="400"/>
      <c r="Z15" s="400"/>
      <c r="AA15" s="400"/>
      <c r="AB15" s="400"/>
      <c r="AC15" s="400"/>
      <c r="AD15" s="400"/>
      <c r="AE15" s="400"/>
      <c r="AF15" s="400"/>
      <c r="AG15" s="400"/>
      <c r="AH15" s="400"/>
      <c r="AI15" s="400"/>
      <c r="AJ15" s="400"/>
      <c r="AK15" s="400"/>
      <c r="AL15" s="400"/>
    </row>
    <row r="16" spans="25:38" ht="16.5" customHeight="1">
      <c r="Y16" s="400"/>
      <c r="Z16" s="400"/>
      <c r="AA16" s="400"/>
      <c r="AB16" s="400"/>
      <c r="AC16" s="400"/>
      <c r="AD16" s="400"/>
      <c r="AE16" s="400"/>
      <c r="AF16" s="400"/>
      <c r="AG16" s="400"/>
      <c r="AH16" s="400"/>
      <c r="AI16" s="400"/>
      <c r="AJ16" s="400"/>
      <c r="AK16" s="400"/>
      <c r="AL16" s="400"/>
    </row>
    <row r="17" spans="25:38" ht="16.5" customHeight="1">
      <c r="Y17" s="399" t="s">
        <v>354</v>
      </c>
      <c r="Z17" s="399"/>
      <c r="AA17" s="399" t="s">
        <v>69</v>
      </c>
      <c r="AB17" s="399" t="s">
        <v>70</v>
      </c>
      <c r="AC17" s="399" t="s">
        <v>71</v>
      </c>
      <c r="AD17" s="399" t="s">
        <v>72</v>
      </c>
      <c r="AE17" s="399" t="s">
        <v>73</v>
      </c>
      <c r="AF17" s="399" t="s">
        <v>74</v>
      </c>
      <c r="AG17" s="399" t="s">
        <v>75</v>
      </c>
      <c r="AH17" s="399" t="s">
        <v>76</v>
      </c>
      <c r="AI17" s="399" t="s">
        <v>77</v>
      </c>
      <c r="AJ17" s="399" t="s">
        <v>415</v>
      </c>
      <c r="AK17" s="399" t="s">
        <v>416</v>
      </c>
      <c r="AL17" s="399" t="s">
        <v>417</v>
      </c>
    </row>
    <row r="18" spans="25:38" ht="16.5" customHeight="1">
      <c r="Y18" s="400" t="s">
        <v>82</v>
      </c>
      <c r="Z18" s="400"/>
      <c r="AA18" s="401">
        <v>78.7</v>
      </c>
      <c r="AB18" s="401">
        <v>79.9</v>
      </c>
      <c r="AC18" s="401">
        <v>81.8</v>
      </c>
      <c r="AD18" s="401">
        <v>83.4</v>
      </c>
      <c r="AE18" s="401">
        <v>77.3</v>
      </c>
      <c r="AF18" s="401">
        <v>145</v>
      </c>
      <c r="AG18" s="401">
        <v>112.1</v>
      </c>
      <c r="AH18" s="401">
        <v>75.9</v>
      </c>
      <c r="AI18" s="401">
        <v>75.5</v>
      </c>
      <c r="AJ18" s="401">
        <v>75.2</v>
      </c>
      <c r="AK18" s="401">
        <v>80.2</v>
      </c>
      <c r="AL18" s="401">
        <v>181.7</v>
      </c>
    </row>
    <row r="19" spans="25:38" ht="16.5" customHeight="1">
      <c r="Y19" s="400" t="s">
        <v>83</v>
      </c>
      <c r="Z19" s="400"/>
      <c r="AA19" s="401">
        <v>97.4</v>
      </c>
      <c r="AB19" s="401">
        <v>100.1</v>
      </c>
      <c r="AC19" s="401">
        <v>99.9</v>
      </c>
      <c r="AD19" s="401">
        <v>99.4</v>
      </c>
      <c r="AE19" s="401">
        <v>96.6</v>
      </c>
      <c r="AF19" s="401">
        <v>96.7</v>
      </c>
      <c r="AG19" s="401">
        <v>95</v>
      </c>
      <c r="AH19" s="401">
        <v>93.5</v>
      </c>
      <c r="AI19" s="401">
        <v>93.3</v>
      </c>
      <c r="AJ19" s="401">
        <v>93.6</v>
      </c>
      <c r="AK19" s="401">
        <v>94.6</v>
      </c>
      <c r="AL19" s="401">
        <v>94</v>
      </c>
    </row>
    <row r="20" spans="25:38" ht="16.5" customHeight="1">
      <c r="Y20" s="400" t="s">
        <v>81</v>
      </c>
      <c r="Z20" s="400"/>
      <c r="AA20" s="401">
        <v>100.5</v>
      </c>
      <c r="AB20" s="401">
        <v>100.4</v>
      </c>
      <c r="AC20" s="401">
        <v>100.6</v>
      </c>
      <c r="AD20" s="401">
        <v>100.8</v>
      </c>
      <c r="AE20" s="401">
        <v>101.6</v>
      </c>
      <c r="AF20" s="401">
        <v>102.4</v>
      </c>
      <c r="AG20" s="401">
        <v>103</v>
      </c>
      <c r="AH20" s="401">
        <v>103.4</v>
      </c>
      <c r="AI20" s="401">
        <v>103.5</v>
      </c>
      <c r="AJ20" s="401">
        <v>103.1</v>
      </c>
      <c r="AK20" s="401">
        <v>102</v>
      </c>
      <c r="AL20" s="401">
        <v>101.5</v>
      </c>
    </row>
    <row r="21" ht="16.5" customHeight="1"/>
    <row r="22" ht="16.5" customHeight="1"/>
    <row r="23" spans="25:38" ht="16.5" customHeight="1">
      <c r="Y23" s="72"/>
      <c r="Z23" s="72"/>
      <c r="AA23" s="72"/>
      <c r="AB23" s="72"/>
      <c r="AC23" s="72"/>
      <c r="AD23" s="72"/>
      <c r="AE23" s="72"/>
      <c r="AF23" s="72"/>
      <c r="AG23" s="72"/>
      <c r="AH23" s="72"/>
      <c r="AI23" s="72"/>
      <c r="AJ23" s="72"/>
      <c r="AK23" s="72"/>
      <c r="AL23" s="72"/>
    </row>
    <row r="24" spans="27:38" ht="16.5" customHeight="1">
      <c r="AA24" s="73"/>
      <c r="AB24" s="73"/>
      <c r="AC24" s="73"/>
      <c r="AD24" s="73"/>
      <c r="AE24" s="73"/>
      <c r="AF24" s="73"/>
      <c r="AG24" s="73"/>
      <c r="AH24" s="73"/>
      <c r="AI24" s="73"/>
      <c r="AJ24" s="73"/>
      <c r="AK24" s="73"/>
      <c r="AL24" s="73"/>
    </row>
    <row r="25" spans="27:38" ht="16.5" customHeight="1">
      <c r="AA25" s="73"/>
      <c r="AB25" s="73"/>
      <c r="AC25" s="73"/>
      <c r="AD25" s="73"/>
      <c r="AE25" s="73"/>
      <c r="AF25" s="73"/>
      <c r="AG25" s="73"/>
      <c r="AH25" s="73"/>
      <c r="AI25" s="73"/>
      <c r="AJ25" s="73"/>
      <c r="AK25" s="73"/>
      <c r="AL25" s="73"/>
    </row>
    <row r="26" spans="27:38" ht="16.5" customHeight="1">
      <c r="AA26" s="73"/>
      <c r="AB26" s="73"/>
      <c r="AC26" s="73"/>
      <c r="AD26" s="73"/>
      <c r="AE26" s="73"/>
      <c r="AF26" s="73"/>
      <c r="AG26" s="73"/>
      <c r="AH26" s="73"/>
      <c r="AI26" s="73"/>
      <c r="AJ26" s="73"/>
      <c r="AK26" s="73"/>
      <c r="AL26" s="73"/>
    </row>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c r="A36" s="74" t="s">
        <v>170</v>
      </c>
    </row>
    <row r="37" ht="16.5" customHeight="1">
      <c r="A37" s="74"/>
    </row>
    <row r="38" spans="1:9" ht="16.5" customHeight="1">
      <c r="A38" s="141"/>
      <c r="B38" s="334"/>
      <c r="C38" s="318"/>
      <c r="D38" s="318"/>
      <c r="E38" s="318"/>
      <c r="F38" s="318"/>
      <c r="G38" s="318"/>
      <c r="H38" s="318"/>
      <c r="I38" s="318"/>
    </row>
    <row r="39" spans="1:9" ht="16.5" customHeight="1">
      <c r="A39" s="141"/>
      <c r="B39" s="334" t="s">
        <v>341</v>
      </c>
      <c r="C39" s="318"/>
      <c r="D39" s="318"/>
      <c r="E39" s="318"/>
      <c r="F39" s="318"/>
      <c r="G39" s="318"/>
      <c r="H39" s="318"/>
      <c r="I39" s="318"/>
    </row>
    <row r="40" spans="1:9" ht="16.5" customHeight="1">
      <c r="A40" s="141"/>
      <c r="B40" s="334" t="s">
        <v>341</v>
      </c>
      <c r="C40" s="318"/>
      <c r="D40" s="318"/>
      <c r="E40" s="318"/>
      <c r="F40" s="318"/>
      <c r="G40" s="318"/>
      <c r="H40" s="318"/>
      <c r="I40" s="318"/>
    </row>
    <row r="41" spans="1:9" ht="16.5" customHeight="1">
      <c r="A41" s="141"/>
      <c r="B41" s="334" t="s">
        <v>342</v>
      </c>
      <c r="C41" s="318"/>
      <c r="D41" s="318"/>
      <c r="E41" s="318"/>
      <c r="F41" s="318"/>
      <c r="G41" s="318"/>
      <c r="H41" s="318"/>
      <c r="I41" s="318"/>
    </row>
    <row r="42" spans="1:9" ht="16.5" customHeight="1">
      <c r="A42" s="141"/>
      <c r="B42" s="334" t="s">
        <v>342</v>
      </c>
      <c r="C42" s="318"/>
      <c r="D42" s="318"/>
      <c r="E42" s="318"/>
      <c r="F42" s="318"/>
      <c r="G42" s="318"/>
      <c r="H42" s="318"/>
      <c r="I42" s="318"/>
    </row>
    <row r="43" spans="1:9" ht="16.5" customHeight="1">
      <c r="A43" s="141"/>
      <c r="B43" s="334" t="s">
        <v>341</v>
      </c>
      <c r="C43" s="318"/>
      <c r="D43" s="318"/>
      <c r="E43" s="318"/>
      <c r="F43" s="318"/>
      <c r="G43" s="318"/>
      <c r="H43" s="318"/>
      <c r="I43" s="318"/>
    </row>
    <row r="44" spans="1:9" ht="16.5" customHeight="1">
      <c r="A44" s="141"/>
      <c r="B44" s="334" t="s">
        <v>341</v>
      </c>
      <c r="C44" s="318"/>
      <c r="D44" s="318"/>
      <c r="E44" s="318"/>
      <c r="F44" s="318"/>
      <c r="G44" s="318"/>
      <c r="H44" s="318"/>
      <c r="I44" s="318"/>
    </row>
    <row r="45" spans="1:9" ht="16.5" customHeight="1">
      <c r="A45" s="141"/>
      <c r="B45" s="334" t="s">
        <v>342</v>
      </c>
      <c r="C45" s="318"/>
      <c r="D45" s="318"/>
      <c r="E45" s="318"/>
      <c r="F45" s="318"/>
      <c r="G45" s="318"/>
      <c r="H45" s="318"/>
      <c r="I45" s="318"/>
    </row>
    <row r="46" spans="1:9" ht="16.5" customHeight="1">
      <c r="A46" s="141"/>
      <c r="B46" s="334" t="s">
        <v>341</v>
      </c>
      <c r="C46" s="318"/>
      <c r="D46" s="318"/>
      <c r="E46" s="318"/>
      <c r="F46" s="318"/>
      <c r="G46" s="318"/>
      <c r="H46" s="318"/>
      <c r="I46" s="318"/>
    </row>
    <row r="47" spans="2:9" ht="16.5" customHeight="1">
      <c r="B47" s="334" t="s">
        <v>342</v>
      </c>
      <c r="C47" s="318"/>
      <c r="D47" s="318"/>
      <c r="E47" s="318"/>
      <c r="F47" s="318"/>
      <c r="G47" s="318"/>
      <c r="H47" s="318"/>
      <c r="I47" s="318"/>
    </row>
    <row r="48" spans="2:9" ht="16.5" customHeight="1">
      <c r="B48" s="334" t="s">
        <v>341</v>
      </c>
      <c r="C48" s="318"/>
      <c r="D48" s="318"/>
      <c r="E48" s="318"/>
      <c r="F48" s="318"/>
      <c r="G48" s="318"/>
      <c r="H48" s="318"/>
      <c r="I48" s="318"/>
    </row>
    <row r="49" spans="2:9" ht="15" customHeight="1">
      <c r="B49" s="26" t="s">
        <v>343</v>
      </c>
      <c r="G49" s="329" t="s">
        <v>2</v>
      </c>
      <c r="H49" s="329"/>
      <c r="I49" s="329"/>
    </row>
  </sheetData>
  <mergeCells count="13">
    <mergeCell ref="B43:I43"/>
    <mergeCell ref="B44:I44"/>
    <mergeCell ref="B45:I45"/>
    <mergeCell ref="G49:I49"/>
    <mergeCell ref="B47:I47"/>
    <mergeCell ref="B48:I48"/>
    <mergeCell ref="B46:I46"/>
    <mergeCell ref="B41:I41"/>
    <mergeCell ref="B42:I42"/>
    <mergeCell ref="A12:I12"/>
    <mergeCell ref="B38:I38"/>
    <mergeCell ref="B39:I39"/>
    <mergeCell ref="B40:I40"/>
  </mergeCells>
  <printOptions/>
  <pageMargins left="0.7874015748031497" right="0.7874015748031497" top="0.7874015748031497" bottom="0.7874015748031497" header="0" footer="0"/>
  <pageSetup horizontalDpi="300" verticalDpi="300" orientation="portrait" paperSize="9" r:id="rId2"/>
  <headerFooter alignWithMargins="0">
    <oddFooter>&amp;C- 8 -</oddFooter>
  </headerFooter>
  <drawing r:id="rId1"/>
</worksheet>
</file>

<file path=xl/worksheets/sheet5.xml><?xml version="1.0" encoding="utf-8"?>
<worksheet xmlns="http://schemas.openxmlformats.org/spreadsheetml/2006/main" xmlns:r="http://schemas.openxmlformats.org/officeDocument/2006/relationships">
  <dimension ref="A2:AL46"/>
  <sheetViews>
    <sheetView workbookViewId="0" topLeftCell="A1">
      <selection activeCell="A1" sqref="A1"/>
    </sheetView>
  </sheetViews>
  <sheetFormatPr defaultColWidth="9.00390625" defaultRowHeight="16.5" customHeight="1"/>
  <cols>
    <col min="1" max="1" width="23.25390625" style="0" customWidth="1"/>
    <col min="2" max="7" width="10.625" style="0" customWidth="1"/>
    <col min="8" max="22" width="8.125" style="0" customWidth="1"/>
    <col min="23" max="23" width="8.125" style="27" customWidth="1"/>
    <col min="24" max="38" width="0.12890625" style="389" customWidth="1"/>
    <col min="39" max="39" width="9.00390625" style="27" customWidth="1"/>
  </cols>
  <sheetData>
    <row r="2" spans="1:7" ht="16.5" customHeight="1">
      <c r="A2" s="347" t="s">
        <v>243</v>
      </c>
      <c r="B2" s="347"/>
      <c r="C2" s="347"/>
      <c r="D2" s="347"/>
      <c r="E2" s="347"/>
      <c r="F2" s="347"/>
      <c r="G2" s="347"/>
    </row>
    <row r="3" spans="1:7" ht="16.5" customHeight="1">
      <c r="A3" s="194" t="s">
        <v>231</v>
      </c>
      <c r="B3" s="71"/>
      <c r="C3" s="71"/>
      <c r="D3" s="71"/>
      <c r="E3" s="71"/>
      <c r="F3" s="71"/>
      <c r="G3" s="71"/>
    </row>
    <row r="4" spans="1:7" ht="16.5" customHeight="1">
      <c r="A4" s="91"/>
      <c r="B4" s="92" t="s">
        <v>232</v>
      </c>
      <c r="C4" s="93"/>
      <c r="D4" s="94"/>
      <c r="E4" s="348" t="s">
        <v>97</v>
      </c>
      <c r="F4" s="337"/>
      <c r="G4" s="349"/>
    </row>
    <row r="5" spans="1:26" ht="16.5" customHeight="1">
      <c r="A5" s="83" t="s">
        <v>143</v>
      </c>
      <c r="B5" s="95"/>
      <c r="C5" s="350" t="s">
        <v>241</v>
      </c>
      <c r="D5" s="351"/>
      <c r="E5" s="104"/>
      <c r="F5" s="314"/>
      <c r="G5" s="315"/>
      <c r="Z5" s="389" t="s">
        <v>370</v>
      </c>
    </row>
    <row r="6" spans="1:7" ht="16.5" customHeight="1">
      <c r="A6" s="83"/>
      <c r="B6" s="46" t="s">
        <v>98</v>
      </c>
      <c r="C6" s="323" t="s">
        <v>242</v>
      </c>
      <c r="D6" s="324"/>
      <c r="E6" s="48" t="s">
        <v>98</v>
      </c>
      <c r="F6" s="314" t="s">
        <v>244</v>
      </c>
      <c r="G6" s="315"/>
    </row>
    <row r="7" spans="1:26" ht="16.5" customHeight="1">
      <c r="A7" s="96"/>
      <c r="B7" s="67"/>
      <c r="C7" s="57" t="s">
        <v>387</v>
      </c>
      <c r="D7" s="57" t="s">
        <v>355</v>
      </c>
      <c r="E7" s="47"/>
      <c r="F7" s="323" t="s">
        <v>246</v>
      </c>
      <c r="G7" s="324"/>
      <c r="Z7" s="389" t="s">
        <v>368</v>
      </c>
    </row>
    <row r="8" spans="1:38" ht="16.5" customHeight="1">
      <c r="A8" s="83"/>
      <c r="B8" s="49" t="s">
        <v>99</v>
      </c>
      <c r="C8" s="287" t="s">
        <v>100</v>
      </c>
      <c r="D8" s="147" t="s">
        <v>100</v>
      </c>
      <c r="E8" s="50" t="s">
        <v>99</v>
      </c>
      <c r="F8" s="352" t="s">
        <v>105</v>
      </c>
      <c r="G8" s="353"/>
      <c r="Y8" s="420"/>
      <c r="Z8" s="420" t="s">
        <v>363</v>
      </c>
      <c r="AA8" s="420"/>
      <c r="AB8" s="420"/>
      <c r="AD8" s="420"/>
      <c r="AE8" s="420" t="s">
        <v>58</v>
      </c>
      <c r="AF8" s="420"/>
      <c r="AG8" s="420"/>
      <c r="AI8" s="420"/>
      <c r="AJ8" s="420" t="s">
        <v>59</v>
      </c>
      <c r="AK8" s="420"/>
      <c r="AL8" s="420"/>
    </row>
    <row r="9" spans="1:38" ht="16.5" customHeight="1">
      <c r="A9" s="83" t="s">
        <v>67</v>
      </c>
      <c r="B9" s="51">
        <v>336049</v>
      </c>
      <c r="C9" s="240">
        <v>-6.5</v>
      </c>
      <c r="D9" s="248">
        <v>-2.5</v>
      </c>
      <c r="E9" s="244">
        <v>62239</v>
      </c>
      <c r="F9" s="319">
        <v>-13117</v>
      </c>
      <c r="G9" s="320"/>
      <c r="X9" s="420" t="s">
        <v>340</v>
      </c>
      <c r="Y9" s="420"/>
      <c r="Z9" s="420" t="s">
        <v>362</v>
      </c>
      <c r="AA9" s="420"/>
      <c r="AB9" s="420"/>
      <c r="AC9" s="420" t="s">
        <v>340</v>
      </c>
      <c r="AD9" s="420"/>
      <c r="AE9" s="420" t="s">
        <v>362</v>
      </c>
      <c r="AF9" s="420"/>
      <c r="AG9" s="420"/>
      <c r="AH9" s="420" t="s">
        <v>340</v>
      </c>
      <c r="AI9" s="420"/>
      <c r="AJ9" s="420" t="s">
        <v>362</v>
      </c>
      <c r="AK9" s="420"/>
      <c r="AL9" s="420"/>
    </row>
    <row r="10" spans="1:38" ht="16.5" customHeight="1">
      <c r="A10" s="83" t="s">
        <v>101</v>
      </c>
      <c r="B10" s="241">
        <v>274343</v>
      </c>
      <c r="C10" s="240">
        <v>-12.5</v>
      </c>
      <c r="D10" s="248">
        <v>-28.5</v>
      </c>
      <c r="E10" s="244">
        <v>30331</v>
      </c>
      <c r="F10" s="319">
        <v>-48117</v>
      </c>
      <c r="G10" s="320"/>
      <c r="X10" s="421">
        <f>RANK(C10,C$10:C$22)</f>
        <v>10</v>
      </c>
      <c r="Y10" s="422" t="s">
        <v>335</v>
      </c>
      <c r="Z10" s="420">
        <v>1</v>
      </c>
      <c r="AA10" s="420" t="str">
        <f>VLOOKUP(Z10,X$10:Y$22,2,FALSE)</f>
        <v>教育，学習支援業</v>
      </c>
      <c r="AB10" s="423">
        <f aca="true" t="shared" si="0" ref="AB10:AB22">VLOOKUP(AA10,A$10:C$22,3,FALSE)</f>
        <v>7.6</v>
      </c>
      <c r="AC10" s="421">
        <f>RANK(C34,C$34:C$46)</f>
        <v>7</v>
      </c>
      <c r="AD10" s="422" t="s">
        <v>335</v>
      </c>
      <c r="AE10" s="420">
        <v>1</v>
      </c>
      <c r="AF10" s="420" t="str">
        <f>VLOOKUP(AE10,AC$10:AD$22,2,FALSE)</f>
        <v>サービス業</v>
      </c>
      <c r="AG10" s="423">
        <f>VLOOKUP(AF10,A$34:C$46,3,FALSE)</f>
        <v>7.7</v>
      </c>
      <c r="AH10" s="421">
        <f>RANK(E10,E$10:E$22)</f>
        <v>10</v>
      </c>
      <c r="AI10" s="422" t="s">
        <v>335</v>
      </c>
      <c r="AJ10" s="420">
        <v>1</v>
      </c>
      <c r="AK10" s="420" t="str">
        <f>VLOOKUP(AJ10,AH$10:AI$22,2,FALSE)</f>
        <v>電気・ガス・熱供給・水道業</v>
      </c>
      <c r="AL10" s="424">
        <f>VLOOKUP(AK10,A$10:G$22,5,FALSE)</f>
        <v>161394</v>
      </c>
    </row>
    <row r="11" spans="1:38" ht="16.5" customHeight="1">
      <c r="A11" s="83" t="s">
        <v>68</v>
      </c>
      <c r="B11" s="241">
        <v>376247</v>
      </c>
      <c r="C11" s="240">
        <v>-10.2</v>
      </c>
      <c r="D11" s="248">
        <v>-1.1</v>
      </c>
      <c r="E11" s="106">
        <v>75318</v>
      </c>
      <c r="F11" s="319">
        <v>-22616</v>
      </c>
      <c r="G11" s="320"/>
      <c r="X11" s="421">
        <f aca="true" t="shared" si="1" ref="X11:X22">RANK(C11,C$10:C$22)</f>
        <v>7</v>
      </c>
      <c r="Y11" s="422" t="s">
        <v>68</v>
      </c>
      <c r="Z11" s="420">
        <v>2</v>
      </c>
      <c r="AA11" s="420" t="str">
        <f aca="true" t="shared" si="2" ref="AA11:AA22">VLOOKUP(Z11,X$10:Y$22,2,FALSE)</f>
        <v>サービス業</v>
      </c>
      <c r="AB11" s="423">
        <f t="shared" si="0"/>
        <v>6.6</v>
      </c>
      <c r="AC11" s="421">
        <f aca="true" t="shared" si="3" ref="AC11:AC22">RANK(C35,C$34:C$46)</f>
        <v>8</v>
      </c>
      <c r="AD11" s="422" t="s">
        <v>68</v>
      </c>
      <c r="AE11" s="420">
        <v>2</v>
      </c>
      <c r="AF11" s="420" t="str">
        <f aca="true" t="shared" si="4" ref="AF11:AF22">VLOOKUP(AE11,AC$10:AD$22,2,FALSE)</f>
        <v>教育，学習支援業</v>
      </c>
      <c r="AG11" s="423">
        <f aca="true" t="shared" si="5" ref="AG11:AG22">VLOOKUP(AF11,A$34:C$46,3,FALSE)</f>
        <v>3.6</v>
      </c>
      <c r="AH11" s="421">
        <f aca="true" t="shared" si="6" ref="AH11:AH22">RANK(E11,E$10:E$22)</f>
        <v>4</v>
      </c>
      <c r="AI11" s="422" t="s">
        <v>68</v>
      </c>
      <c r="AJ11" s="420">
        <v>2</v>
      </c>
      <c r="AK11" s="420" t="str">
        <f aca="true" t="shared" si="7" ref="AK11:AK21">VLOOKUP(AJ11,AH$10:AI$22,2,FALSE)</f>
        <v>教育，学習支援業</v>
      </c>
      <c r="AL11" s="424">
        <f aca="true" t="shared" si="8" ref="AL11:AL22">VLOOKUP(AK11,A$10:G$22,5,FALSE)</f>
        <v>105736</v>
      </c>
    </row>
    <row r="12" spans="1:38" ht="16.5" customHeight="1">
      <c r="A12" s="97" t="s">
        <v>189</v>
      </c>
      <c r="B12" s="241">
        <v>608457</v>
      </c>
      <c r="C12" s="240">
        <v>-0.3</v>
      </c>
      <c r="D12" s="248">
        <v>-1.1</v>
      </c>
      <c r="E12" s="244">
        <v>161394</v>
      </c>
      <c r="F12" s="319">
        <v>-6997</v>
      </c>
      <c r="G12" s="320"/>
      <c r="X12" s="421">
        <f t="shared" si="1"/>
        <v>4</v>
      </c>
      <c r="Y12" s="425" t="s">
        <v>336</v>
      </c>
      <c r="Z12" s="420">
        <v>3</v>
      </c>
      <c r="AA12" s="420" t="str">
        <f t="shared" si="2"/>
        <v>医療，福祉</v>
      </c>
      <c r="AB12" s="423">
        <f t="shared" si="0"/>
        <v>4.2</v>
      </c>
      <c r="AC12" s="421">
        <f t="shared" si="3"/>
        <v>3</v>
      </c>
      <c r="AD12" s="425" t="s">
        <v>336</v>
      </c>
      <c r="AE12" s="420">
        <v>3</v>
      </c>
      <c r="AF12" s="420" t="str">
        <f t="shared" si="4"/>
        <v>電気・ガス・熱供給・水道業</v>
      </c>
      <c r="AG12" s="423">
        <f t="shared" si="5"/>
        <v>1.8</v>
      </c>
      <c r="AH12" s="421">
        <f t="shared" si="6"/>
        <v>1</v>
      </c>
      <c r="AI12" s="425" t="s">
        <v>336</v>
      </c>
      <c r="AJ12" s="420">
        <v>3</v>
      </c>
      <c r="AK12" s="420" t="str">
        <f t="shared" si="7"/>
        <v>金融・保険業</v>
      </c>
      <c r="AL12" s="424">
        <f t="shared" si="8"/>
        <v>84969</v>
      </c>
    </row>
    <row r="13" spans="1:38" ht="16.5" customHeight="1">
      <c r="A13" s="83" t="s">
        <v>234</v>
      </c>
      <c r="B13" s="241">
        <v>321049</v>
      </c>
      <c r="C13" s="240">
        <v>-27.8</v>
      </c>
      <c r="D13" s="248">
        <v>-11.1</v>
      </c>
      <c r="E13" s="244">
        <v>49716</v>
      </c>
      <c r="F13" s="319">
        <v>-107629</v>
      </c>
      <c r="G13" s="320"/>
      <c r="X13" s="421">
        <f t="shared" si="1"/>
        <v>12</v>
      </c>
      <c r="Y13" s="422" t="s">
        <v>234</v>
      </c>
      <c r="Z13" s="420">
        <v>4</v>
      </c>
      <c r="AA13" s="420" t="str">
        <f t="shared" si="2"/>
        <v>電気・ガス・熱供給・水道業</v>
      </c>
      <c r="AB13" s="423">
        <f t="shared" si="0"/>
        <v>-0.3</v>
      </c>
      <c r="AC13" s="421">
        <f t="shared" si="3"/>
        <v>12</v>
      </c>
      <c r="AD13" s="422" t="s">
        <v>234</v>
      </c>
      <c r="AE13" s="420">
        <v>4</v>
      </c>
      <c r="AF13" s="420" t="str">
        <f t="shared" si="4"/>
        <v>医療，福祉</v>
      </c>
      <c r="AG13" s="423">
        <f t="shared" si="5"/>
        <v>0.9</v>
      </c>
      <c r="AH13" s="421">
        <f t="shared" si="6"/>
        <v>8</v>
      </c>
      <c r="AI13" s="422" t="s">
        <v>234</v>
      </c>
      <c r="AJ13" s="420">
        <v>4</v>
      </c>
      <c r="AK13" s="420" t="str">
        <f t="shared" si="7"/>
        <v>製造業</v>
      </c>
      <c r="AL13" s="424">
        <f t="shared" si="8"/>
        <v>75318</v>
      </c>
    </row>
    <row r="14" spans="1:38" ht="16.5" customHeight="1">
      <c r="A14" s="83" t="s">
        <v>235</v>
      </c>
      <c r="B14" s="241">
        <v>283609</v>
      </c>
      <c r="C14" s="240">
        <v>-4.2</v>
      </c>
      <c r="D14" s="248">
        <v>-0.5</v>
      </c>
      <c r="E14" s="244">
        <v>38440</v>
      </c>
      <c r="F14" s="319">
        <v>6218</v>
      </c>
      <c r="G14" s="320"/>
      <c r="X14" s="421">
        <f t="shared" si="1"/>
        <v>6</v>
      </c>
      <c r="Y14" s="422" t="s">
        <v>235</v>
      </c>
      <c r="Z14" s="420">
        <v>5</v>
      </c>
      <c r="AA14" s="420" t="str">
        <f t="shared" si="2"/>
        <v>飲食店，宿泊業</v>
      </c>
      <c r="AB14" s="423">
        <f t="shared" si="0"/>
        <v>-1.9</v>
      </c>
      <c r="AC14" s="421">
        <f t="shared" si="3"/>
        <v>6</v>
      </c>
      <c r="AD14" s="422" t="s">
        <v>235</v>
      </c>
      <c r="AE14" s="420">
        <v>5</v>
      </c>
      <c r="AF14" s="420" t="str">
        <f t="shared" si="4"/>
        <v>飲食店，宿泊業</v>
      </c>
      <c r="AG14" s="423">
        <f t="shared" si="5"/>
        <v>-5.4</v>
      </c>
      <c r="AH14" s="421">
        <f t="shared" si="6"/>
        <v>9</v>
      </c>
      <c r="AI14" s="422" t="s">
        <v>235</v>
      </c>
      <c r="AJ14" s="420">
        <v>5</v>
      </c>
      <c r="AK14" s="420" t="str">
        <f t="shared" si="7"/>
        <v>複合サービス事業</v>
      </c>
      <c r="AL14" s="424">
        <f t="shared" si="8"/>
        <v>73320</v>
      </c>
    </row>
    <row r="15" spans="1:38" ht="16.5" customHeight="1">
      <c r="A15" s="83" t="s">
        <v>102</v>
      </c>
      <c r="B15" s="241">
        <v>205286</v>
      </c>
      <c r="C15" s="240">
        <v>-10.2</v>
      </c>
      <c r="D15" s="248">
        <v>-1.1</v>
      </c>
      <c r="E15" s="244">
        <v>25723</v>
      </c>
      <c r="F15" s="319">
        <v>-8086</v>
      </c>
      <c r="G15" s="320"/>
      <c r="X15" s="421">
        <f t="shared" si="1"/>
        <v>7</v>
      </c>
      <c r="Y15" s="422" t="s">
        <v>102</v>
      </c>
      <c r="Z15" s="420">
        <v>6</v>
      </c>
      <c r="AA15" s="420" t="str">
        <f t="shared" si="2"/>
        <v>運輸業</v>
      </c>
      <c r="AB15" s="423">
        <f t="shared" si="0"/>
        <v>-4.2</v>
      </c>
      <c r="AC15" s="421">
        <f t="shared" si="3"/>
        <v>9</v>
      </c>
      <c r="AD15" s="422" t="s">
        <v>102</v>
      </c>
      <c r="AE15" s="420">
        <v>6</v>
      </c>
      <c r="AF15" s="420" t="str">
        <f t="shared" si="4"/>
        <v>運輸業</v>
      </c>
      <c r="AG15" s="423">
        <f t="shared" si="5"/>
        <v>-6.3</v>
      </c>
      <c r="AH15" s="421">
        <f t="shared" si="6"/>
        <v>11</v>
      </c>
      <c r="AI15" s="422" t="s">
        <v>102</v>
      </c>
      <c r="AJ15" s="420">
        <v>6</v>
      </c>
      <c r="AK15" s="420" t="str">
        <f t="shared" si="7"/>
        <v>医療，福祉</v>
      </c>
      <c r="AL15" s="424">
        <f t="shared" si="8"/>
        <v>64159</v>
      </c>
    </row>
    <row r="16" spans="1:38" ht="16.5" customHeight="1">
      <c r="A16" s="83" t="s">
        <v>236</v>
      </c>
      <c r="B16" s="52">
        <v>424620</v>
      </c>
      <c r="C16" s="247">
        <v>-13.3</v>
      </c>
      <c r="D16" s="248">
        <v>-3.2</v>
      </c>
      <c r="E16" s="244">
        <v>84969</v>
      </c>
      <c r="F16" s="319">
        <v>-44721</v>
      </c>
      <c r="G16" s="320"/>
      <c r="X16" s="421">
        <f t="shared" si="1"/>
        <v>11</v>
      </c>
      <c r="Y16" s="422" t="s">
        <v>367</v>
      </c>
      <c r="Z16" s="420">
        <v>7</v>
      </c>
      <c r="AA16" s="420" t="str">
        <f t="shared" si="2"/>
        <v>製造業</v>
      </c>
      <c r="AB16" s="423">
        <f t="shared" si="0"/>
        <v>-10.2</v>
      </c>
      <c r="AC16" s="421">
        <f t="shared" si="3"/>
        <v>10</v>
      </c>
      <c r="AD16" s="422" t="s">
        <v>367</v>
      </c>
      <c r="AE16" s="420">
        <v>7</v>
      </c>
      <c r="AF16" s="420" t="str">
        <f t="shared" si="4"/>
        <v>建設業</v>
      </c>
      <c r="AG16" s="423">
        <f t="shared" si="5"/>
        <v>-7.4</v>
      </c>
      <c r="AH16" s="421">
        <f t="shared" si="6"/>
        <v>3</v>
      </c>
      <c r="AI16" s="422" t="s">
        <v>367</v>
      </c>
      <c r="AJ16" s="420">
        <v>7</v>
      </c>
      <c r="AK16" s="420" t="str">
        <f t="shared" si="7"/>
        <v>サービス業</v>
      </c>
      <c r="AL16" s="424">
        <f t="shared" si="8"/>
        <v>50621</v>
      </c>
    </row>
    <row r="17" spans="1:38" ht="16.5" customHeight="1">
      <c r="A17" s="83" t="s">
        <v>116</v>
      </c>
      <c r="B17" s="52" t="s">
        <v>386</v>
      </c>
      <c r="C17" s="240" t="s">
        <v>386</v>
      </c>
      <c r="D17" s="242">
        <v>23.1</v>
      </c>
      <c r="E17" s="106" t="s">
        <v>386</v>
      </c>
      <c r="F17" s="319" t="s">
        <v>386</v>
      </c>
      <c r="G17" s="320"/>
      <c r="X17" s="421" t="e">
        <f t="shared" si="1"/>
        <v>#VALUE!</v>
      </c>
      <c r="Y17" s="422" t="s">
        <v>116</v>
      </c>
      <c r="Z17" s="420">
        <v>8</v>
      </c>
      <c r="AA17" s="420" t="e">
        <f t="shared" si="2"/>
        <v>#N/A</v>
      </c>
      <c r="AB17" s="423" t="e">
        <f t="shared" si="0"/>
        <v>#N/A</v>
      </c>
      <c r="AC17" s="421" t="e">
        <f t="shared" si="3"/>
        <v>#VALUE!</v>
      </c>
      <c r="AD17" s="422" t="s">
        <v>116</v>
      </c>
      <c r="AE17" s="420">
        <v>8</v>
      </c>
      <c r="AF17" s="420" t="str">
        <f t="shared" si="4"/>
        <v>製造業</v>
      </c>
      <c r="AG17" s="423">
        <f t="shared" si="5"/>
        <v>-7.5</v>
      </c>
      <c r="AH17" s="421" t="e">
        <f t="shared" si="6"/>
        <v>#VALUE!</v>
      </c>
      <c r="AI17" s="422" t="s">
        <v>116</v>
      </c>
      <c r="AJ17" s="420">
        <v>8</v>
      </c>
      <c r="AK17" s="420" t="str">
        <f t="shared" si="7"/>
        <v>情報通信業</v>
      </c>
      <c r="AL17" s="424">
        <f t="shared" si="8"/>
        <v>49716</v>
      </c>
    </row>
    <row r="18" spans="1:38" ht="16.5" customHeight="1">
      <c r="A18" s="83" t="s">
        <v>237</v>
      </c>
      <c r="B18" s="52">
        <v>147935</v>
      </c>
      <c r="C18" s="247">
        <v>-1.9</v>
      </c>
      <c r="D18" s="248">
        <v>-8.7</v>
      </c>
      <c r="E18" s="106">
        <v>14637</v>
      </c>
      <c r="F18" s="319">
        <v>6088</v>
      </c>
      <c r="G18" s="320"/>
      <c r="X18" s="421">
        <f t="shared" si="1"/>
        <v>5</v>
      </c>
      <c r="Y18" s="422" t="s">
        <v>364</v>
      </c>
      <c r="Z18" s="420">
        <v>9</v>
      </c>
      <c r="AA18" s="420" t="e">
        <f t="shared" si="2"/>
        <v>#N/A</v>
      </c>
      <c r="AB18" s="423" t="e">
        <f t="shared" si="0"/>
        <v>#N/A</v>
      </c>
      <c r="AC18" s="421">
        <f t="shared" si="3"/>
        <v>5</v>
      </c>
      <c r="AD18" s="422" t="s">
        <v>364</v>
      </c>
      <c r="AE18" s="420">
        <v>9</v>
      </c>
      <c r="AF18" s="420" t="str">
        <f t="shared" si="4"/>
        <v>卸売・小売業</v>
      </c>
      <c r="AG18" s="423">
        <f t="shared" si="5"/>
        <v>-7.7</v>
      </c>
      <c r="AH18" s="421">
        <f t="shared" si="6"/>
        <v>12</v>
      </c>
      <c r="AI18" s="422" t="s">
        <v>364</v>
      </c>
      <c r="AJ18" s="420">
        <v>9</v>
      </c>
      <c r="AK18" s="420" t="str">
        <f t="shared" si="7"/>
        <v>運輸業</v>
      </c>
      <c r="AL18" s="424">
        <f t="shared" si="8"/>
        <v>38440</v>
      </c>
    </row>
    <row r="19" spans="1:38" ht="16.5" customHeight="1">
      <c r="A19" s="83" t="s">
        <v>238</v>
      </c>
      <c r="B19" s="52">
        <v>345140</v>
      </c>
      <c r="C19" s="247">
        <v>4.2</v>
      </c>
      <c r="D19" s="248">
        <v>4.9</v>
      </c>
      <c r="E19" s="106">
        <v>64159</v>
      </c>
      <c r="F19" s="319">
        <v>16285</v>
      </c>
      <c r="G19" s="320"/>
      <c r="X19" s="421">
        <f t="shared" si="1"/>
        <v>3</v>
      </c>
      <c r="Y19" s="422" t="s">
        <v>365</v>
      </c>
      <c r="Z19" s="420">
        <v>10</v>
      </c>
      <c r="AA19" s="420" t="str">
        <f t="shared" si="2"/>
        <v>建設業</v>
      </c>
      <c r="AB19" s="423">
        <f t="shared" si="0"/>
        <v>-12.5</v>
      </c>
      <c r="AC19" s="421">
        <f t="shared" si="3"/>
        <v>4</v>
      </c>
      <c r="AD19" s="422" t="s">
        <v>365</v>
      </c>
      <c r="AE19" s="420">
        <v>10</v>
      </c>
      <c r="AF19" s="420" t="str">
        <f t="shared" si="4"/>
        <v>金融・保険業</v>
      </c>
      <c r="AG19" s="423">
        <f t="shared" si="5"/>
        <v>-9.1</v>
      </c>
      <c r="AH19" s="421">
        <f t="shared" si="6"/>
        <v>6</v>
      </c>
      <c r="AI19" s="422" t="s">
        <v>365</v>
      </c>
      <c r="AJ19" s="420">
        <v>10</v>
      </c>
      <c r="AK19" s="420" t="str">
        <f t="shared" si="7"/>
        <v>建設業</v>
      </c>
      <c r="AL19" s="424">
        <f t="shared" si="8"/>
        <v>30331</v>
      </c>
    </row>
    <row r="20" spans="1:38" ht="16.5" customHeight="1">
      <c r="A20" s="83" t="s">
        <v>239</v>
      </c>
      <c r="B20" s="52">
        <v>487040</v>
      </c>
      <c r="C20" s="247">
        <v>7.6</v>
      </c>
      <c r="D20" s="248">
        <v>1.5</v>
      </c>
      <c r="E20" s="106">
        <v>105736</v>
      </c>
      <c r="F20" s="319">
        <v>27107</v>
      </c>
      <c r="G20" s="320"/>
      <c r="X20" s="421">
        <f t="shared" si="1"/>
        <v>1</v>
      </c>
      <c r="Y20" s="422" t="s">
        <v>366</v>
      </c>
      <c r="Z20" s="420">
        <v>11</v>
      </c>
      <c r="AA20" s="420" t="str">
        <f t="shared" si="2"/>
        <v>金融・保険業</v>
      </c>
      <c r="AB20" s="423">
        <f t="shared" si="0"/>
        <v>-13.3</v>
      </c>
      <c r="AC20" s="421">
        <f t="shared" si="3"/>
        <v>2</v>
      </c>
      <c r="AD20" s="422" t="s">
        <v>366</v>
      </c>
      <c r="AE20" s="420">
        <v>11</v>
      </c>
      <c r="AF20" s="420" t="str">
        <f t="shared" si="4"/>
        <v>複合サービス事業</v>
      </c>
      <c r="AG20" s="423">
        <f t="shared" si="5"/>
        <v>-10</v>
      </c>
      <c r="AH20" s="421">
        <f t="shared" si="6"/>
        <v>2</v>
      </c>
      <c r="AI20" s="422" t="s">
        <v>366</v>
      </c>
      <c r="AJ20" s="420">
        <v>11</v>
      </c>
      <c r="AK20" s="420" t="str">
        <f t="shared" si="7"/>
        <v>卸売・小売業</v>
      </c>
      <c r="AL20" s="424">
        <f t="shared" si="8"/>
        <v>25723</v>
      </c>
    </row>
    <row r="21" spans="1:38" ht="16.5" customHeight="1">
      <c r="A21" s="83" t="s">
        <v>240</v>
      </c>
      <c r="B21" s="52">
        <v>377942</v>
      </c>
      <c r="C21" s="247">
        <v>-10.2</v>
      </c>
      <c r="D21" s="248">
        <v>5.6</v>
      </c>
      <c r="E21" s="106">
        <v>73320</v>
      </c>
      <c r="F21" s="319">
        <v>-1024</v>
      </c>
      <c r="G21" s="320"/>
      <c r="X21" s="421">
        <f t="shared" si="1"/>
        <v>7</v>
      </c>
      <c r="Y21" s="422" t="s">
        <v>240</v>
      </c>
      <c r="Z21" s="420">
        <v>12</v>
      </c>
      <c r="AA21" s="420" t="str">
        <f t="shared" si="2"/>
        <v>情報通信業</v>
      </c>
      <c r="AB21" s="423">
        <f t="shared" si="0"/>
        <v>-27.8</v>
      </c>
      <c r="AC21" s="421">
        <f t="shared" si="3"/>
        <v>11</v>
      </c>
      <c r="AD21" s="422" t="s">
        <v>240</v>
      </c>
      <c r="AE21" s="420">
        <v>12</v>
      </c>
      <c r="AF21" s="420" t="str">
        <f t="shared" si="4"/>
        <v>情報通信業</v>
      </c>
      <c r="AG21" s="423">
        <f t="shared" si="5"/>
        <v>-19.8</v>
      </c>
      <c r="AH21" s="421">
        <f t="shared" si="6"/>
        <v>5</v>
      </c>
      <c r="AI21" s="422" t="s">
        <v>240</v>
      </c>
      <c r="AJ21" s="420">
        <v>12</v>
      </c>
      <c r="AK21" s="420" t="str">
        <f t="shared" si="7"/>
        <v>飲食店，宿泊業</v>
      </c>
      <c r="AL21" s="424">
        <f t="shared" si="8"/>
        <v>14637</v>
      </c>
    </row>
    <row r="22" spans="1:38" ht="16.5" customHeight="1">
      <c r="A22" s="96" t="s">
        <v>88</v>
      </c>
      <c r="B22" s="243">
        <v>296619</v>
      </c>
      <c r="C22" s="249">
        <v>6.6</v>
      </c>
      <c r="D22" s="289">
        <v>-11.9</v>
      </c>
      <c r="E22" s="245">
        <v>50621</v>
      </c>
      <c r="F22" s="321">
        <v>-10503</v>
      </c>
      <c r="G22" s="322"/>
      <c r="X22" s="421">
        <f t="shared" si="1"/>
        <v>2</v>
      </c>
      <c r="Y22" s="422" t="s">
        <v>88</v>
      </c>
      <c r="Z22" s="420">
        <v>13</v>
      </c>
      <c r="AA22" s="420" t="e">
        <f t="shared" si="2"/>
        <v>#N/A</v>
      </c>
      <c r="AB22" s="423" t="e">
        <f t="shared" si="0"/>
        <v>#N/A</v>
      </c>
      <c r="AC22" s="421">
        <f t="shared" si="3"/>
        <v>1</v>
      </c>
      <c r="AD22" s="422" t="s">
        <v>88</v>
      </c>
      <c r="AE22" s="420">
        <v>13</v>
      </c>
      <c r="AF22" s="420" t="e">
        <f t="shared" si="4"/>
        <v>#N/A</v>
      </c>
      <c r="AG22" s="423" t="e">
        <f t="shared" si="5"/>
        <v>#N/A</v>
      </c>
      <c r="AH22" s="421">
        <f t="shared" si="6"/>
        <v>7</v>
      </c>
      <c r="AI22" s="422" t="s">
        <v>88</v>
      </c>
      <c r="AJ22" s="420">
        <v>13</v>
      </c>
      <c r="AK22" s="420" t="e">
        <f>VLOOKUP(AJ22,AH$10:AI$22,2,FALSE)</f>
        <v>#N/A</v>
      </c>
      <c r="AL22" s="424" t="e">
        <f t="shared" si="8"/>
        <v>#N/A</v>
      </c>
    </row>
    <row r="23" spans="1:26" ht="16.5" customHeight="1">
      <c r="A23" s="98"/>
      <c r="B23" s="51"/>
      <c r="C23" s="99"/>
      <c r="D23" s="100"/>
      <c r="E23" s="51"/>
      <c r="F23" s="101"/>
      <c r="G23" s="101"/>
      <c r="Z23" s="389" t="s">
        <v>388</v>
      </c>
    </row>
    <row r="24" spans="1:26" ht="25.5" customHeight="1">
      <c r="A24" s="347" t="s">
        <v>245</v>
      </c>
      <c r="B24" s="347"/>
      <c r="C24" s="347"/>
      <c r="D24" s="347"/>
      <c r="E24" s="347"/>
      <c r="F24" s="347"/>
      <c r="G24" s="347"/>
      <c r="Z24" s="389" t="s">
        <v>418</v>
      </c>
    </row>
    <row r="25" spans="1:23" ht="16.5" customHeight="1">
      <c r="A25" s="194" t="s">
        <v>231</v>
      </c>
      <c r="B25" s="71"/>
      <c r="C25" s="71"/>
      <c r="D25" s="71"/>
      <c r="E25" s="71"/>
      <c r="F25" s="71"/>
      <c r="G25" s="71"/>
      <c r="H25" s="42"/>
      <c r="I25" s="42"/>
      <c r="J25" s="42"/>
      <c r="K25" s="42"/>
      <c r="L25" s="42"/>
      <c r="M25" s="42"/>
      <c r="N25" s="42"/>
      <c r="O25" s="42"/>
      <c r="P25" s="42"/>
      <c r="Q25" s="42"/>
      <c r="R25" s="42"/>
      <c r="S25" s="42"/>
      <c r="T25" s="42"/>
      <c r="U25" s="42"/>
      <c r="V25" s="42"/>
      <c r="W25" s="42"/>
    </row>
    <row r="26" spans="1:23" ht="13.5">
      <c r="A26" s="91"/>
      <c r="B26" s="341" t="s">
        <v>233</v>
      </c>
      <c r="C26" s="342"/>
      <c r="D26" s="342"/>
      <c r="E26" s="342"/>
      <c r="F26" s="342"/>
      <c r="G26" s="343"/>
      <c r="H26" s="43"/>
      <c r="I26" s="43"/>
      <c r="J26" s="43"/>
      <c r="K26" s="43"/>
      <c r="L26" s="43"/>
      <c r="M26" s="43"/>
      <c r="N26" s="43"/>
      <c r="O26" s="43"/>
      <c r="P26" s="43"/>
      <c r="Q26" s="43"/>
      <c r="R26" s="43"/>
      <c r="S26" s="43"/>
      <c r="T26" s="43"/>
      <c r="U26" s="43"/>
      <c r="V26" s="43"/>
      <c r="W26" s="43"/>
    </row>
    <row r="27" spans="1:23" ht="16.5" customHeight="1">
      <c r="A27" s="104"/>
      <c r="B27" s="344" t="s">
        <v>56</v>
      </c>
      <c r="C27" s="345"/>
      <c r="D27" s="346"/>
      <c r="E27" s="344" t="s">
        <v>60</v>
      </c>
      <c r="F27" s="345"/>
      <c r="G27" s="346"/>
      <c r="H27" s="43"/>
      <c r="I27" s="43"/>
      <c r="J27" s="43"/>
      <c r="K27" s="43"/>
      <c r="L27" s="43"/>
      <c r="M27" s="43"/>
      <c r="N27" s="43"/>
      <c r="O27" s="43"/>
      <c r="P27" s="43"/>
      <c r="Q27" s="43"/>
      <c r="R27" s="43"/>
      <c r="S27" s="43"/>
      <c r="T27" s="43"/>
      <c r="U27" s="43"/>
      <c r="V27" s="43"/>
      <c r="W27" s="43"/>
    </row>
    <row r="28" spans="1:23" ht="13.5">
      <c r="A28" s="195"/>
      <c r="B28" s="91"/>
      <c r="C28" s="350" t="s">
        <v>241</v>
      </c>
      <c r="D28" s="351"/>
      <c r="E28" s="95"/>
      <c r="F28" s="350" t="s">
        <v>241</v>
      </c>
      <c r="G28" s="351"/>
      <c r="H28" s="38"/>
      <c r="I28" s="38"/>
      <c r="J28" s="38"/>
      <c r="K28" s="38"/>
      <c r="L28" s="38"/>
      <c r="M28" s="38"/>
      <c r="N28" s="38"/>
      <c r="O28" s="38"/>
      <c r="P28" s="38"/>
      <c r="Q28" s="38"/>
      <c r="R28" s="38"/>
      <c r="S28" s="38"/>
      <c r="T28" s="38"/>
      <c r="U28" s="38"/>
      <c r="V28" s="38"/>
      <c r="W28" s="38"/>
    </row>
    <row r="29" spans="1:23" ht="13.5">
      <c r="A29" s="104" t="s">
        <v>143</v>
      </c>
      <c r="B29" s="146" t="s">
        <v>98</v>
      </c>
      <c r="C29" s="323" t="s">
        <v>242</v>
      </c>
      <c r="D29" s="324"/>
      <c r="E29" s="46" t="s">
        <v>98</v>
      </c>
      <c r="F29" s="323" t="s">
        <v>242</v>
      </c>
      <c r="G29" s="324"/>
      <c r="H29" s="44"/>
      <c r="I29" s="44"/>
      <c r="J29" s="44"/>
      <c r="K29" s="44"/>
      <c r="L29" s="44"/>
      <c r="M29" s="44"/>
      <c r="N29" s="44"/>
      <c r="O29" s="44"/>
      <c r="P29" s="44"/>
      <c r="Q29" s="44"/>
      <c r="R29" s="44"/>
      <c r="S29" s="44"/>
      <c r="T29" s="44"/>
      <c r="U29" s="44"/>
      <c r="V29" s="44"/>
      <c r="W29" s="44"/>
    </row>
    <row r="30" spans="1:23" ht="13.5">
      <c r="A30" s="105"/>
      <c r="B30" s="120"/>
      <c r="C30" s="57" t="s">
        <v>387</v>
      </c>
      <c r="D30" s="288" t="s">
        <v>355</v>
      </c>
      <c r="E30" s="67"/>
      <c r="F30" s="57" t="s">
        <v>387</v>
      </c>
      <c r="G30" s="288" t="s">
        <v>355</v>
      </c>
      <c r="H30" s="45"/>
      <c r="I30" s="45"/>
      <c r="J30" s="45"/>
      <c r="K30" s="45"/>
      <c r="L30" s="45"/>
      <c r="M30" s="45"/>
      <c r="N30" s="45"/>
      <c r="O30" s="45"/>
      <c r="P30" s="45"/>
      <c r="Q30" s="45"/>
      <c r="R30" s="45"/>
      <c r="S30" s="45"/>
      <c r="T30" s="45"/>
      <c r="U30" s="45"/>
      <c r="V30" s="45"/>
      <c r="W30" s="45"/>
    </row>
    <row r="31" spans="1:23" ht="13.5">
      <c r="A31" s="83"/>
      <c r="B31" s="49" t="s">
        <v>99</v>
      </c>
      <c r="C31" s="287" t="s">
        <v>100</v>
      </c>
      <c r="D31" s="302" t="s">
        <v>100</v>
      </c>
      <c r="E31" s="49" t="s">
        <v>99</v>
      </c>
      <c r="F31" s="287" t="s">
        <v>100</v>
      </c>
      <c r="G31" s="302" t="s">
        <v>100</v>
      </c>
      <c r="H31" s="45"/>
      <c r="I31" s="45"/>
      <c r="J31" s="45"/>
      <c r="K31" s="45"/>
      <c r="L31" s="45"/>
      <c r="M31" s="45"/>
      <c r="N31" s="45"/>
      <c r="O31" s="45"/>
      <c r="P31" s="45"/>
      <c r="Q31" s="45"/>
      <c r="R31" s="45"/>
      <c r="S31" s="45"/>
      <c r="T31" s="45"/>
      <c r="U31" s="45"/>
      <c r="V31" s="45"/>
      <c r="W31" s="45"/>
    </row>
    <row r="32" spans="1:23" ht="19.5" customHeight="1">
      <c r="A32" s="83" t="s">
        <v>67</v>
      </c>
      <c r="B32" s="51">
        <v>273810</v>
      </c>
      <c r="C32" s="240">
        <v>-4.9</v>
      </c>
      <c r="D32" s="248">
        <v>-2.9</v>
      </c>
      <c r="E32" s="51">
        <v>288478</v>
      </c>
      <c r="F32" s="240">
        <v>-2.5</v>
      </c>
      <c r="G32" s="248">
        <v>-0.8</v>
      </c>
      <c r="H32" s="45"/>
      <c r="I32" s="45"/>
      <c r="J32" s="45"/>
      <c r="K32" s="45"/>
      <c r="L32" s="45"/>
      <c r="M32" s="45"/>
      <c r="N32" s="45"/>
      <c r="O32" s="45"/>
      <c r="P32" s="45"/>
      <c r="Q32" s="45"/>
      <c r="R32" s="45"/>
      <c r="S32" s="45"/>
      <c r="T32" s="45"/>
      <c r="U32" s="45"/>
      <c r="V32" s="45"/>
      <c r="W32" s="45"/>
    </row>
    <row r="33" spans="1:23" ht="19.5" customHeight="1">
      <c r="A33" s="83" t="s">
        <v>115</v>
      </c>
      <c r="B33" s="246" t="s">
        <v>356</v>
      </c>
      <c r="C33" s="240" t="s">
        <v>356</v>
      </c>
      <c r="D33" s="248" t="s">
        <v>356</v>
      </c>
      <c r="E33" s="51">
        <v>358608</v>
      </c>
      <c r="F33" s="240">
        <v>-0.3</v>
      </c>
      <c r="G33" s="248">
        <v>-2.2</v>
      </c>
      <c r="H33" s="45"/>
      <c r="I33" s="45"/>
      <c r="J33" s="45"/>
      <c r="K33" s="45"/>
      <c r="L33" s="45"/>
      <c r="M33" s="45"/>
      <c r="N33" s="45"/>
      <c r="O33" s="45"/>
      <c r="P33" s="45"/>
      <c r="Q33" s="45"/>
      <c r="R33" s="45"/>
      <c r="S33" s="45"/>
      <c r="T33" s="45"/>
      <c r="U33" s="45"/>
      <c r="V33" s="45"/>
      <c r="W33" s="45"/>
    </row>
    <row r="34" spans="1:23" ht="19.5" customHeight="1">
      <c r="A34" s="83" t="s">
        <v>101</v>
      </c>
      <c r="B34" s="241">
        <v>244012</v>
      </c>
      <c r="C34" s="240">
        <v>-7.4</v>
      </c>
      <c r="D34" s="248">
        <v>-24.3</v>
      </c>
      <c r="E34" s="241">
        <v>377563</v>
      </c>
      <c r="F34" s="240">
        <v>-1.3</v>
      </c>
      <c r="G34" s="248">
        <v>4.4</v>
      </c>
      <c r="H34" s="45"/>
      <c r="I34" s="45"/>
      <c r="J34" s="45"/>
      <c r="K34" s="45"/>
      <c r="L34" s="45"/>
      <c r="M34" s="45"/>
      <c r="N34" s="45"/>
      <c r="O34" s="45"/>
      <c r="P34" s="45"/>
      <c r="Q34" s="45"/>
      <c r="R34" s="45"/>
      <c r="S34" s="45"/>
      <c r="T34" s="45"/>
      <c r="U34" s="45"/>
      <c r="V34" s="45"/>
      <c r="W34" s="45"/>
    </row>
    <row r="35" spans="1:23" ht="19.5" customHeight="1">
      <c r="A35" s="83" t="s">
        <v>68</v>
      </c>
      <c r="B35" s="241">
        <v>300929</v>
      </c>
      <c r="C35" s="240">
        <v>-7.5</v>
      </c>
      <c r="D35" s="248">
        <v>-2.3</v>
      </c>
      <c r="E35" s="241">
        <v>303517</v>
      </c>
      <c r="F35" s="240">
        <v>-4.9</v>
      </c>
      <c r="G35" s="248">
        <v>-0.1</v>
      </c>
      <c r="H35" s="45"/>
      <c r="I35" s="45"/>
      <c r="J35" s="45"/>
      <c r="K35" s="45"/>
      <c r="L35" s="45"/>
      <c r="M35" s="45"/>
      <c r="N35" s="45"/>
      <c r="O35" s="45"/>
      <c r="P35" s="45"/>
      <c r="Q35" s="45"/>
      <c r="R35" s="45"/>
      <c r="S35" s="45"/>
      <c r="T35" s="45"/>
      <c r="U35" s="45"/>
      <c r="V35" s="45"/>
      <c r="W35" s="45"/>
    </row>
    <row r="36" spans="1:23" ht="19.5" customHeight="1">
      <c r="A36" s="97" t="s">
        <v>189</v>
      </c>
      <c r="B36" s="241">
        <v>447063</v>
      </c>
      <c r="C36" s="240">
        <v>1.8</v>
      </c>
      <c r="D36" s="248">
        <v>-0.5</v>
      </c>
      <c r="E36" s="241">
        <v>473501</v>
      </c>
      <c r="F36" s="240">
        <v>1.4</v>
      </c>
      <c r="G36" s="248">
        <v>1.4</v>
      </c>
      <c r="H36" s="45"/>
      <c r="I36" s="45"/>
      <c r="J36" s="45"/>
      <c r="K36" s="45"/>
      <c r="L36" s="45"/>
      <c r="M36" s="45"/>
      <c r="N36" s="45"/>
      <c r="O36" s="45"/>
      <c r="P36" s="45"/>
      <c r="Q36" s="45"/>
      <c r="R36" s="45"/>
      <c r="S36" s="45"/>
      <c r="T36" s="45"/>
      <c r="U36" s="45"/>
      <c r="V36" s="45"/>
      <c r="W36" s="45"/>
    </row>
    <row r="37" spans="1:23" ht="19.5" customHeight="1">
      <c r="A37" s="83" t="s">
        <v>234</v>
      </c>
      <c r="B37" s="241">
        <v>271333</v>
      </c>
      <c r="C37" s="240">
        <v>-19.8</v>
      </c>
      <c r="D37" s="248">
        <v>-12.2</v>
      </c>
      <c r="E37" s="241">
        <v>378017</v>
      </c>
      <c r="F37" s="240">
        <v>-2</v>
      </c>
      <c r="G37" s="248">
        <v>0</v>
      </c>
      <c r="H37" s="45"/>
      <c r="I37" s="45"/>
      <c r="J37" s="45"/>
      <c r="K37" s="45"/>
      <c r="L37" s="45"/>
      <c r="M37" s="45"/>
      <c r="N37" s="45"/>
      <c r="O37" s="45"/>
      <c r="P37" s="45"/>
      <c r="Q37" s="45"/>
      <c r="R37" s="45"/>
      <c r="S37" s="45"/>
      <c r="T37" s="45"/>
      <c r="U37" s="45"/>
      <c r="V37" s="45"/>
      <c r="W37" s="45"/>
    </row>
    <row r="38" spans="1:23" ht="19.5" customHeight="1">
      <c r="A38" s="83" t="s">
        <v>235</v>
      </c>
      <c r="B38" s="241">
        <v>245169</v>
      </c>
      <c r="C38" s="240">
        <v>-6.3</v>
      </c>
      <c r="D38" s="248">
        <v>0.2</v>
      </c>
      <c r="E38" s="241">
        <v>289322</v>
      </c>
      <c r="F38" s="240">
        <v>-0.6</v>
      </c>
      <c r="G38" s="248">
        <v>0.1</v>
      </c>
      <c r="H38" s="45"/>
      <c r="I38" s="45"/>
      <c r="J38" s="45"/>
      <c r="K38" s="45"/>
      <c r="L38" s="45"/>
      <c r="M38" s="45"/>
      <c r="N38" s="45"/>
      <c r="O38" s="45"/>
      <c r="P38" s="45"/>
      <c r="Q38" s="45"/>
      <c r="R38" s="45"/>
      <c r="S38" s="45"/>
      <c r="T38" s="45"/>
      <c r="U38" s="45"/>
      <c r="V38" s="45"/>
      <c r="W38" s="45"/>
    </row>
    <row r="39" spans="1:23" ht="19.5" customHeight="1">
      <c r="A39" s="83" t="s">
        <v>102</v>
      </c>
      <c r="B39" s="241">
        <v>179563</v>
      </c>
      <c r="C39" s="240">
        <v>-7.7</v>
      </c>
      <c r="D39" s="248">
        <v>0.4</v>
      </c>
      <c r="E39" s="241">
        <v>233275</v>
      </c>
      <c r="F39" s="240">
        <v>-2.3</v>
      </c>
      <c r="G39" s="248">
        <v>-0.2</v>
      </c>
      <c r="H39" s="45"/>
      <c r="I39" s="45"/>
      <c r="J39" s="45"/>
      <c r="K39" s="45"/>
      <c r="L39" s="45"/>
      <c r="M39" s="45"/>
      <c r="N39" s="45"/>
      <c r="O39" s="45"/>
      <c r="P39" s="45"/>
      <c r="Q39" s="45"/>
      <c r="R39" s="45"/>
      <c r="S39" s="45"/>
      <c r="T39" s="45"/>
      <c r="U39" s="45"/>
      <c r="V39" s="45"/>
      <c r="W39" s="45"/>
    </row>
    <row r="40" spans="1:23" ht="19.5" customHeight="1">
      <c r="A40" s="83" t="s">
        <v>236</v>
      </c>
      <c r="B40" s="52">
        <v>339651</v>
      </c>
      <c r="C40" s="247">
        <v>-9.1</v>
      </c>
      <c r="D40" s="242">
        <v>-4.1</v>
      </c>
      <c r="E40" s="52">
        <v>395998</v>
      </c>
      <c r="F40" s="247">
        <v>-3.3</v>
      </c>
      <c r="G40" s="242">
        <v>-3.3</v>
      </c>
      <c r="H40" s="45"/>
      <c r="I40" s="45"/>
      <c r="J40" s="45"/>
      <c r="K40" s="45"/>
      <c r="L40" s="45"/>
      <c r="M40" s="45"/>
      <c r="N40" s="45"/>
      <c r="O40" s="45"/>
      <c r="P40" s="45"/>
      <c r="Q40" s="45"/>
      <c r="R40" s="45"/>
      <c r="S40" s="45"/>
      <c r="T40" s="45"/>
      <c r="U40" s="45"/>
      <c r="V40" s="45"/>
      <c r="W40" s="45"/>
    </row>
    <row r="41" spans="1:23" ht="19.5" customHeight="1">
      <c r="A41" s="83" t="s">
        <v>116</v>
      </c>
      <c r="B41" s="52" t="s">
        <v>386</v>
      </c>
      <c r="C41" s="247" t="s">
        <v>386</v>
      </c>
      <c r="D41" s="242">
        <v>28.4</v>
      </c>
      <c r="E41" s="52">
        <v>313586</v>
      </c>
      <c r="F41" s="247">
        <v>-4.6</v>
      </c>
      <c r="G41" s="242">
        <v>-1.5</v>
      </c>
      <c r="H41" s="45"/>
      <c r="I41" s="45"/>
      <c r="J41" s="45"/>
      <c r="K41" s="45"/>
      <c r="L41" s="45"/>
      <c r="M41" s="45"/>
      <c r="N41" s="45"/>
      <c r="O41" s="45"/>
      <c r="P41" s="45"/>
      <c r="Q41" s="45"/>
      <c r="R41" s="45"/>
      <c r="S41" s="45"/>
      <c r="T41" s="45"/>
      <c r="U41" s="45"/>
      <c r="V41" s="45"/>
      <c r="W41" s="45"/>
    </row>
    <row r="42" spans="1:23" ht="19.5" customHeight="1">
      <c r="A42" s="83" t="s">
        <v>237</v>
      </c>
      <c r="B42" s="52">
        <v>133928</v>
      </c>
      <c r="C42" s="247">
        <v>-5.4</v>
      </c>
      <c r="D42" s="242">
        <v>-4.8</v>
      </c>
      <c r="E42" s="52">
        <v>137005</v>
      </c>
      <c r="F42" s="247">
        <v>-7.1</v>
      </c>
      <c r="G42" s="242">
        <v>-6</v>
      </c>
      <c r="H42" s="45"/>
      <c r="I42" s="45"/>
      <c r="J42" s="45"/>
      <c r="K42" s="45"/>
      <c r="L42" s="45"/>
      <c r="M42" s="45"/>
      <c r="N42" s="45"/>
      <c r="O42" s="45"/>
      <c r="P42" s="45"/>
      <c r="Q42" s="45"/>
      <c r="R42" s="45"/>
      <c r="S42" s="45"/>
      <c r="T42" s="45"/>
      <c r="U42" s="45"/>
      <c r="V42" s="45"/>
      <c r="W42" s="45"/>
    </row>
    <row r="43" spans="1:23" ht="19.5" customHeight="1">
      <c r="A43" s="83" t="s">
        <v>238</v>
      </c>
      <c r="B43" s="52">
        <v>280981</v>
      </c>
      <c r="C43" s="247">
        <v>0.9</v>
      </c>
      <c r="D43" s="242">
        <v>5.2</v>
      </c>
      <c r="E43" s="52">
        <v>288573</v>
      </c>
      <c r="F43" s="247">
        <v>-0.9</v>
      </c>
      <c r="G43" s="242">
        <v>-2.8</v>
      </c>
      <c r="H43" s="45"/>
      <c r="I43" s="45"/>
      <c r="J43" s="45"/>
      <c r="K43" s="45"/>
      <c r="L43" s="45"/>
      <c r="M43" s="45"/>
      <c r="N43" s="45"/>
      <c r="O43" s="45"/>
      <c r="P43" s="45"/>
      <c r="Q43" s="45"/>
      <c r="R43" s="45"/>
      <c r="S43" s="45"/>
      <c r="T43" s="45"/>
      <c r="U43" s="45"/>
      <c r="V43" s="45"/>
      <c r="W43" s="45"/>
    </row>
    <row r="44" spans="1:7" ht="16.5" customHeight="1">
      <c r="A44" s="83" t="s">
        <v>239</v>
      </c>
      <c r="B44" s="52">
        <v>381304</v>
      </c>
      <c r="C44" s="247">
        <v>3.6</v>
      </c>
      <c r="D44" s="242">
        <v>3.3</v>
      </c>
      <c r="E44" s="52">
        <v>344268</v>
      </c>
      <c r="F44" s="247">
        <v>-4</v>
      </c>
      <c r="G44" s="242">
        <v>-2.8</v>
      </c>
    </row>
    <row r="45" spans="1:7" ht="16.5" customHeight="1">
      <c r="A45" s="83" t="s">
        <v>240</v>
      </c>
      <c r="B45" s="52">
        <v>304622</v>
      </c>
      <c r="C45" s="247">
        <v>-10</v>
      </c>
      <c r="D45" s="242">
        <v>16.5</v>
      </c>
      <c r="E45" s="52">
        <v>359332</v>
      </c>
      <c r="F45" s="247">
        <v>8.9</v>
      </c>
      <c r="G45" s="242">
        <v>12.8</v>
      </c>
    </row>
    <row r="46" spans="1:7" ht="25.5" customHeight="1">
      <c r="A46" s="96" t="s">
        <v>88</v>
      </c>
      <c r="B46" s="243">
        <v>245998</v>
      </c>
      <c r="C46" s="249">
        <v>7.7</v>
      </c>
      <c r="D46" s="303">
        <v>-12.1</v>
      </c>
      <c r="E46" s="243">
        <v>252597</v>
      </c>
      <c r="F46" s="249">
        <v>-1.2</v>
      </c>
      <c r="G46" s="303">
        <v>-2.1</v>
      </c>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mergeCells count="30">
    <mergeCell ref="F9:G9"/>
    <mergeCell ref="F8:G8"/>
    <mergeCell ref="A24:G24"/>
    <mergeCell ref="C28:D28"/>
    <mergeCell ref="F28:G28"/>
    <mergeCell ref="F12:G12"/>
    <mergeCell ref="F13:G13"/>
    <mergeCell ref="F14:G14"/>
    <mergeCell ref="F15:G15"/>
    <mergeCell ref="F16:G16"/>
    <mergeCell ref="A2:G2"/>
    <mergeCell ref="E4:G4"/>
    <mergeCell ref="C5:D5"/>
    <mergeCell ref="F5:G5"/>
    <mergeCell ref="C6:D6"/>
    <mergeCell ref="F6:G6"/>
    <mergeCell ref="F7:G7"/>
    <mergeCell ref="C29:D29"/>
    <mergeCell ref="F29:G29"/>
    <mergeCell ref="B26:G26"/>
    <mergeCell ref="B27:D27"/>
    <mergeCell ref="E27:G27"/>
    <mergeCell ref="F10:G10"/>
    <mergeCell ref="F11:G11"/>
    <mergeCell ref="F17:G17"/>
    <mergeCell ref="F22:G22"/>
    <mergeCell ref="F18:G18"/>
    <mergeCell ref="F19:G19"/>
    <mergeCell ref="F20:G20"/>
    <mergeCell ref="F21:G21"/>
  </mergeCells>
  <printOptions/>
  <pageMargins left="0.7874015748031497" right="0.7874015748031497" top="0.7874015748031497" bottom="0.7874015748031497" header="0" footer="0"/>
  <pageSetup horizontalDpi="300" verticalDpi="300" orientation="portrait" paperSize="9" r:id="rId1"/>
  <headerFooter alignWithMargins="0">
    <oddFooter>&amp;C- 9 -</oddFooter>
  </headerFooter>
</worksheet>
</file>

<file path=xl/worksheets/sheet6.xml><?xml version="1.0" encoding="utf-8"?>
<worksheet xmlns="http://schemas.openxmlformats.org/spreadsheetml/2006/main" xmlns:r="http://schemas.openxmlformats.org/officeDocument/2006/relationships">
  <dimension ref="A2:AT75"/>
  <sheetViews>
    <sheetView workbookViewId="0" topLeftCell="A1">
      <selection activeCell="A1" sqref="A1"/>
    </sheetView>
  </sheetViews>
  <sheetFormatPr defaultColWidth="9.00390625" defaultRowHeight="16.5" customHeight="1"/>
  <cols>
    <col min="1" max="1" width="22.75390625" style="30" customWidth="1"/>
    <col min="2" max="8" width="9.125" style="30" customWidth="1"/>
    <col min="9" max="21" width="10.75390625" style="30" customWidth="1"/>
    <col min="22" max="36" width="0.12890625" style="435" customWidth="1"/>
    <col min="37" max="40" width="0.12890625" style="436" customWidth="1"/>
    <col min="41" max="42" width="0.12890625" style="182" customWidth="1"/>
    <col min="43" max="46" width="5.25390625" style="182" customWidth="1"/>
    <col min="47" max="16384" width="9.00390625" style="30" customWidth="1"/>
  </cols>
  <sheetData>
    <row r="2" ht="16.5" customHeight="1">
      <c r="A2" s="74" t="s">
        <v>171</v>
      </c>
    </row>
    <row r="3" ht="16.5" customHeight="1">
      <c r="A3" s="74"/>
    </row>
    <row r="4" spans="1:46" s="39" customFormat="1" ht="16.5" customHeight="1">
      <c r="A4" s="26" t="s">
        <v>343</v>
      </c>
      <c r="V4" s="435"/>
      <c r="W4" s="435"/>
      <c r="X4" s="435"/>
      <c r="Y4" s="435"/>
      <c r="Z4" s="435"/>
      <c r="AA4" s="435"/>
      <c r="AB4" s="435"/>
      <c r="AC4" s="435"/>
      <c r="AD4" s="435"/>
      <c r="AE4" s="435"/>
      <c r="AF4" s="435"/>
      <c r="AG4" s="435"/>
      <c r="AH4" s="435"/>
      <c r="AI4" s="435"/>
      <c r="AJ4" s="435"/>
      <c r="AK4" s="436"/>
      <c r="AL4" s="436"/>
      <c r="AM4" s="436"/>
      <c r="AN4" s="436"/>
      <c r="AO4" s="182"/>
      <c r="AP4" s="182"/>
      <c r="AQ4" s="182"/>
      <c r="AR4" s="182"/>
      <c r="AS4" s="182"/>
      <c r="AT4" s="182"/>
    </row>
    <row r="5" spans="1:46" s="39" customFormat="1" ht="16.5" customHeight="1">
      <c r="A5" s="26" t="s">
        <v>343</v>
      </c>
      <c r="V5" s="435"/>
      <c r="W5" s="435"/>
      <c r="X5" s="435"/>
      <c r="Y5" s="435"/>
      <c r="Z5" s="435"/>
      <c r="AA5" s="435"/>
      <c r="AB5" s="435"/>
      <c r="AC5" s="435"/>
      <c r="AD5" s="435"/>
      <c r="AE5" s="435"/>
      <c r="AF5" s="435"/>
      <c r="AG5" s="435"/>
      <c r="AH5" s="435"/>
      <c r="AI5" s="435"/>
      <c r="AJ5" s="435"/>
      <c r="AK5" s="436"/>
      <c r="AL5" s="436"/>
      <c r="AM5" s="436"/>
      <c r="AN5" s="436"/>
      <c r="AO5" s="182"/>
      <c r="AP5" s="182"/>
      <c r="AQ5" s="182"/>
      <c r="AR5" s="182"/>
      <c r="AS5" s="182"/>
      <c r="AT5" s="182"/>
    </row>
    <row r="6" spans="1:46" s="39" customFormat="1" ht="16.5" customHeight="1">
      <c r="A6" s="26" t="s">
        <v>343</v>
      </c>
      <c r="V6" s="435"/>
      <c r="W6" s="435"/>
      <c r="X6" s="435"/>
      <c r="Y6" s="435"/>
      <c r="Z6" s="435"/>
      <c r="AA6" s="435"/>
      <c r="AB6" s="435"/>
      <c r="AC6" s="435"/>
      <c r="AD6" s="435"/>
      <c r="AE6" s="435"/>
      <c r="AF6" s="435"/>
      <c r="AG6" s="435"/>
      <c r="AH6" s="435"/>
      <c r="AI6" s="435"/>
      <c r="AJ6" s="435"/>
      <c r="AK6" s="436"/>
      <c r="AL6" s="436"/>
      <c r="AM6" s="436"/>
      <c r="AN6" s="436"/>
      <c r="AO6" s="182"/>
      <c r="AP6" s="182"/>
      <c r="AQ6" s="182"/>
      <c r="AR6" s="182"/>
      <c r="AS6" s="182"/>
      <c r="AT6" s="182"/>
    </row>
    <row r="7" spans="1:46" s="39" customFormat="1" ht="16.5" customHeight="1">
      <c r="A7" s="26" t="s">
        <v>338</v>
      </c>
      <c r="V7" s="435"/>
      <c r="W7" s="435"/>
      <c r="X7" s="435"/>
      <c r="Y7" s="435"/>
      <c r="Z7" s="435"/>
      <c r="AA7" s="435"/>
      <c r="AB7" s="435"/>
      <c r="AC7" s="435"/>
      <c r="AD7" s="435"/>
      <c r="AE7" s="435"/>
      <c r="AF7" s="435"/>
      <c r="AG7" s="435"/>
      <c r="AH7" s="435"/>
      <c r="AI7" s="435"/>
      <c r="AJ7" s="435"/>
      <c r="AK7" s="436"/>
      <c r="AL7" s="436"/>
      <c r="AM7" s="436"/>
      <c r="AN7" s="436"/>
      <c r="AO7" s="182"/>
      <c r="AP7" s="182"/>
      <c r="AQ7" s="182"/>
      <c r="AR7" s="182"/>
      <c r="AS7" s="182"/>
      <c r="AT7" s="182"/>
    </row>
    <row r="8" spans="1:46" s="39" customFormat="1" ht="16.5" customHeight="1">
      <c r="A8" s="26" t="s">
        <v>338</v>
      </c>
      <c r="H8" s="59" t="s">
        <v>317</v>
      </c>
      <c r="V8" s="435"/>
      <c r="W8" s="435"/>
      <c r="X8" s="435"/>
      <c r="Y8" s="435"/>
      <c r="Z8" s="435"/>
      <c r="AA8" s="435"/>
      <c r="AB8" s="435"/>
      <c r="AC8" s="435"/>
      <c r="AD8" s="435"/>
      <c r="AE8" s="435"/>
      <c r="AF8" s="435"/>
      <c r="AG8" s="435"/>
      <c r="AH8" s="435"/>
      <c r="AI8" s="435"/>
      <c r="AJ8" s="435"/>
      <c r="AK8" s="436"/>
      <c r="AL8" s="436"/>
      <c r="AM8" s="436"/>
      <c r="AN8" s="436"/>
      <c r="AO8" s="182"/>
      <c r="AP8" s="182"/>
      <c r="AQ8" s="182"/>
      <c r="AR8" s="182"/>
      <c r="AS8" s="182"/>
      <c r="AT8" s="182"/>
    </row>
    <row r="9" spans="1:46" s="39" customFormat="1" ht="16.5" customHeight="1">
      <c r="A9" s="26" t="s">
        <v>343</v>
      </c>
      <c r="V9" s="435"/>
      <c r="W9" s="435"/>
      <c r="X9" s="435"/>
      <c r="Y9" s="435"/>
      <c r="Z9" s="435"/>
      <c r="AA9" s="435"/>
      <c r="AB9" s="435"/>
      <c r="AC9" s="435"/>
      <c r="AD9" s="435"/>
      <c r="AE9" s="435"/>
      <c r="AF9" s="435"/>
      <c r="AG9" s="435"/>
      <c r="AH9" s="435"/>
      <c r="AI9" s="435"/>
      <c r="AJ9" s="435"/>
      <c r="AK9" s="436"/>
      <c r="AL9" s="436"/>
      <c r="AM9" s="436"/>
      <c r="AN9" s="436"/>
      <c r="AO9" s="182"/>
      <c r="AP9" s="182"/>
      <c r="AQ9" s="182"/>
      <c r="AR9" s="182"/>
      <c r="AS9" s="182"/>
      <c r="AT9" s="182"/>
    </row>
    <row r="10" spans="1:46" s="39" customFormat="1" ht="16.5" customHeight="1">
      <c r="A10" s="26" t="s">
        <v>338</v>
      </c>
      <c r="V10" s="435"/>
      <c r="W10" s="435"/>
      <c r="X10" s="435"/>
      <c r="Y10" s="435"/>
      <c r="Z10" s="435"/>
      <c r="AA10" s="435"/>
      <c r="AB10" s="435"/>
      <c r="AC10" s="435"/>
      <c r="AD10" s="435"/>
      <c r="AE10" s="435"/>
      <c r="AF10" s="435"/>
      <c r="AG10" s="435"/>
      <c r="AH10" s="435"/>
      <c r="AI10" s="435"/>
      <c r="AJ10" s="435"/>
      <c r="AK10" s="436"/>
      <c r="AL10" s="436"/>
      <c r="AM10" s="436"/>
      <c r="AN10" s="436"/>
      <c r="AO10" s="182"/>
      <c r="AP10" s="182"/>
      <c r="AQ10" s="182"/>
      <c r="AR10" s="182"/>
      <c r="AS10" s="182"/>
      <c r="AT10" s="182"/>
    </row>
    <row r="11" spans="1:46" s="39" customFormat="1" ht="16.5" customHeight="1">
      <c r="A11" s="26" t="s">
        <v>338</v>
      </c>
      <c r="H11" s="59" t="s">
        <v>280</v>
      </c>
      <c r="V11" s="435"/>
      <c r="W11" s="435"/>
      <c r="X11" s="435"/>
      <c r="Y11" s="435"/>
      <c r="Z11" s="435"/>
      <c r="AA11" s="435"/>
      <c r="AB11" s="435"/>
      <c r="AC11" s="435"/>
      <c r="AD11" s="435"/>
      <c r="AE11" s="435"/>
      <c r="AF11" s="435"/>
      <c r="AG11" s="435"/>
      <c r="AH11" s="435"/>
      <c r="AI11" s="435"/>
      <c r="AJ11" s="435"/>
      <c r="AK11" s="436"/>
      <c r="AL11" s="436"/>
      <c r="AM11" s="436"/>
      <c r="AN11" s="436"/>
      <c r="AO11" s="182"/>
      <c r="AP11" s="182"/>
      <c r="AQ11" s="182"/>
      <c r="AR11" s="182"/>
      <c r="AS11" s="182"/>
      <c r="AT11" s="182"/>
    </row>
    <row r="12" spans="33:41" ht="16.5" customHeight="1">
      <c r="AG12" s="435" t="s">
        <v>372</v>
      </c>
      <c r="AK12" s="435"/>
      <c r="AL12" s="435"/>
      <c r="AM12" s="435"/>
      <c r="AN12" s="435"/>
      <c r="AO12" s="30"/>
    </row>
    <row r="13" spans="1:41" ht="16.5" customHeight="1">
      <c r="A13" s="360" t="s">
        <v>200</v>
      </c>
      <c r="B13" s="360"/>
      <c r="C13" s="360"/>
      <c r="D13" s="360"/>
      <c r="E13" s="360"/>
      <c r="F13" s="360"/>
      <c r="G13" s="360"/>
      <c r="H13" s="360"/>
      <c r="V13" s="435" t="s">
        <v>371</v>
      </c>
      <c r="AK13" s="435"/>
      <c r="AL13" s="435"/>
      <c r="AM13" s="435"/>
      <c r="AN13" s="435"/>
      <c r="AO13" s="30"/>
    </row>
    <row r="14" spans="1:41" ht="24" customHeight="1">
      <c r="A14" s="290" t="s">
        <v>211</v>
      </c>
      <c r="B14" s="291"/>
      <c r="C14" s="362" t="s">
        <v>212</v>
      </c>
      <c r="D14" s="363"/>
      <c r="E14" s="363"/>
      <c r="F14" s="362" t="s">
        <v>213</v>
      </c>
      <c r="G14" s="363"/>
      <c r="H14" s="364"/>
      <c r="AH14" s="437" t="s">
        <v>112</v>
      </c>
      <c r="AK14" s="435"/>
      <c r="AL14" s="435"/>
      <c r="AM14" s="438" t="s">
        <v>281</v>
      </c>
      <c r="AN14" s="435"/>
      <c r="AO14" s="30"/>
    </row>
    <row r="15" spans="1:46" ht="22.5">
      <c r="A15" s="189"/>
      <c r="B15" s="190"/>
      <c r="C15" s="107" t="s">
        <v>107</v>
      </c>
      <c r="D15" s="108" t="s">
        <v>108</v>
      </c>
      <c r="E15" s="109" t="s">
        <v>104</v>
      </c>
      <c r="F15" s="108" t="s">
        <v>107</v>
      </c>
      <c r="G15" s="108" t="s">
        <v>108</v>
      </c>
      <c r="H15" s="109" t="s">
        <v>104</v>
      </c>
      <c r="V15" s="439" t="s">
        <v>324</v>
      </c>
      <c r="W15" s="440"/>
      <c r="X15" s="441" t="s">
        <v>110</v>
      </c>
      <c r="Y15" s="442"/>
      <c r="AH15" s="443"/>
      <c r="AI15" s="444" t="s">
        <v>389</v>
      </c>
      <c r="AJ15" s="445" t="s">
        <v>110</v>
      </c>
      <c r="AK15" s="445" t="s">
        <v>114</v>
      </c>
      <c r="AL15" s="445" t="s">
        <v>111</v>
      </c>
      <c r="AM15" s="446" t="s">
        <v>419</v>
      </c>
      <c r="AN15" s="445" t="s">
        <v>110</v>
      </c>
      <c r="AO15" s="181"/>
      <c r="AP15" s="37"/>
      <c r="AQ15" s="37"/>
      <c r="AR15" s="37"/>
      <c r="AS15" s="37"/>
      <c r="AT15" s="37"/>
    </row>
    <row r="16" spans="1:46" ht="13.5">
      <c r="A16" s="191"/>
      <c r="B16" s="192"/>
      <c r="C16" s="196" t="s">
        <v>105</v>
      </c>
      <c r="D16" s="197" t="s">
        <v>106</v>
      </c>
      <c r="E16" s="197" t="s">
        <v>105</v>
      </c>
      <c r="F16" s="196" t="s">
        <v>105</v>
      </c>
      <c r="G16" s="197" t="s">
        <v>106</v>
      </c>
      <c r="H16" s="197" t="s">
        <v>105</v>
      </c>
      <c r="V16" s="441" t="s">
        <v>359</v>
      </c>
      <c r="W16" s="441" t="s">
        <v>392</v>
      </c>
      <c r="X16" s="447" t="s">
        <v>323</v>
      </c>
      <c r="Y16" s="448" t="s">
        <v>322</v>
      </c>
      <c r="AH16" s="449" t="s">
        <v>186</v>
      </c>
      <c r="AI16" s="450" t="s">
        <v>197</v>
      </c>
      <c r="AJ16" s="451" t="s">
        <v>420</v>
      </c>
      <c r="AK16" s="451" t="s">
        <v>420</v>
      </c>
      <c r="AL16" s="451" t="s">
        <v>420</v>
      </c>
      <c r="AM16" s="452" t="s">
        <v>197</v>
      </c>
      <c r="AN16" s="451" t="s">
        <v>420</v>
      </c>
      <c r="AO16" s="179"/>
      <c r="AP16" s="185"/>
      <c r="AQ16" s="185"/>
      <c r="AR16" s="185"/>
      <c r="AS16" s="185"/>
      <c r="AT16" s="185"/>
    </row>
    <row r="17" spans="1:46" ht="16.5" customHeight="1">
      <c r="A17" s="361" t="s">
        <v>186</v>
      </c>
      <c r="B17" s="355"/>
      <c r="C17" s="110" t="s">
        <v>197</v>
      </c>
      <c r="D17" s="110" t="s">
        <v>198</v>
      </c>
      <c r="E17" s="110" t="s">
        <v>198</v>
      </c>
      <c r="F17" s="252">
        <v>358608</v>
      </c>
      <c r="G17" s="256">
        <v>118.2</v>
      </c>
      <c r="H17" s="257">
        <v>2286</v>
      </c>
      <c r="I17" s="75"/>
      <c r="J17" s="75"/>
      <c r="K17" s="75"/>
      <c r="L17" s="75"/>
      <c r="M17" s="75"/>
      <c r="N17" s="75"/>
      <c r="O17" s="75"/>
      <c r="P17" s="75"/>
      <c r="Q17" s="75"/>
      <c r="R17" s="75"/>
      <c r="S17" s="75"/>
      <c r="T17" s="75"/>
      <c r="U17" s="75"/>
      <c r="V17" s="453">
        <f aca="true" t="shared" si="0" ref="V17:V28">ABS(C37-100)</f>
        <v>16.200000000000003</v>
      </c>
      <c r="W17" s="453">
        <f aca="true" t="shared" si="1" ref="W17:W28">ABS(B37-100)</f>
        <v>18.900000000000006</v>
      </c>
      <c r="X17" s="453" t="str">
        <f>IF((W17-V17)&gt;0,"拡大","縮小")</f>
        <v>拡大</v>
      </c>
      <c r="Y17" s="454">
        <f>W17-V17</f>
        <v>2.700000000000003</v>
      </c>
      <c r="Z17" s="455" t="s">
        <v>85</v>
      </c>
      <c r="AG17" s="432">
        <f>RANK(AJ17,AJ$17:AJ$29)</f>
        <v>10</v>
      </c>
      <c r="AH17" s="449" t="s">
        <v>85</v>
      </c>
      <c r="AI17" s="446">
        <v>244012</v>
      </c>
      <c r="AJ17" s="456">
        <f>ROUND(AI17/$AI$18*100,1)</f>
        <v>81.1</v>
      </c>
      <c r="AK17" s="457">
        <f aca="true" t="shared" si="2" ref="AK17:AK23">ROUND(AI17/AL17,0)</f>
        <v>1647</v>
      </c>
      <c r="AL17" s="458">
        <v>148.2</v>
      </c>
      <c r="AM17" s="446">
        <v>392812</v>
      </c>
      <c r="AN17" s="456">
        <f>AM17/$AM$18*100</f>
        <v>116.24236147074055</v>
      </c>
      <c r="AO17" s="180"/>
      <c r="AP17" s="185"/>
      <c r="AQ17" s="185"/>
      <c r="AR17" s="185"/>
      <c r="AS17" s="185"/>
      <c r="AT17" s="185"/>
    </row>
    <row r="18" spans="1:46" s="31" customFormat="1" ht="16.5" customHeight="1">
      <c r="A18" s="354" t="s">
        <v>85</v>
      </c>
      <c r="B18" s="355"/>
      <c r="C18" s="250">
        <v>244012</v>
      </c>
      <c r="D18" s="251">
        <v>81.1</v>
      </c>
      <c r="E18" s="252">
        <v>1647</v>
      </c>
      <c r="F18" s="250">
        <v>377563</v>
      </c>
      <c r="G18" s="258">
        <v>124.4</v>
      </c>
      <c r="H18" s="257">
        <v>2204</v>
      </c>
      <c r="I18" s="76"/>
      <c r="J18" s="76"/>
      <c r="K18" s="76"/>
      <c r="L18" s="76"/>
      <c r="M18" s="76"/>
      <c r="N18" s="76"/>
      <c r="O18" s="76"/>
      <c r="P18" s="76"/>
      <c r="Q18" s="76"/>
      <c r="R18" s="76"/>
      <c r="S18" s="76"/>
      <c r="T18" s="76"/>
      <c r="U18" s="76"/>
      <c r="V18" s="453">
        <f t="shared" si="0"/>
        <v>34</v>
      </c>
      <c r="W18" s="453">
        <f t="shared" si="1"/>
        <v>48.599999999999994</v>
      </c>
      <c r="X18" s="453" t="str">
        <f aca="true" t="shared" si="3" ref="X18:X28">IF((W18-V18)&gt;0,"拡大","縮小")</f>
        <v>拡大</v>
      </c>
      <c r="Y18" s="454">
        <f aca="true" t="shared" si="4" ref="Y18:Y28">W18-V18</f>
        <v>14.599999999999994</v>
      </c>
      <c r="Z18" s="459" t="s">
        <v>86</v>
      </c>
      <c r="AA18" s="460"/>
      <c r="AB18" s="460"/>
      <c r="AC18" s="460"/>
      <c r="AD18" s="460"/>
      <c r="AE18" s="460"/>
      <c r="AF18" s="460"/>
      <c r="AG18" s="432">
        <f aca="true" t="shared" si="5" ref="AG18:AG29">RANK(AJ18,AJ$17:AJ$29)</f>
        <v>5</v>
      </c>
      <c r="AH18" s="449" t="s">
        <v>68</v>
      </c>
      <c r="AI18" s="446">
        <v>300929</v>
      </c>
      <c r="AJ18" s="456">
        <v>100</v>
      </c>
      <c r="AK18" s="457">
        <f t="shared" si="2"/>
        <v>1963</v>
      </c>
      <c r="AL18" s="458">
        <v>153.3</v>
      </c>
      <c r="AM18" s="446">
        <v>337925</v>
      </c>
      <c r="AN18" s="456">
        <v>100</v>
      </c>
      <c r="AO18" s="180"/>
      <c r="AP18" s="183"/>
      <c r="AQ18" s="183"/>
      <c r="AR18" s="183"/>
      <c r="AS18" s="183"/>
      <c r="AT18" s="183"/>
    </row>
    <row r="19" spans="1:46" s="41" customFormat="1" ht="16.5" customHeight="1">
      <c r="A19" s="354" t="s">
        <v>68</v>
      </c>
      <c r="B19" s="355"/>
      <c r="C19" s="250">
        <v>300929</v>
      </c>
      <c r="D19" s="251">
        <v>100</v>
      </c>
      <c r="E19" s="252">
        <v>1963</v>
      </c>
      <c r="F19" s="250">
        <v>303517</v>
      </c>
      <c r="G19" s="258">
        <v>100</v>
      </c>
      <c r="H19" s="257">
        <v>1947</v>
      </c>
      <c r="I19" s="77"/>
      <c r="J19" s="77"/>
      <c r="K19" s="77"/>
      <c r="L19" s="77"/>
      <c r="M19" s="77"/>
      <c r="N19" s="77"/>
      <c r="O19" s="77"/>
      <c r="P19" s="77"/>
      <c r="Q19" s="77"/>
      <c r="R19" s="77"/>
      <c r="S19" s="77"/>
      <c r="T19" s="77"/>
      <c r="U19" s="77"/>
      <c r="V19" s="453">
        <f t="shared" si="0"/>
        <v>34.30000000000001</v>
      </c>
      <c r="W19" s="453">
        <f t="shared" si="1"/>
        <v>9.799999999999997</v>
      </c>
      <c r="X19" s="453" t="str">
        <f t="shared" si="3"/>
        <v>縮小</v>
      </c>
      <c r="Y19" s="454">
        <f t="shared" si="4"/>
        <v>-24.500000000000014</v>
      </c>
      <c r="Z19" s="459" t="s">
        <v>234</v>
      </c>
      <c r="AA19" s="461"/>
      <c r="AB19" s="461"/>
      <c r="AC19" s="461"/>
      <c r="AD19" s="461"/>
      <c r="AE19" s="461"/>
      <c r="AF19" s="461"/>
      <c r="AG19" s="432">
        <f>RANK(AJ19,AJ$17:AJ$29)</f>
        <v>1</v>
      </c>
      <c r="AH19" s="449" t="s">
        <v>86</v>
      </c>
      <c r="AI19" s="446">
        <v>447063</v>
      </c>
      <c r="AJ19" s="456">
        <f>ROUND(AI19/$AI$18*100,1)</f>
        <v>148.6</v>
      </c>
      <c r="AK19" s="457">
        <f t="shared" si="2"/>
        <v>2851</v>
      </c>
      <c r="AL19" s="458">
        <v>156.8</v>
      </c>
      <c r="AM19" s="446">
        <v>452801</v>
      </c>
      <c r="AN19" s="456">
        <f aca="true" t="shared" si="6" ref="AN19:AN29">AM19/$AM$18*100</f>
        <v>133.99452541244358</v>
      </c>
      <c r="AO19" s="180"/>
      <c r="AP19" s="184"/>
      <c r="AQ19" s="184"/>
      <c r="AR19" s="184"/>
      <c r="AS19" s="184"/>
      <c r="AT19" s="184"/>
    </row>
    <row r="20" spans="1:46" s="40" customFormat="1" ht="16.5" customHeight="1">
      <c r="A20" s="356" t="s">
        <v>86</v>
      </c>
      <c r="B20" s="357"/>
      <c r="C20" s="250">
        <v>447063</v>
      </c>
      <c r="D20" s="251">
        <v>148.6</v>
      </c>
      <c r="E20" s="252">
        <v>2851</v>
      </c>
      <c r="F20" s="250">
        <v>473501</v>
      </c>
      <c r="G20" s="258">
        <v>156</v>
      </c>
      <c r="H20" s="257">
        <v>2997</v>
      </c>
      <c r="I20" s="78"/>
      <c r="J20" s="78"/>
      <c r="K20" s="78"/>
      <c r="L20" s="78"/>
      <c r="M20" s="78"/>
      <c r="N20" s="78"/>
      <c r="O20" s="78"/>
      <c r="P20" s="78"/>
      <c r="Q20" s="78"/>
      <c r="R20" s="78"/>
      <c r="S20" s="78"/>
      <c r="T20" s="78"/>
      <c r="U20" s="78"/>
      <c r="V20" s="453">
        <f t="shared" si="0"/>
        <v>26.799999999999997</v>
      </c>
      <c r="W20" s="453">
        <f t="shared" si="1"/>
        <v>18.5</v>
      </c>
      <c r="X20" s="453" t="str">
        <f t="shared" si="3"/>
        <v>縮小</v>
      </c>
      <c r="Y20" s="454">
        <f t="shared" si="4"/>
        <v>-8.299999999999997</v>
      </c>
      <c r="Z20" s="459" t="s">
        <v>235</v>
      </c>
      <c r="AA20" s="460"/>
      <c r="AB20" s="460"/>
      <c r="AC20" s="460"/>
      <c r="AD20" s="460"/>
      <c r="AE20" s="460"/>
      <c r="AF20" s="460"/>
      <c r="AG20" s="432">
        <f t="shared" si="5"/>
        <v>7</v>
      </c>
      <c r="AH20" s="449" t="s">
        <v>234</v>
      </c>
      <c r="AI20" s="446">
        <v>271333</v>
      </c>
      <c r="AJ20" s="456">
        <f>ROUND(AI20/$AI$18*100,1)</f>
        <v>90.2</v>
      </c>
      <c r="AK20" s="457">
        <f t="shared" si="2"/>
        <v>1813</v>
      </c>
      <c r="AL20" s="458">
        <v>149.7</v>
      </c>
      <c r="AM20" s="446">
        <v>453854</v>
      </c>
      <c r="AN20" s="456">
        <f t="shared" si="6"/>
        <v>134.30613301768145</v>
      </c>
      <c r="AO20" s="180"/>
      <c r="AP20" s="184"/>
      <c r="AQ20" s="184"/>
      <c r="AR20" s="184"/>
      <c r="AS20" s="184"/>
      <c r="AT20" s="184"/>
    </row>
    <row r="21" spans="1:41" ht="16.5" customHeight="1">
      <c r="A21" s="354" t="s">
        <v>234</v>
      </c>
      <c r="B21" s="355"/>
      <c r="C21" s="250">
        <v>271333</v>
      </c>
      <c r="D21" s="251">
        <v>90.2</v>
      </c>
      <c r="E21" s="252">
        <v>1813</v>
      </c>
      <c r="F21" s="250">
        <v>378017</v>
      </c>
      <c r="G21" s="258">
        <v>124.5</v>
      </c>
      <c r="H21" s="257">
        <v>2389</v>
      </c>
      <c r="I21" s="78"/>
      <c r="J21" s="78"/>
      <c r="K21" s="78"/>
      <c r="L21" s="78"/>
      <c r="M21" s="78"/>
      <c r="N21" s="78"/>
      <c r="O21" s="78"/>
      <c r="P21" s="78"/>
      <c r="Q21" s="78"/>
      <c r="R21" s="78"/>
      <c r="S21" s="78"/>
      <c r="T21" s="78"/>
      <c r="U21" s="78"/>
      <c r="V21" s="453">
        <f t="shared" si="0"/>
        <v>42.3</v>
      </c>
      <c r="W21" s="453">
        <f t="shared" si="1"/>
        <v>40.3</v>
      </c>
      <c r="X21" s="453" t="str">
        <f t="shared" si="3"/>
        <v>縮小</v>
      </c>
      <c r="Y21" s="454">
        <f t="shared" si="4"/>
        <v>-2</v>
      </c>
      <c r="Z21" s="455" t="s">
        <v>102</v>
      </c>
      <c r="AG21" s="432">
        <f t="shared" si="5"/>
        <v>9</v>
      </c>
      <c r="AH21" s="449" t="s">
        <v>235</v>
      </c>
      <c r="AI21" s="446">
        <v>245169</v>
      </c>
      <c r="AJ21" s="456">
        <f>ROUND(AI21/$AI$18*100,1)</f>
        <v>81.5</v>
      </c>
      <c r="AK21" s="457">
        <f t="shared" si="2"/>
        <v>1466</v>
      </c>
      <c r="AL21" s="458">
        <v>167.2</v>
      </c>
      <c r="AM21" s="446">
        <v>247351</v>
      </c>
      <c r="AN21" s="456">
        <f t="shared" si="6"/>
        <v>73.19701117111785</v>
      </c>
      <c r="AO21" s="180"/>
    </row>
    <row r="22" spans="1:41" ht="16.5" customHeight="1">
      <c r="A22" s="354" t="s">
        <v>235</v>
      </c>
      <c r="B22" s="355"/>
      <c r="C22" s="250">
        <v>245169</v>
      </c>
      <c r="D22" s="251">
        <v>81.5</v>
      </c>
      <c r="E22" s="252">
        <v>1466</v>
      </c>
      <c r="F22" s="250">
        <v>289322</v>
      </c>
      <c r="G22" s="258">
        <v>95.3</v>
      </c>
      <c r="H22" s="257">
        <v>1681</v>
      </c>
      <c r="I22" s="78"/>
      <c r="J22" s="78"/>
      <c r="K22" s="78"/>
      <c r="L22" s="78"/>
      <c r="M22" s="78"/>
      <c r="N22" s="78"/>
      <c r="O22" s="78"/>
      <c r="P22" s="78"/>
      <c r="Q22" s="78"/>
      <c r="R22" s="78"/>
      <c r="S22" s="78"/>
      <c r="T22" s="78"/>
      <c r="U22" s="78"/>
      <c r="V22" s="453">
        <f t="shared" si="0"/>
        <v>21.599999999999994</v>
      </c>
      <c r="W22" s="453">
        <f t="shared" si="1"/>
        <v>12.900000000000006</v>
      </c>
      <c r="X22" s="453" t="str">
        <f t="shared" si="3"/>
        <v>縮小</v>
      </c>
      <c r="Y22" s="454">
        <f t="shared" si="4"/>
        <v>-8.699999999999989</v>
      </c>
      <c r="Z22" s="455" t="s">
        <v>87</v>
      </c>
      <c r="AG22" s="432">
        <f t="shared" si="5"/>
        <v>11</v>
      </c>
      <c r="AH22" s="449" t="s">
        <v>102</v>
      </c>
      <c r="AI22" s="446">
        <v>179563</v>
      </c>
      <c r="AJ22" s="456">
        <f>ROUND(AI22/$AI$18*100,1)</f>
        <v>59.7</v>
      </c>
      <c r="AK22" s="457">
        <f t="shared" si="2"/>
        <v>1417</v>
      </c>
      <c r="AL22" s="458">
        <v>126.7</v>
      </c>
      <c r="AM22" s="446">
        <v>194935</v>
      </c>
      <c r="AN22" s="456">
        <f t="shared" si="6"/>
        <v>57.68587704372272</v>
      </c>
      <c r="AO22" s="180"/>
    </row>
    <row r="23" spans="1:41" ht="16.5" customHeight="1">
      <c r="A23" s="354" t="s">
        <v>102</v>
      </c>
      <c r="B23" s="355"/>
      <c r="C23" s="250">
        <v>179563</v>
      </c>
      <c r="D23" s="251">
        <v>59.7</v>
      </c>
      <c r="E23" s="252">
        <v>1417</v>
      </c>
      <c r="F23" s="250">
        <v>233275</v>
      </c>
      <c r="G23" s="258">
        <v>76.9</v>
      </c>
      <c r="H23" s="257">
        <v>1700</v>
      </c>
      <c r="I23" s="78"/>
      <c r="J23" s="78"/>
      <c r="K23" s="78"/>
      <c r="L23" s="78"/>
      <c r="M23" s="78"/>
      <c r="N23" s="78"/>
      <c r="O23" s="78"/>
      <c r="P23" s="78"/>
      <c r="Q23" s="78"/>
      <c r="R23" s="78"/>
      <c r="S23" s="78"/>
      <c r="T23" s="78"/>
      <c r="U23" s="78"/>
      <c r="V23" s="453">
        <f t="shared" si="0"/>
        <v>3</v>
      </c>
      <c r="W23" s="453" t="e">
        <f t="shared" si="1"/>
        <v>#VALUE!</v>
      </c>
      <c r="X23" s="453" t="e">
        <f t="shared" si="3"/>
        <v>#VALUE!</v>
      </c>
      <c r="Y23" s="454" t="e">
        <f t="shared" si="4"/>
        <v>#VALUE!</v>
      </c>
      <c r="Z23" s="455" t="s">
        <v>187</v>
      </c>
      <c r="AG23" s="432">
        <f t="shared" si="5"/>
        <v>3</v>
      </c>
      <c r="AH23" s="449" t="s">
        <v>87</v>
      </c>
      <c r="AI23" s="446">
        <v>339651</v>
      </c>
      <c r="AJ23" s="456">
        <f>ROUND(AI23/$AI$18*100,1)</f>
        <v>112.9</v>
      </c>
      <c r="AK23" s="457">
        <f t="shared" si="2"/>
        <v>2194</v>
      </c>
      <c r="AL23" s="458">
        <v>154.8</v>
      </c>
      <c r="AM23" s="446">
        <v>410922</v>
      </c>
      <c r="AN23" s="456">
        <f t="shared" si="6"/>
        <v>121.60153880298883</v>
      </c>
      <c r="AO23" s="180"/>
    </row>
    <row r="24" spans="1:41" ht="16.5" customHeight="1">
      <c r="A24" s="354" t="s">
        <v>87</v>
      </c>
      <c r="B24" s="355"/>
      <c r="C24" s="252">
        <v>339651</v>
      </c>
      <c r="D24" s="251">
        <v>112.9</v>
      </c>
      <c r="E24" s="252">
        <v>2194</v>
      </c>
      <c r="F24" s="250">
        <v>395998</v>
      </c>
      <c r="G24" s="258">
        <v>130.5</v>
      </c>
      <c r="H24" s="257">
        <v>2619</v>
      </c>
      <c r="I24" s="78"/>
      <c r="J24" s="78"/>
      <c r="K24" s="78"/>
      <c r="L24" s="78"/>
      <c r="M24" s="78"/>
      <c r="N24" s="78"/>
      <c r="O24" s="78"/>
      <c r="P24" s="78"/>
      <c r="Q24" s="78"/>
      <c r="R24" s="78"/>
      <c r="S24" s="78"/>
      <c r="T24" s="78"/>
      <c r="U24" s="78"/>
      <c r="V24" s="453">
        <f t="shared" si="0"/>
        <v>63.8</v>
      </c>
      <c r="W24" s="453">
        <f t="shared" si="1"/>
        <v>55.5</v>
      </c>
      <c r="X24" s="453" t="str">
        <f t="shared" si="3"/>
        <v>縮小</v>
      </c>
      <c r="Y24" s="454">
        <f t="shared" si="4"/>
        <v>-8.299999999999997</v>
      </c>
      <c r="Z24" s="455" t="s">
        <v>247</v>
      </c>
      <c r="AG24" s="432" t="e">
        <f t="shared" si="5"/>
        <v>#N/A</v>
      </c>
      <c r="AH24" s="449" t="s">
        <v>187</v>
      </c>
      <c r="AI24" s="462" t="s">
        <v>103</v>
      </c>
      <c r="AJ24" s="456"/>
      <c r="AK24" s="457"/>
      <c r="AL24" s="463"/>
      <c r="AM24" s="462">
        <v>348127</v>
      </c>
      <c r="AN24" s="456">
        <f t="shared" si="6"/>
        <v>103.01901309462158</v>
      </c>
      <c r="AO24" s="180"/>
    </row>
    <row r="25" spans="1:41" ht="16.5" customHeight="1">
      <c r="A25" s="354" t="s">
        <v>187</v>
      </c>
      <c r="B25" s="355"/>
      <c r="C25" s="252" t="s">
        <v>103</v>
      </c>
      <c r="D25" s="252" t="s">
        <v>103</v>
      </c>
      <c r="E25" s="252" t="s">
        <v>103</v>
      </c>
      <c r="F25" s="250">
        <v>313586</v>
      </c>
      <c r="G25" s="258">
        <v>103.3</v>
      </c>
      <c r="H25" s="257">
        <v>2106</v>
      </c>
      <c r="I25" s="78"/>
      <c r="J25" s="78"/>
      <c r="K25" s="78"/>
      <c r="L25" s="78"/>
      <c r="M25" s="78"/>
      <c r="N25" s="78"/>
      <c r="O25" s="78"/>
      <c r="P25" s="78"/>
      <c r="Q25" s="78"/>
      <c r="R25" s="78"/>
      <c r="S25" s="78"/>
      <c r="T25" s="78"/>
      <c r="U25" s="78"/>
      <c r="V25" s="453">
        <f t="shared" si="0"/>
        <v>24.5</v>
      </c>
      <c r="W25" s="453">
        <f t="shared" si="1"/>
        <v>6.599999999999994</v>
      </c>
      <c r="X25" s="453" t="str">
        <f t="shared" si="3"/>
        <v>縮小</v>
      </c>
      <c r="Y25" s="454">
        <f t="shared" si="4"/>
        <v>-17.900000000000006</v>
      </c>
      <c r="Z25" s="455" t="s">
        <v>248</v>
      </c>
      <c r="AG25" s="432">
        <f t="shared" si="5"/>
        <v>12</v>
      </c>
      <c r="AH25" s="449" t="s">
        <v>247</v>
      </c>
      <c r="AI25" s="446">
        <v>133928</v>
      </c>
      <c r="AJ25" s="456">
        <f>ROUND(AI25/$AI$18*100,1)</f>
        <v>44.5</v>
      </c>
      <c r="AK25" s="457">
        <f>ROUND(AI25/AL25,0)</f>
        <v>1244</v>
      </c>
      <c r="AL25" s="458">
        <v>107.7</v>
      </c>
      <c r="AM25" s="446">
        <v>122274</v>
      </c>
      <c r="AN25" s="456">
        <f t="shared" si="6"/>
        <v>36.18376858770437</v>
      </c>
      <c r="AO25" s="180"/>
    </row>
    <row r="26" spans="1:41" ht="16.5" customHeight="1">
      <c r="A26" s="354" t="s">
        <v>247</v>
      </c>
      <c r="B26" s="355"/>
      <c r="C26" s="252">
        <v>133928</v>
      </c>
      <c r="D26" s="253">
        <v>44.5</v>
      </c>
      <c r="E26" s="252">
        <v>1244</v>
      </c>
      <c r="F26" s="250">
        <v>137005</v>
      </c>
      <c r="G26" s="258">
        <v>45.1</v>
      </c>
      <c r="H26" s="257">
        <v>1225</v>
      </c>
      <c r="I26" s="78"/>
      <c r="J26" s="78"/>
      <c r="K26" s="78"/>
      <c r="L26" s="78"/>
      <c r="M26" s="78"/>
      <c r="N26" s="78"/>
      <c r="O26" s="78"/>
      <c r="P26" s="78"/>
      <c r="Q26" s="78"/>
      <c r="R26" s="78"/>
      <c r="S26" s="78"/>
      <c r="T26" s="78"/>
      <c r="U26" s="78"/>
      <c r="V26" s="453">
        <f t="shared" si="0"/>
        <v>2.0999999999999943</v>
      </c>
      <c r="W26" s="453">
        <f t="shared" si="1"/>
        <v>26.700000000000003</v>
      </c>
      <c r="X26" s="453" t="str">
        <f t="shared" si="3"/>
        <v>拡大</v>
      </c>
      <c r="Y26" s="454">
        <f t="shared" si="4"/>
        <v>24.60000000000001</v>
      </c>
      <c r="Z26" s="455" t="s">
        <v>249</v>
      </c>
      <c r="AG26" s="432">
        <f t="shared" si="5"/>
        <v>6</v>
      </c>
      <c r="AH26" s="449" t="s">
        <v>248</v>
      </c>
      <c r="AI26" s="446">
        <v>280981</v>
      </c>
      <c r="AJ26" s="456">
        <f>ROUND(AI26/$AI$18*100,1)</f>
        <v>93.4</v>
      </c>
      <c r="AK26" s="457">
        <f>ROUND(AI26/AL26,0)</f>
        <v>2019</v>
      </c>
      <c r="AL26" s="458">
        <v>139.2</v>
      </c>
      <c r="AM26" s="446">
        <v>255210</v>
      </c>
      <c r="AN26" s="456">
        <f t="shared" si="6"/>
        <v>75.52267514981135</v>
      </c>
      <c r="AO26" s="180"/>
    </row>
    <row r="27" spans="1:41" ht="16.5" customHeight="1">
      <c r="A27" s="354" t="s">
        <v>248</v>
      </c>
      <c r="B27" s="355"/>
      <c r="C27" s="252">
        <v>280981</v>
      </c>
      <c r="D27" s="253">
        <v>93.4</v>
      </c>
      <c r="E27" s="252">
        <v>2019</v>
      </c>
      <c r="F27" s="250">
        <v>288573</v>
      </c>
      <c r="G27" s="258">
        <v>95.1</v>
      </c>
      <c r="H27" s="257">
        <v>2007</v>
      </c>
      <c r="I27" s="78"/>
      <c r="J27" s="78"/>
      <c r="K27" s="78"/>
      <c r="L27" s="78"/>
      <c r="M27" s="78"/>
      <c r="N27" s="78"/>
      <c r="O27" s="78"/>
      <c r="P27" s="78"/>
      <c r="Q27" s="78"/>
      <c r="R27" s="78"/>
      <c r="S27" s="78"/>
      <c r="T27" s="78"/>
      <c r="U27" s="78"/>
      <c r="V27" s="453">
        <f t="shared" si="0"/>
        <v>9.200000000000003</v>
      </c>
      <c r="W27" s="453">
        <f t="shared" si="1"/>
        <v>1.2000000000000028</v>
      </c>
      <c r="X27" s="453" t="str">
        <f t="shared" si="3"/>
        <v>縮小</v>
      </c>
      <c r="Y27" s="454">
        <f t="shared" si="4"/>
        <v>-8</v>
      </c>
      <c r="Z27" s="455" t="s">
        <v>240</v>
      </c>
      <c r="AG27" s="432">
        <f t="shared" si="5"/>
        <v>2</v>
      </c>
      <c r="AH27" s="449" t="s">
        <v>249</v>
      </c>
      <c r="AI27" s="446">
        <v>381304</v>
      </c>
      <c r="AJ27" s="456">
        <f>ROUND(AI27/$AI$18*100,1)</f>
        <v>126.7</v>
      </c>
      <c r="AK27" s="457">
        <f>ROUND(AI27/AL27,0)</f>
        <v>2795</v>
      </c>
      <c r="AL27" s="458">
        <v>136.4</v>
      </c>
      <c r="AM27" s="446">
        <v>345181</v>
      </c>
      <c r="AN27" s="456">
        <f t="shared" si="6"/>
        <v>102.14722201671968</v>
      </c>
      <c r="AO27" s="180"/>
    </row>
    <row r="28" spans="1:41" ht="16.5" customHeight="1">
      <c r="A28" s="354" t="s">
        <v>249</v>
      </c>
      <c r="B28" s="355"/>
      <c r="C28" s="252">
        <v>381304</v>
      </c>
      <c r="D28" s="253">
        <v>126.7</v>
      </c>
      <c r="E28" s="252">
        <v>2795</v>
      </c>
      <c r="F28" s="250">
        <v>344268</v>
      </c>
      <c r="G28" s="258">
        <v>113.4</v>
      </c>
      <c r="H28" s="257">
        <v>2692</v>
      </c>
      <c r="I28" s="78"/>
      <c r="J28" s="78"/>
      <c r="K28" s="78"/>
      <c r="L28" s="78"/>
      <c r="M28" s="78"/>
      <c r="N28" s="78"/>
      <c r="O28" s="78"/>
      <c r="P28" s="78"/>
      <c r="Q28" s="78"/>
      <c r="R28" s="78"/>
      <c r="S28" s="78"/>
      <c r="T28" s="78"/>
      <c r="U28" s="78"/>
      <c r="V28" s="453">
        <f t="shared" si="0"/>
        <v>19</v>
      </c>
      <c r="W28" s="453">
        <f t="shared" si="1"/>
        <v>18.299999999999997</v>
      </c>
      <c r="X28" s="453" t="str">
        <f t="shared" si="3"/>
        <v>縮小</v>
      </c>
      <c r="Y28" s="454">
        <f t="shared" si="4"/>
        <v>-0.7000000000000028</v>
      </c>
      <c r="Z28" s="455" t="s">
        <v>88</v>
      </c>
      <c r="AG28" s="432">
        <f t="shared" si="5"/>
        <v>4</v>
      </c>
      <c r="AH28" s="449" t="s">
        <v>240</v>
      </c>
      <c r="AI28" s="446">
        <v>304622</v>
      </c>
      <c r="AJ28" s="456">
        <f>ROUND(AI28/$AI$18*100,1)</f>
        <v>101.2</v>
      </c>
      <c r="AK28" s="457">
        <f>ROUND(AI28/AL28,0)</f>
        <v>1930</v>
      </c>
      <c r="AL28" s="464">
        <v>157.8</v>
      </c>
      <c r="AM28" s="446">
        <v>306856</v>
      </c>
      <c r="AN28" s="456">
        <f t="shared" si="6"/>
        <v>90.80594806539912</v>
      </c>
      <c r="AO28" s="180"/>
    </row>
    <row r="29" spans="1:41" ht="16.5" customHeight="1">
      <c r="A29" s="354" t="s">
        <v>240</v>
      </c>
      <c r="B29" s="355"/>
      <c r="C29" s="252">
        <v>304622</v>
      </c>
      <c r="D29" s="253">
        <v>101.2</v>
      </c>
      <c r="E29" s="252">
        <v>1930</v>
      </c>
      <c r="F29" s="250">
        <v>359332</v>
      </c>
      <c r="G29" s="258">
        <v>118.4</v>
      </c>
      <c r="H29" s="257">
        <v>2369</v>
      </c>
      <c r="I29" s="78"/>
      <c r="J29" s="78"/>
      <c r="K29" s="78"/>
      <c r="L29" s="78"/>
      <c r="M29" s="78"/>
      <c r="N29" s="78"/>
      <c r="O29" s="78"/>
      <c r="P29" s="78"/>
      <c r="Q29" s="78"/>
      <c r="R29" s="78"/>
      <c r="S29" s="78"/>
      <c r="T29" s="78"/>
      <c r="U29" s="78"/>
      <c r="W29" s="465" t="s">
        <v>325</v>
      </c>
      <c r="X29" s="435">
        <f>COUNTIF(X17:X28,"拡大")</f>
        <v>3</v>
      </c>
      <c r="AG29" s="432">
        <f t="shared" si="5"/>
        <v>8</v>
      </c>
      <c r="AH29" s="466" t="s">
        <v>88</v>
      </c>
      <c r="AI29" s="446">
        <v>245998</v>
      </c>
      <c r="AJ29" s="456">
        <f>ROUND(AI29/$AI$18*100,1)</f>
        <v>81.7</v>
      </c>
      <c r="AK29" s="457">
        <f>ROUND(AI29/AL29,0)</f>
        <v>1711</v>
      </c>
      <c r="AL29" s="464">
        <v>143.8</v>
      </c>
      <c r="AM29" s="446">
        <v>273790</v>
      </c>
      <c r="AN29" s="456">
        <f t="shared" si="6"/>
        <v>81.02093659835762</v>
      </c>
      <c r="AO29" s="180"/>
    </row>
    <row r="30" spans="1:41" ht="16.5" customHeight="1">
      <c r="A30" s="358" t="s">
        <v>88</v>
      </c>
      <c r="B30" s="359"/>
      <c r="C30" s="254">
        <v>245998</v>
      </c>
      <c r="D30" s="255">
        <v>81.7</v>
      </c>
      <c r="E30" s="254">
        <v>1711</v>
      </c>
      <c r="F30" s="259">
        <v>252597</v>
      </c>
      <c r="G30" s="260">
        <v>83.2</v>
      </c>
      <c r="H30" s="261">
        <v>1763</v>
      </c>
      <c r="I30" s="78"/>
      <c r="J30" s="78"/>
      <c r="K30" s="78"/>
      <c r="L30" s="78"/>
      <c r="M30" s="78"/>
      <c r="N30" s="78"/>
      <c r="O30" s="78"/>
      <c r="P30" s="78"/>
      <c r="Q30" s="78"/>
      <c r="R30" s="78"/>
      <c r="S30" s="78"/>
      <c r="T30" s="78"/>
      <c r="U30" s="78"/>
      <c r="W30" s="465" t="s">
        <v>326</v>
      </c>
      <c r="X30" s="435">
        <f>COUNTIF(X17:X28,"縮小")</f>
        <v>8</v>
      </c>
      <c r="AH30" s="467" t="s">
        <v>113</v>
      </c>
      <c r="AK30" s="435"/>
      <c r="AL30" s="435"/>
      <c r="AM30" s="435"/>
      <c r="AN30" s="435"/>
      <c r="AO30" s="180"/>
    </row>
    <row r="31" spans="1:41" ht="13.5">
      <c r="A31" s="26" t="s">
        <v>172</v>
      </c>
      <c r="B31" s="113"/>
      <c r="C31" s="113"/>
      <c r="D31" s="113"/>
      <c r="E31" s="113"/>
      <c r="F31" s="113"/>
      <c r="G31" s="113"/>
      <c r="H31" s="113"/>
      <c r="I31" s="78"/>
      <c r="J31" s="78"/>
      <c r="K31" s="78"/>
      <c r="L31" s="78"/>
      <c r="M31" s="78"/>
      <c r="N31" s="78"/>
      <c r="O31" s="78"/>
      <c r="P31" s="78"/>
      <c r="Q31" s="78"/>
      <c r="R31" s="78"/>
      <c r="S31" s="78"/>
      <c r="T31" s="78"/>
      <c r="U31" s="78"/>
      <c r="V31" s="442"/>
      <c r="W31" s="442"/>
      <c r="X31" s="442"/>
      <c r="Y31" s="442"/>
      <c r="AH31" s="449"/>
      <c r="AI31" s="444" t="s">
        <v>389</v>
      </c>
      <c r="AJ31" s="445" t="s">
        <v>110</v>
      </c>
      <c r="AK31" s="445" t="s">
        <v>114</v>
      </c>
      <c r="AL31" s="445" t="s">
        <v>111</v>
      </c>
      <c r="AM31" s="435"/>
      <c r="AN31" s="435"/>
      <c r="AO31" s="180"/>
    </row>
    <row r="32" spans="1:41" ht="13.5">
      <c r="A32" s="26"/>
      <c r="B32" s="113"/>
      <c r="C32" s="113"/>
      <c r="D32" s="113"/>
      <c r="E32" s="113"/>
      <c r="F32" s="113"/>
      <c r="G32" s="113"/>
      <c r="H32" s="113"/>
      <c r="I32" s="78"/>
      <c r="J32" s="78"/>
      <c r="K32" s="78"/>
      <c r="L32" s="78"/>
      <c r="M32" s="78"/>
      <c r="N32" s="78"/>
      <c r="O32" s="78"/>
      <c r="P32" s="78"/>
      <c r="Q32" s="78"/>
      <c r="R32" s="78"/>
      <c r="S32" s="78"/>
      <c r="T32" s="78"/>
      <c r="U32" s="78"/>
      <c r="AH32" s="449" t="s">
        <v>186</v>
      </c>
      <c r="AI32" s="446">
        <v>358608</v>
      </c>
      <c r="AJ32" s="468">
        <f aca="true" t="shared" si="7" ref="AJ32:AJ45">ROUND(AI32/$AI$34*100,1)</f>
        <v>118.2</v>
      </c>
      <c r="AK32" s="457">
        <f>ROUND(AI32/AL32,0)</f>
        <v>2286</v>
      </c>
      <c r="AL32" s="469">
        <v>156.9</v>
      </c>
      <c r="AM32" s="435"/>
      <c r="AN32" s="435"/>
      <c r="AO32" s="30"/>
    </row>
    <row r="33" spans="1:41" ht="16.5" customHeight="1">
      <c r="A33" s="113"/>
      <c r="B33" s="113"/>
      <c r="C33" s="113"/>
      <c r="D33" s="113"/>
      <c r="E33" s="113"/>
      <c r="F33" s="113"/>
      <c r="G33" s="113"/>
      <c r="H33" s="114"/>
      <c r="I33" s="78"/>
      <c r="J33" s="78"/>
      <c r="K33" s="78"/>
      <c r="L33" s="78"/>
      <c r="M33" s="78"/>
      <c r="N33" s="78"/>
      <c r="O33" s="78"/>
      <c r="P33" s="78"/>
      <c r="Q33" s="78"/>
      <c r="R33" s="78"/>
      <c r="S33" s="78"/>
      <c r="T33" s="78"/>
      <c r="U33" s="78"/>
      <c r="V33" s="435" t="s">
        <v>84</v>
      </c>
      <c r="AH33" s="449" t="s">
        <v>85</v>
      </c>
      <c r="AI33" s="446">
        <v>377563</v>
      </c>
      <c r="AJ33" s="468">
        <f t="shared" si="7"/>
        <v>124.4</v>
      </c>
      <c r="AK33" s="457">
        <f aca="true" t="shared" si="8" ref="AK33:AK45">ROUND(AI33/AL33,0)</f>
        <v>2204</v>
      </c>
      <c r="AL33" s="469">
        <v>171.3</v>
      </c>
      <c r="AM33" s="435"/>
      <c r="AN33" s="435"/>
      <c r="AO33" s="30"/>
    </row>
    <row r="34" spans="1:41" ht="16.5" customHeight="1">
      <c r="A34" s="360" t="s">
        <v>201</v>
      </c>
      <c r="B34" s="360"/>
      <c r="C34" s="360"/>
      <c r="D34" s="360"/>
      <c r="E34" s="360"/>
      <c r="F34" s="360"/>
      <c r="G34" s="360"/>
      <c r="H34" s="360"/>
      <c r="I34" s="78"/>
      <c r="J34" s="78"/>
      <c r="K34" s="78"/>
      <c r="L34" s="78"/>
      <c r="M34" s="78"/>
      <c r="N34" s="78"/>
      <c r="O34" s="78"/>
      <c r="P34" s="78"/>
      <c r="Q34" s="78"/>
      <c r="R34" s="78"/>
      <c r="S34" s="78"/>
      <c r="T34" s="78"/>
      <c r="U34" s="78"/>
      <c r="V34" s="460"/>
      <c r="W34" s="460"/>
      <c r="X34" s="460" t="s">
        <v>252</v>
      </c>
      <c r="Y34" s="460" t="s">
        <v>253</v>
      </c>
      <c r="Z34" s="460" t="s">
        <v>297</v>
      </c>
      <c r="AA34" s="460" t="s">
        <v>315</v>
      </c>
      <c r="AB34" s="460" t="s">
        <v>358</v>
      </c>
      <c r="AC34" s="460" t="s">
        <v>391</v>
      </c>
      <c r="AH34" s="449" t="s">
        <v>68</v>
      </c>
      <c r="AI34" s="446">
        <v>303517</v>
      </c>
      <c r="AJ34" s="468">
        <f t="shared" si="7"/>
        <v>100</v>
      </c>
      <c r="AK34" s="457">
        <f t="shared" si="8"/>
        <v>1947</v>
      </c>
      <c r="AL34" s="469">
        <v>155.9</v>
      </c>
      <c r="AM34" s="435"/>
      <c r="AN34" s="435"/>
      <c r="AO34" s="30"/>
    </row>
    <row r="35" spans="1:41" ht="16.5" customHeight="1">
      <c r="A35" s="115" t="s">
        <v>214</v>
      </c>
      <c r="B35" s="116" t="s">
        <v>390</v>
      </c>
      <c r="C35" s="116" t="s">
        <v>357</v>
      </c>
      <c r="D35" s="116" t="s">
        <v>316</v>
      </c>
      <c r="E35" s="116" t="s">
        <v>296</v>
      </c>
      <c r="F35" s="116" t="s">
        <v>250</v>
      </c>
      <c r="G35" s="116" t="s">
        <v>220</v>
      </c>
      <c r="V35" s="435" t="s">
        <v>85</v>
      </c>
      <c r="X35" s="470">
        <v>92.5</v>
      </c>
      <c r="Y35" s="470">
        <v>96.6</v>
      </c>
      <c r="Z35" s="471">
        <v>95.7</v>
      </c>
      <c r="AA35" s="470">
        <v>115.9</v>
      </c>
      <c r="AB35" s="470">
        <v>116.2</v>
      </c>
      <c r="AC35" s="472">
        <v>81.1</v>
      </c>
      <c r="AH35" s="449" t="s">
        <v>86</v>
      </c>
      <c r="AI35" s="446">
        <v>473501</v>
      </c>
      <c r="AJ35" s="468">
        <f t="shared" si="7"/>
        <v>156</v>
      </c>
      <c r="AK35" s="457">
        <f t="shared" si="8"/>
        <v>2997</v>
      </c>
      <c r="AL35" s="469">
        <v>158</v>
      </c>
      <c r="AM35" s="435"/>
      <c r="AN35" s="435"/>
      <c r="AO35" s="30"/>
    </row>
    <row r="36" spans="1:41" ht="16.5" customHeight="1">
      <c r="A36" s="117" t="s">
        <v>186</v>
      </c>
      <c r="B36" s="118" t="s">
        <v>109</v>
      </c>
      <c r="C36" s="118" t="s">
        <v>109</v>
      </c>
      <c r="D36" s="118" t="s">
        <v>109</v>
      </c>
      <c r="E36" s="118" t="s">
        <v>109</v>
      </c>
      <c r="F36" s="118" t="s">
        <v>197</v>
      </c>
      <c r="G36" s="118" t="s">
        <v>197</v>
      </c>
      <c r="V36" s="435" t="s">
        <v>86</v>
      </c>
      <c r="X36" s="470">
        <v>132.8</v>
      </c>
      <c r="Y36" s="470">
        <v>134.4</v>
      </c>
      <c r="Z36" s="471">
        <v>138.5</v>
      </c>
      <c r="AA36" s="470">
        <v>132.1</v>
      </c>
      <c r="AB36" s="470">
        <v>134</v>
      </c>
      <c r="AC36" s="472">
        <v>148.6</v>
      </c>
      <c r="AH36" s="449" t="s">
        <v>234</v>
      </c>
      <c r="AI36" s="446">
        <v>378017</v>
      </c>
      <c r="AJ36" s="468">
        <f t="shared" si="7"/>
        <v>124.5</v>
      </c>
      <c r="AK36" s="457">
        <f t="shared" si="8"/>
        <v>2389</v>
      </c>
      <c r="AL36" s="469">
        <v>158.2</v>
      </c>
      <c r="AM36" s="435"/>
      <c r="AN36" s="435"/>
      <c r="AO36" s="30"/>
    </row>
    <row r="37" spans="1:41" ht="16.5" customHeight="1">
      <c r="A37" s="111" t="s">
        <v>85</v>
      </c>
      <c r="B37" s="478">
        <v>81.1</v>
      </c>
      <c r="C37" s="479">
        <v>116.2</v>
      </c>
      <c r="D37" s="479">
        <v>115.9</v>
      </c>
      <c r="E37" s="479">
        <v>95.7</v>
      </c>
      <c r="F37" s="480">
        <v>96.6</v>
      </c>
      <c r="G37" s="480">
        <v>92.5</v>
      </c>
      <c r="V37" s="435" t="s">
        <v>251</v>
      </c>
      <c r="X37" s="470">
        <v>79.5</v>
      </c>
      <c r="Y37" s="470">
        <v>83.1</v>
      </c>
      <c r="Z37" s="471">
        <v>84.3</v>
      </c>
      <c r="AA37" s="470">
        <v>124.2</v>
      </c>
      <c r="AB37" s="470">
        <v>134.3</v>
      </c>
      <c r="AC37" s="472">
        <v>90.2</v>
      </c>
      <c r="AH37" s="449" t="s">
        <v>235</v>
      </c>
      <c r="AI37" s="446">
        <v>289322</v>
      </c>
      <c r="AJ37" s="468">
        <f t="shared" si="7"/>
        <v>95.3</v>
      </c>
      <c r="AK37" s="457">
        <f t="shared" si="8"/>
        <v>1681</v>
      </c>
      <c r="AL37" s="469">
        <v>172.1</v>
      </c>
      <c r="AM37" s="435"/>
      <c r="AN37" s="435"/>
      <c r="AO37" s="30"/>
    </row>
    <row r="38" spans="1:41" ht="16.5" customHeight="1">
      <c r="A38" s="198" t="s">
        <v>318</v>
      </c>
      <c r="B38" s="478">
        <v>148.6</v>
      </c>
      <c r="C38" s="479">
        <v>134</v>
      </c>
      <c r="D38" s="479">
        <v>132.1</v>
      </c>
      <c r="E38" s="479">
        <v>138.5</v>
      </c>
      <c r="F38" s="480">
        <v>134.4</v>
      </c>
      <c r="G38" s="480">
        <v>132.8</v>
      </c>
      <c r="V38" s="435" t="s">
        <v>235</v>
      </c>
      <c r="X38" s="470">
        <v>79.1</v>
      </c>
      <c r="Y38" s="470">
        <v>81.7</v>
      </c>
      <c r="Z38" s="471">
        <v>81.7</v>
      </c>
      <c r="AA38" s="470">
        <v>76.1</v>
      </c>
      <c r="AB38" s="470">
        <v>73.2</v>
      </c>
      <c r="AC38" s="472">
        <v>81.5</v>
      </c>
      <c r="AG38" s="443"/>
      <c r="AH38" s="449" t="s">
        <v>102</v>
      </c>
      <c r="AI38" s="446">
        <v>233275</v>
      </c>
      <c r="AJ38" s="468">
        <f t="shared" si="7"/>
        <v>76.9</v>
      </c>
      <c r="AK38" s="457">
        <f t="shared" si="8"/>
        <v>1700</v>
      </c>
      <c r="AL38" s="469">
        <v>137.2</v>
      </c>
      <c r="AM38" s="435"/>
      <c r="AN38" s="435"/>
      <c r="AO38" s="30"/>
    </row>
    <row r="39" spans="1:41" ht="16.5" customHeight="1">
      <c r="A39" s="119" t="s">
        <v>234</v>
      </c>
      <c r="B39" s="478">
        <v>90.2</v>
      </c>
      <c r="C39" s="479">
        <v>134.3</v>
      </c>
      <c r="D39" s="479">
        <v>124.2</v>
      </c>
      <c r="E39" s="479">
        <v>84.3</v>
      </c>
      <c r="F39" s="480">
        <v>83.1</v>
      </c>
      <c r="G39" s="480">
        <v>79.5</v>
      </c>
      <c r="V39" s="435" t="s">
        <v>102</v>
      </c>
      <c r="X39" s="470">
        <v>52.1</v>
      </c>
      <c r="Y39" s="470">
        <v>58.7</v>
      </c>
      <c r="Z39" s="471">
        <v>57.8</v>
      </c>
      <c r="AA39" s="470">
        <v>57.5</v>
      </c>
      <c r="AB39" s="470">
        <v>57.7</v>
      </c>
      <c r="AC39" s="472">
        <v>59.7</v>
      </c>
      <c r="AH39" s="449" t="s">
        <v>87</v>
      </c>
      <c r="AI39" s="446">
        <v>395998</v>
      </c>
      <c r="AJ39" s="468">
        <f t="shared" si="7"/>
        <v>130.5</v>
      </c>
      <c r="AK39" s="457">
        <f t="shared" si="8"/>
        <v>2619</v>
      </c>
      <c r="AL39" s="469">
        <v>151.2</v>
      </c>
      <c r="AM39" s="435"/>
      <c r="AN39" s="435"/>
      <c r="AO39" s="30"/>
    </row>
    <row r="40" spans="1:41" ht="16.5" customHeight="1">
      <c r="A40" s="111" t="s">
        <v>235</v>
      </c>
      <c r="B40" s="478">
        <v>81.5</v>
      </c>
      <c r="C40" s="479">
        <v>73.2</v>
      </c>
      <c r="D40" s="479">
        <v>76.1</v>
      </c>
      <c r="E40" s="479">
        <v>81.7</v>
      </c>
      <c r="F40" s="480">
        <v>81.7</v>
      </c>
      <c r="G40" s="480">
        <v>79.1</v>
      </c>
      <c r="V40" s="435" t="s">
        <v>87</v>
      </c>
      <c r="X40" s="470">
        <v>128.3</v>
      </c>
      <c r="Y40" s="470">
        <v>131.2</v>
      </c>
      <c r="Z40" s="471">
        <v>134.4</v>
      </c>
      <c r="AA40" s="470">
        <v>118.9</v>
      </c>
      <c r="AB40" s="470">
        <v>121.6</v>
      </c>
      <c r="AC40" s="472">
        <v>112.9</v>
      </c>
      <c r="AH40" s="449" t="s">
        <v>187</v>
      </c>
      <c r="AI40" s="446">
        <v>313586</v>
      </c>
      <c r="AJ40" s="468">
        <f t="shared" si="7"/>
        <v>103.3</v>
      </c>
      <c r="AK40" s="457">
        <f t="shared" si="8"/>
        <v>2106</v>
      </c>
      <c r="AL40" s="469">
        <v>148.9</v>
      </c>
      <c r="AM40" s="435"/>
      <c r="AN40" s="435"/>
      <c r="AO40" s="30"/>
    </row>
    <row r="41" spans="1:41" ht="16.5" customHeight="1">
      <c r="A41" s="111" t="s">
        <v>102</v>
      </c>
      <c r="B41" s="478">
        <v>59.7</v>
      </c>
      <c r="C41" s="478">
        <v>57.7</v>
      </c>
      <c r="D41" s="478">
        <v>57.5</v>
      </c>
      <c r="E41" s="478">
        <v>57.8</v>
      </c>
      <c r="F41" s="480">
        <v>58.7</v>
      </c>
      <c r="G41" s="480">
        <v>52.1</v>
      </c>
      <c r="V41" s="435" t="s">
        <v>116</v>
      </c>
      <c r="X41" s="471" t="s">
        <v>103</v>
      </c>
      <c r="Y41" s="471" t="s">
        <v>103</v>
      </c>
      <c r="Z41" s="471" t="s">
        <v>103</v>
      </c>
      <c r="AA41" s="470">
        <v>97.6</v>
      </c>
      <c r="AB41" s="470">
        <v>103</v>
      </c>
      <c r="AC41" s="473" t="s">
        <v>103</v>
      </c>
      <c r="AH41" s="449" t="s">
        <v>247</v>
      </c>
      <c r="AI41" s="446">
        <v>137005</v>
      </c>
      <c r="AJ41" s="468">
        <f t="shared" si="7"/>
        <v>45.1</v>
      </c>
      <c r="AK41" s="457">
        <f t="shared" si="8"/>
        <v>1225</v>
      </c>
      <c r="AL41" s="469">
        <v>111.8</v>
      </c>
      <c r="AM41" s="435"/>
      <c r="AN41" s="435"/>
      <c r="AO41" s="30"/>
    </row>
    <row r="42" spans="1:41" ht="16.5" customHeight="1">
      <c r="A42" s="111" t="s">
        <v>319</v>
      </c>
      <c r="B42" s="478">
        <v>112.9</v>
      </c>
      <c r="C42" s="478">
        <v>121.6</v>
      </c>
      <c r="D42" s="478">
        <v>118.9</v>
      </c>
      <c r="E42" s="478">
        <v>134.4</v>
      </c>
      <c r="F42" s="478">
        <v>131.2</v>
      </c>
      <c r="G42" s="478">
        <v>128.3</v>
      </c>
      <c r="V42" s="435" t="s">
        <v>247</v>
      </c>
      <c r="X42" s="470">
        <v>34.4</v>
      </c>
      <c r="Y42" s="470">
        <v>33.5</v>
      </c>
      <c r="Z42" s="471">
        <v>32.8</v>
      </c>
      <c r="AA42" s="470">
        <v>41.9</v>
      </c>
      <c r="AB42" s="470">
        <v>36.2</v>
      </c>
      <c r="AC42" s="472">
        <v>44.5</v>
      </c>
      <c r="AH42" s="449" t="s">
        <v>248</v>
      </c>
      <c r="AI42" s="446">
        <v>288573</v>
      </c>
      <c r="AJ42" s="468">
        <f t="shared" si="7"/>
        <v>95.1</v>
      </c>
      <c r="AK42" s="457">
        <f t="shared" si="8"/>
        <v>2007</v>
      </c>
      <c r="AL42" s="469">
        <v>143.8</v>
      </c>
      <c r="AM42" s="435"/>
      <c r="AN42" s="435"/>
      <c r="AO42" s="30"/>
    </row>
    <row r="43" spans="1:41" ht="16.5" customHeight="1">
      <c r="A43" s="111" t="s">
        <v>187</v>
      </c>
      <c r="B43" s="478" t="s">
        <v>103</v>
      </c>
      <c r="C43" s="478">
        <v>103</v>
      </c>
      <c r="D43" s="478">
        <v>97.6</v>
      </c>
      <c r="E43" s="481" t="s">
        <v>103</v>
      </c>
      <c r="F43" s="478" t="s">
        <v>103</v>
      </c>
      <c r="G43" s="478" t="s">
        <v>103</v>
      </c>
      <c r="V43" s="435" t="s">
        <v>248</v>
      </c>
      <c r="X43" s="470">
        <v>80.7</v>
      </c>
      <c r="Y43" s="470">
        <v>80.4</v>
      </c>
      <c r="Z43" s="471">
        <v>80.9</v>
      </c>
      <c r="AA43" s="470">
        <v>76.4</v>
      </c>
      <c r="AB43" s="470">
        <v>75.5</v>
      </c>
      <c r="AC43" s="472">
        <v>93.4</v>
      </c>
      <c r="AH43" s="449" t="s">
        <v>249</v>
      </c>
      <c r="AI43" s="446">
        <v>344268</v>
      </c>
      <c r="AJ43" s="468">
        <f t="shared" si="7"/>
        <v>113.4</v>
      </c>
      <c r="AK43" s="457">
        <f t="shared" si="8"/>
        <v>2692</v>
      </c>
      <c r="AL43" s="469">
        <v>127.9</v>
      </c>
      <c r="AM43" s="435"/>
      <c r="AN43" s="435"/>
      <c r="AO43" s="30"/>
    </row>
    <row r="44" spans="1:41" ht="16.5" customHeight="1">
      <c r="A44" s="111" t="s">
        <v>320</v>
      </c>
      <c r="B44" s="478">
        <v>44.5</v>
      </c>
      <c r="C44" s="478">
        <v>36.2</v>
      </c>
      <c r="D44" s="478">
        <v>41.9</v>
      </c>
      <c r="E44" s="478">
        <v>32.8</v>
      </c>
      <c r="F44" s="478">
        <v>33.5</v>
      </c>
      <c r="G44" s="478">
        <v>34.4</v>
      </c>
      <c r="V44" s="435" t="s">
        <v>249</v>
      </c>
      <c r="X44" s="470">
        <v>116.5</v>
      </c>
      <c r="Y44" s="470">
        <v>117</v>
      </c>
      <c r="Z44" s="471">
        <v>117.9</v>
      </c>
      <c r="AA44" s="470">
        <v>103.6</v>
      </c>
      <c r="AB44" s="470">
        <v>102.1</v>
      </c>
      <c r="AC44" s="472">
        <v>126.7</v>
      </c>
      <c r="AH44" s="449" t="s">
        <v>240</v>
      </c>
      <c r="AI44" s="446">
        <v>359332</v>
      </c>
      <c r="AJ44" s="468">
        <f t="shared" si="7"/>
        <v>118.4</v>
      </c>
      <c r="AK44" s="457">
        <f t="shared" si="8"/>
        <v>2369</v>
      </c>
      <c r="AL44" s="469">
        <v>151.7</v>
      </c>
      <c r="AM44" s="435"/>
      <c r="AN44" s="435"/>
      <c r="AO44" s="30"/>
    </row>
    <row r="45" spans="1:41" ht="16.5" customHeight="1">
      <c r="A45" s="111" t="s">
        <v>248</v>
      </c>
      <c r="B45" s="478">
        <v>93.4</v>
      </c>
      <c r="C45" s="478">
        <v>75.5</v>
      </c>
      <c r="D45" s="478">
        <v>76.4</v>
      </c>
      <c r="E45" s="478">
        <v>80.9</v>
      </c>
      <c r="F45" s="478">
        <v>80.4</v>
      </c>
      <c r="G45" s="478">
        <v>80.7</v>
      </c>
      <c r="V45" s="435" t="s">
        <v>240</v>
      </c>
      <c r="X45" s="470">
        <v>96.4</v>
      </c>
      <c r="Y45" s="470">
        <v>97.3</v>
      </c>
      <c r="Z45" s="471">
        <v>95.9</v>
      </c>
      <c r="AA45" s="470">
        <v>81.6</v>
      </c>
      <c r="AB45" s="470">
        <v>90.8</v>
      </c>
      <c r="AC45" s="472">
        <v>101.2</v>
      </c>
      <c r="AH45" s="466" t="s">
        <v>88</v>
      </c>
      <c r="AI45" s="446">
        <v>252597</v>
      </c>
      <c r="AJ45" s="468">
        <f t="shared" si="7"/>
        <v>83.2</v>
      </c>
      <c r="AK45" s="457">
        <f t="shared" si="8"/>
        <v>1763</v>
      </c>
      <c r="AL45" s="469">
        <v>143.3</v>
      </c>
      <c r="AM45" s="435"/>
      <c r="AN45" s="435"/>
      <c r="AO45" s="30"/>
    </row>
    <row r="46" spans="1:41" ht="16.5" customHeight="1">
      <c r="A46" s="111" t="s">
        <v>321</v>
      </c>
      <c r="B46" s="478">
        <v>126.7</v>
      </c>
      <c r="C46" s="478">
        <v>102.1</v>
      </c>
      <c r="D46" s="478">
        <v>103.6</v>
      </c>
      <c r="E46" s="478">
        <v>117.9</v>
      </c>
      <c r="F46" s="478">
        <v>117</v>
      </c>
      <c r="G46" s="478">
        <v>116.5</v>
      </c>
      <c r="V46" s="435" t="s">
        <v>88</v>
      </c>
      <c r="X46" s="470">
        <v>85.7</v>
      </c>
      <c r="Y46" s="470">
        <v>83.8</v>
      </c>
      <c r="Z46" s="471">
        <v>82.4</v>
      </c>
      <c r="AA46" s="470">
        <v>81.3</v>
      </c>
      <c r="AB46" s="470">
        <v>81</v>
      </c>
      <c r="AC46" s="472">
        <v>81.7</v>
      </c>
      <c r="AH46" s="443"/>
      <c r="AI46" s="446"/>
      <c r="AJ46" s="468"/>
      <c r="AK46" s="457"/>
      <c r="AL46" s="474"/>
      <c r="AM46" s="435"/>
      <c r="AN46" s="435"/>
      <c r="AO46" s="30"/>
    </row>
    <row r="47" spans="1:26" ht="16.5" customHeight="1">
      <c r="A47" s="111" t="s">
        <v>240</v>
      </c>
      <c r="B47" s="478">
        <v>101.2</v>
      </c>
      <c r="C47" s="478">
        <v>90.8</v>
      </c>
      <c r="D47" s="478">
        <v>81.6</v>
      </c>
      <c r="E47" s="478">
        <v>95.9</v>
      </c>
      <c r="F47" s="478">
        <v>97.3</v>
      </c>
      <c r="G47" s="478">
        <v>96.4</v>
      </c>
      <c r="W47" s="475"/>
      <c r="X47" s="476"/>
      <c r="Z47" s="476"/>
    </row>
    <row r="48" spans="1:7" ht="16.5" customHeight="1">
      <c r="A48" s="112" t="s">
        <v>88</v>
      </c>
      <c r="B48" s="482">
        <v>81.7</v>
      </c>
      <c r="C48" s="482">
        <v>81</v>
      </c>
      <c r="D48" s="482">
        <v>81.3</v>
      </c>
      <c r="E48" s="482">
        <v>82.4</v>
      </c>
      <c r="F48" s="482">
        <v>83.8</v>
      </c>
      <c r="G48" s="482">
        <v>85.7</v>
      </c>
    </row>
    <row r="49" spans="1:21" ht="16.5" customHeight="1">
      <c r="A49" s="66"/>
      <c r="C49" s="53"/>
      <c r="D49" s="53"/>
      <c r="E49" s="53"/>
      <c r="F49" s="54"/>
      <c r="G49" s="204"/>
      <c r="H49" s="53"/>
      <c r="I49" s="39"/>
      <c r="J49" s="39"/>
      <c r="K49" s="39"/>
      <c r="L49" s="39"/>
      <c r="M49" s="39"/>
      <c r="N49" s="39"/>
      <c r="O49" s="39"/>
      <c r="P49" s="39"/>
      <c r="Q49" s="39"/>
      <c r="R49" s="39"/>
      <c r="S49" s="39"/>
      <c r="T49" s="39"/>
      <c r="U49" s="39"/>
    </row>
    <row r="50" spans="1:21" ht="16.5" customHeight="1">
      <c r="A50" s="66"/>
      <c r="C50" s="53"/>
      <c r="D50" s="53"/>
      <c r="E50" s="53"/>
      <c r="F50" s="54"/>
      <c r="G50" s="54"/>
      <c r="H50" s="53"/>
      <c r="I50" s="39"/>
      <c r="J50" s="39"/>
      <c r="K50" s="39"/>
      <c r="L50" s="39"/>
      <c r="M50" s="39"/>
      <c r="N50" s="39"/>
      <c r="O50" s="39"/>
      <c r="P50" s="39"/>
      <c r="Q50" s="39"/>
      <c r="R50" s="39"/>
      <c r="S50" s="39"/>
      <c r="T50" s="39"/>
      <c r="U50" s="39"/>
    </row>
    <row r="51" spans="1:21" ht="16.5" customHeight="1">
      <c r="A51" s="66"/>
      <c r="C51" s="53"/>
      <c r="D51" s="53"/>
      <c r="E51" s="53"/>
      <c r="F51" s="54"/>
      <c r="G51" s="54"/>
      <c r="H51" s="53"/>
      <c r="I51" s="39"/>
      <c r="J51" s="39"/>
      <c r="K51" s="39"/>
      <c r="L51" s="39"/>
      <c r="M51" s="39"/>
      <c r="N51" s="39"/>
      <c r="O51" s="39"/>
      <c r="P51" s="39"/>
      <c r="Q51" s="39"/>
      <c r="R51" s="39"/>
      <c r="S51" s="39"/>
      <c r="T51" s="39"/>
      <c r="U51" s="39"/>
    </row>
    <row r="52" spans="1:21" ht="16.5" customHeight="1">
      <c r="A52" s="66"/>
      <c r="C52" s="53"/>
      <c r="D52" s="53"/>
      <c r="E52" s="53"/>
      <c r="F52" s="54"/>
      <c r="G52" s="54"/>
      <c r="H52" s="53"/>
      <c r="I52" s="39"/>
      <c r="J52" s="39"/>
      <c r="K52" s="39"/>
      <c r="L52" s="39"/>
      <c r="M52" s="39"/>
      <c r="N52" s="39"/>
      <c r="O52" s="39"/>
      <c r="P52" s="39"/>
      <c r="Q52" s="39"/>
      <c r="R52" s="39"/>
      <c r="S52" s="39"/>
      <c r="T52" s="39"/>
      <c r="U52" s="39"/>
    </row>
    <row r="53" spans="1:8" ht="16.5" customHeight="1">
      <c r="A53" s="141"/>
      <c r="B53" s="141"/>
      <c r="C53" s="141"/>
      <c r="D53" s="141"/>
      <c r="E53" s="141"/>
      <c r="F53" s="141"/>
      <c r="G53" s="141"/>
      <c r="H53" s="141"/>
    </row>
    <row r="54" spans="9:21" ht="16.5" customHeight="1">
      <c r="I54" s="39"/>
      <c r="J54" s="39"/>
      <c r="K54" s="39"/>
      <c r="L54" s="39"/>
      <c r="M54" s="39"/>
      <c r="N54" s="39"/>
      <c r="O54" s="39"/>
      <c r="P54" s="39"/>
      <c r="Q54" s="39"/>
      <c r="R54" s="39"/>
      <c r="S54" s="39"/>
      <c r="T54" s="39"/>
      <c r="U54" s="39"/>
    </row>
    <row r="55" spans="45:46" ht="16.5" customHeight="1">
      <c r="AS55" s="30"/>
      <c r="AT55" s="30"/>
    </row>
    <row r="56" spans="45:46" ht="16.5" customHeight="1">
      <c r="AS56" s="30"/>
      <c r="AT56" s="30"/>
    </row>
    <row r="57" spans="45:46" ht="16.5" customHeight="1">
      <c r="AS57" s="30"/>
      <c r="AT57" s="30"/>
    </row>
    <row r="58" spans="45:46" ht="16.5" customHeight="1">
      <c r="AS58" s="30"/>
      <c r="AT58" s="30"/>
    </row>
    <row r="59" spans="45:46" ht="16.5" customHeight="1">
      <c r="AS59" s="30"/>
      <c r="AT59" s="30"/>
    </row>
    <row r="60" spans="45:46" ht="16.5" customHeight="1">
      <c r="AS60" s="30"/>
      <c r="AT60" s="30"/>
    </row>
    <row r="61" spans="45:46" ht="16.5" customHeight="1">
      <c r="AS61" s="30"/>
      <c r="AT61" s="30"/>
    </row>
    <row r="62" spans="45:46" ht="16.5" customHeight="1">
      <c r="AS62" s="30"/>
      <c r="AT62" s="30"/>
    </row>
    <row r="63" spans="45:46" ht="16.5" customHeight="1">
      <c r="AS63" s="30"/>
      <c r="AT63" s="30"/>
    </row>
    <row r="64" spans="45:46" ht="16.5" customHeight="1">
      <c r="AS64" s="30"/>
      <c r="AT64" s="30"/>
    </row>
    <row r="65" spans="45:46" ht="16.5" customHeight="1">
      <c r="AS65" s="30"/>
      <c r="AT65" s="30"/>
    </row>
    <row r="66" spans="45:46" ht="16.5" customHeight="1">
      <c r="AS66" s="30"/>
      <c r="AT66" s="30"/>
    </row>
    <row r="69" spans="27:31" ht="16.5" customHeight="1">
      <c r="AA69" s="475"/>
      <c r="AB69" s="437"/>
      <c r="AC69" s="477"/>
      <c r="AD69" s="437"/>
      <c r="AE69" s="477"/>
    </row>
    <row r="70" spans="27:30" ht="16.5" customHeight="1">
      <c r="AA70" s="475"/>
      <c r="AB70" s="437"/>
      <c r="AD70" s="437"/>
    </row>
    <row r="71" spans="27:31" ht="16.5" customHeight="1">
      <c r="AA71" s="475"/>
      <c r="AB71" s="437"/>
      <c r="AC71" s="477"/>
      <c r="AD71" s="437"/>
      <c r="AE71" s="477"/>
    </row>
    <row r="72" spans="27:31" ht="16.5" customHeight="1">
      <c r="AA72" s="475"/>
      <c r="AB72" s="437"/>
      <c r="AC72" s="477"/>
      <c r="AD72" s="437"/>
      <c r="AE72" s="477"/>
    </row>
    <row r="73" spans="27:31" ht="16.5" customHeight="1">
      <c r="AA73" s="475"/>
      <c r="AB73" s="437"/>
      <c r="AC73" s="477"/>
      <c r="AD73" s="437"/>
      <c r="AE73" s="477"/>
    </row>
    <row r="74" spans="27:31" ht="16.5" customHeight="1">
      <c r="AA74" s="475"/>
      <c r="AB74" s="437"/>
      <c r="AC74" s="477"/>
      <c r="AD74" s="437"/>
      <c r="AE74" s="477"/>
    </row>
    <row r="75" spans="27:31" ht="16.5" customHeight="1">
      <c r="AA75" s="475"/>
      <c r="AB75" s="437"/>
      <c r="AC75" s="477"/>
      <c r="AD75" s="437"/>
      <c r="AE75" s="477"/>
    </row>
  </sheetData>
  <mergeCells count="18">
    <mergeCell ref="A34:H34"/>
    <mergeCell ref="A13:H13"/>
    <mergeCell ref="A17:B17"/>
    <mergeCell ref="A25:B25"/>
    <mergeCell ref="A21:B21"/>
    <mergeCell ref="A18:B18"/>
    <mergeCell ref="A22:B22"/>
    <mergeCell ref="A23:B23"/>
    <mergeCell ref="C14:E14"/>
    <mergeCell ref="F14:H14"/>
    <mergeCell ref="A19:B19"/>
    <mergeCell ref="A20:B20"/>
    <mergeCell ref="A29:B29"/>
    <mergeCell ref="A30:B30"/>
    <mergeCell ref="A24:B24"/>
    <mergeCell ref="A26:B26"/>
    <mergeCell ref="A27:B27"/>
    <mergeCell ref="A28:B28"/>
  </mergeCells>
  <printOptions/>
  <pageMargins left="0.7874015748031497" right="0.77" top="0.7874015748031497" bottom="0.7874015748031497" header="0" footer="0"/>
  <pageSetup blackAndWhite="1" horizontalDpi="300" verticalDpi="300" orientation="portrait" paperSize="9" r:id="rId4"/>
  <headerFooter alignWithMargins="0">
    <oddFooter>&amp;C- 10 -</oddFooter>
  </headerFooter>
  <colBreaks count="1" manualBreakCount="1">
    <brk id="32"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3:X33"/>
  <sheetViews>
    <sheetView workbookViewId="0" topLeftCell="A1">
      <selection activeCell="A1" sqref="A1"/>
    </sheetView>
  </sheetViews>
  <sheetFormatPr defaultColWidth="9.00390625" defaultRowHeight="16.5" customHeight="1"/>
  <cols>
    <col min="1" max="1" width="27.375" style="26" customWidth="1"/>
    <col min="2" max="3" width="10.00390625" style="26" customWidth="1"/>
    <col min="4" max="4" width="9.875" style="26" bestFit="1" customWidth="1"/>
    <col min="5" max="6" width="10.00390625" style="26" customWidth="1"/>
    <col min="7" max="7" width="9.875" style="26" bestFit="1" customWidth="1"/>
    <col min="8" max="16" width="9.00390625" style="26" customWidth="1"/>
    <col min="17" max="24" width="0.12890625" style="485" customWidth="1"/>
    <col min="25" max="16384" width="9.00390625" style="26" customWidth="1"/>
  </cols>
  <sheetData>
    <row r="3" ht="16.5" customHeight="1">
      <c r="A3" s="74" t="s">
        <v>173</v>
      </c>
    </row>
    <row r="4" spans="1:2" ht="12" customHeight="1">
      <c r="A4" s="74"/>
      <c r="B4" s="68"/>
    </row>
    <row r="5" ht="16.5" customHeight="1">
      <c r="A5" s="26" t="s">
        <v>344</v>
      </c>
    </row>
    <row r="6" ht="16.5" customHeight="1">
      <c r="A6" s="26" t="s">
        <v>344</v>
      </c>
    </row>
    <row r="7" ht="16.5" customHeight="1">
      <c r="A7" s="26" t="s">
        <v>344</v>
      </c>
    </row>
    <row r="8" ht="16.5" customHeight="1">
      <c r="A8" s="26" t="s">
        <v>344</v>
      </c>
    </row>
    <row r="9" ht="16.5" customHeight="1">
      <c r="A9" s="26" t="s">
        <v>344</v>
      </c>
    </row>
    <row r="10" ht="16.5" customHeight="1">
      <c r="A10" s="26" t="s">
        <v>344</v>
      </c>
    </row>
    <row r="11" ht="16.5" customHeight="1">
      <c r="A11" s="26" t="s">
        <v>344</v>
      </c>
    </row>
    <row r="12" ht="16.5" customHeight="1">
      <c r="A12" s="26" t="s">
        <v>344</v>
      </c>
    </row>
    <row r="13" ht="16.5" customHeight="1">
      <c r="G13" s="59" t="s">
        <v>283</v>
      </c>
    </row>
    <row r="14" spans="1:7" ht="16.5" customHeight="1">
      <c r="A14" s="365" t="s">
        <v>421</v>
      </c>
      <c r="B14" s="365"/>
      <c r="C14" s="365"/>
      <c r="D14" s="365"/>
      <c r="E14" s="365"/>
      <c r="F14" s="365"/>
      <c r="G14" s="365"/>
    </row>
    <row r="15" spans="1:7" ht="19.5" customHeight="1">
      <c r="A15" s="367" t="s">
        <v>215</v>
      </c>
      <c r="B15" s="340" t="s">
        <v>57</v>
      </c>
      <c r="C15" s="366"/>
      <c r="D15" s="366"/>
      <c r="E15" s="340" t="s">
        <v>58</v>
      </c>
      <c r="F15" s="366"/>
      <c r="G15" s="325"/>
    </row>
    <row r="16" spans="1:21" ht="18.75" customHeight="1">
      <c r="A16" s="368"/>
      <c r="B16" s="57" t="s">
        <v>117</v>
      </c>
      <c r="C16" s="57" t="s">
        <v>218</v>
      </c>
      <c r="D16" s="57" t="s">
        <v>126</v>
      </c>
      <c r="E16" s="57" t="s">
        <v>117</v>
      </c>
      <c r="F16" s="57" t="s">
        <v>218</v>
      </c>
      <c r="G16" s="57" t="s">
        <v>126</v>
      </c>
      <c r="R16" s="485" t="s">
        <v>298</v>
      </c>
      <c r="T16" s="485" t="s">
        <v>328</v>
      </c>
      <c r="U16" s="485" t="s">
        <v>329</v>
      </c>
    </row>
    <row r="17" spans="1:24" s="79" customFormat="1" ht="12">
      <c r="A17" s="121"/>
      <c r="B17" s="56" t="s">
        <v>105</v>
      </c>
      <c r="C17" s="56" t="s">
        <v>105</v>
      </c>
      <c r="D17" s="56" t="s">
        <v>106</v>
      </c>
      <c r="E17" s="56" t="s">
        <v>105</v>
      </c>
      <c r="F17" s="56" t="s">
        <v>105</v>
      </c>
      <c r="G17" s="56" t="s">
        <v>106</v>
      </c>
      <c r="Q17" s="486"/>
      <c r="R17" s="487" t="s">
        <v>117</v>
      </c>
      <c r="S17" s="487" t="s">
        <v>218</v>
      </c>
      <c r="T17" s="486" t="s">
        <v>327</v>
      </c>
      <c r="U17" s="486" t="s">
        <v>327</v>
      </c>
      <c r="V17" s="486"/>
      <c r="W17" s="486"/>
      <c r="X17" s="486"/>
    </row>
    <row r="18" spans="1:19" ht="19.5" customHeight="1">
      <c r="A18" s="104" t="s">
        <v>67</v>
      </c>
      <c r="B18" s="263">
        <v>415493</v>
      </c>
      <c r="C18" s="263">
        <v>223798</v>
      </c>
      <c r="D18" s="483">
        <v>53.86324198000929</v>
      </c>
      <c r="E18" s="263">
        <v>335779</v>
      </c>
      <c r="F18" s="263">
        <v>186250</v>
      </c>
      <c r="G18" s="483">
        <v>55.4680310561411</v>
      </c>
      <c r="Q18" s="488" t="s">
        <v>67</v>
      </c>
      <c r="R18" s="489">
        <v>415493</v>
      </c>
      <c r="S18" s="489">
        <v>223798</v>
      </c>
    </row>
    <row r="19" spans="1:21" ht="19.5" customHeight="1">
      <c r="A19" s="104" t="s">
        <v>85</v>
      </c>
      <c r="B19" s="263">
        <v>273415</v>
      </c>
      <c r="C19" s="263">
        <v>300531</v>
      </c>
      <c r="D19" s="483">
        <v>109.91752464202769</v>
      </c>
      <c r="E19" s="263">
        <v>243731</v>
      </c>
      <c r="F19" s="263">
        <v>251923</v>
      </c>
      <c r="G19" s="483">
        <v>103.36108250489269</v>
      </c>
      <c r="Q19" s="488" t="s">
        <v>85</v>
      </c>
      <c r="R19" s="489">
        <v>273415</v>
      </c>
      <c r="S19" s="489">
        <v>300531</v>
      </c>
      <c r="T19" s="485">
        <v>1</v>
      </c>
      <c r="U19" s="485">
        <v>1</v>
      </c>
    </row>
    <row r="20" spans="1:21" ht="19.5" customHeight="1">
      <c r="A20" s="122" t="s">
        <v>68</v>
      </c>
      <c r="B20" s="263">
        <v>436588</v>
      </c>
      <c r="C20" s="263">
        <v>208931</v>
      </c>
      <c r="D20" s="483">
        <v>47.85541517403135</v>
      </c>
      <c r="E20" s="263">
        <v>346560</v>
      </c>
      <c r="F20" s="263">
        <v>174401</v>
      </c>
      <c r="G20" s="483">
        <v>50.3234649122807</v>
      </c>
      <c r="Q20" s="490" t="s">
        <v>68</v>
      </c>
      <c r="R20" s="489">
        <v>436588</v>
      </c>
      <c r="S20" s="489">
        <v>208931</v>
      </c>
      <c r="T20" s="485">
        <v>10</v>
      </c>
      <c r="U20" s="485">
        <v>10</v>
      </c>
    </row>
    <row r="21" spans="1:21" ht="19.5" customHeight="1">
      <c r="A21" s="122" t="s">
        <v>86</v>
      </c>
      <c r="B21" s="263">
        <v>626886</v>
      </c>
      <c r="C21" s="263">
        <v>402954</v>
      </c>
      <c r="D21" s="483">
        <v>64.2786726773289</v>
      </c>
      <c r="E21" s="263">
        <v>460446</v>
      </c>
      <c r="F21" s="263">
        <v>297827</v>
      </c>
      <c r="G21" s="483">
        <v>64.68228630501731</v>
      </c>
      <c r="Q21" s="490" t="s">
        <v>86</v>
      </c>
      <c r="R21" s="489">
        <v>626886</v>
      </c>
      <c r="S21" s="489">
        <v>402954</v>
      </c>
      <c r="T21" s="485">
        <v>4</v>
      </c>
      <c r="U21" s="485">
        <v>3</v>
      </c>
    </row>
    <row r="22" spans="1:21" ht="19.5" customHeight="1">
      <c r="A22" s="123" t="s">
        <v>234</v>
      </c>
      <c r="B22" s="263">
        <v>361878</v>
      </c>
      <c r="C22" s="263">
        <v>213723</v>
      </c>
      <c r="D22" s="483">
        <v>59.059406761394726</v>
      </c>
      <c r="E22" s="263">
        <v>302611</v>
      </c>
      <c r="F22" s="263">
        <v>189113</v>
      </c>
      <c r="G22" s="483">
        <v>62.49376261933638</v>
      </c>
      <c r="Q22" s="491" t="s">
        <v>234</v>
      </c>
      <c r="R22" s="489">
        <v>361878</v>
      </c>
      <c r="S22" s="489">
        <v>213723</v>
      </c>
      <c r="T22" s="485">
        <v>6</v>
      </c>
      <c r="U22" s="485">
        <v>5</v>
      </c>
    </row>
    <row r="23" spans="1:21" ht="19.5" customHeight="1">
      <c r="A23" s="122" t="s">
        <v>235</v>
      </c>
      <c r="B23" s="263">
        <v>337631</v>
      </c>
      <c r="C23" s="263">
        <v>154885</v>
      </c>
      <c r="D23" s="483">
        <v>45.87404592587766</v>
      </c>
      <c r="E23" s="263">
        <v>289138</v>
      </c>
      <c r="F23" s="263">
        <v>140400</v>
      </c>
      <c r="G23" s="483">
        <v>48.55812795274229</v>
      </c>
      <c r="Q23" s="490" t="s">
        <v>235</v>
      </c>
      <c r="R23" s="489">
        <v>337631</v>
      </c>
      <c r="S23" s="489">
        <v>154885</v>
      </c>
      <c r="T23" s="485">
        <v>11</v>
      </c>
      <c r="U23" s="485">
        <v>11</v>
      </c>
    </row>
    <row r="24" spans="1:21" ht="19.5" customHeight="1">
      <c r="A24" s="122" t="s">
        <v>422</v>
      </c>
      <c r="B24" s="263">
        <v>337172</v>
      </c>
      <c r="C24" s="263">
        <v>134761</v>
      </c>
      <c r="D24" s="483">
        <v>39.96802818739397</v>
      </c>
      <c r="E24" s="263">
        <v>281580</v>
      </c>
      <c r="F24" s="263">
        <v>125010</v>
      </c>
      <c r="G24" s="483">
        <v>44.39590880034093</v>
      </c>
      <c r="Q24" s="490" t="s">
        <v>102</v>
      </c>
      <c r="R24" s="489">
        <v>337172</v>
      </c>
      <c r="S24" s="489">
        <v>134761</v>
      </c>
      <c r="T24" s="485">
        <v>12</v>
      </c>
      <c r="U24" s="485">
        <v>12</v>
      </c>
    </row>
    <row r="25" spans="1:21" ht="19.5" customHeight="1">
      <c r="A25" s="122" t="s">
        <v>87</v>
      </c>
      <c r="B25" s="263">
        <v>537671</v>
      </c>
      <c r="C25" s="263">
        <v>314661</v>
      </c>
      <c r="D25" s="483">
        <v>58.522962927143176</v>
      </c>
      <c r="E25" s="263">
        <v>427415</v>
      </c>
      <c r="F25" s="263">
        <v>254288</v>
      </c>
      <c r="G25" s="483">
        <v>59.494402395798</v>
      </c>
      <c r="Q25" s="490" t="s">
        <v>87</v>
      </c>
      <c r="R25" s="489">
        <v>537671</v>
      </c>
      <c r="S25" s="489">
        <v>314661</v>
      </c>
      <c r="T25" s="485">
        <v>7</v>
      </c>
      <c r="U25" s="485">
        <v>7</v>
      </c>
    </row>
    <row r="26" spans="1:21" ht="19.5" customHeight="1" hidden="1">
      <c r="A26" s="122" t="s">
        <v>187</v>
      </c>
      <c r="B26" s="263"/>
      <c r="C26" s="263"/>
      <c r="D26" s="483"/>
      <c r="E26" s="263"/>
      <c r="F26" s="263"/>
      <c r="G26" s="483"/>
      <c r="Q26" s="490" t="s">
        <v>187</v>
      </c>
      <c r="R26" s="489"/>
      <c r="S26" s="489"/>
      <c r="T26" s="485" t="e">
        <v>#N/A</v>
      </c>
      <c r="U26" s="485" t="e">
        <v>#N/A</v>
      </c>
    </row>
    <row r="27" spans="1:21" ht="19.5" customHeight="1">
      <c r="A27" s="122" t="s">
        <v>247</v>
      </c>
      <c r="B27" s="263">
        <v>212046</v>
      </c>
      <c r="C27" s="263">
        <v>101890</v>
      </c>
      <c r="D27" s="483">
        <v>48.0508946172057</v>
      </c>
      <c r="E27" s="263">
        <v>186415</v>
      </c>
      <c r="F27" s="263">
        <v>95149</v>
      </c>
      <c r="G27" s="483">
        <v>51.04149344205133</v>
      </c>
      <c r="Q27" s="490" t="s">
        <v>247</v>
      </c>
      <c r="R27" s="489">
        <v>212046</v>
      </c>
      <c r="S27" s="489">
        <v>101890</v>
      </c>
      <c r="T27" s="485">
        <v>8</v>
      </c>
      <c r="U27" s="485">
        <v>8</v>
      </c>
    </row>
    <row r="28" spans="1:21" ht="19.5" customHeight="1">
      <c r="A28" s="122" t="s">
        <v>248</v>
      </c>
      <c r="B28" s="263">
        <v>459741</v>
      </c>
      <c r="C28" s="263">
        <v>305822</v>
      </c>
      <c r="D28" s="483">
        <v>66.52049741049852</v>
      </c>
      <c r="E28" s="263">
        <v>391036</v>
      </c>
      <c r="F28" s="263">
        <v>243223</v>
      </c>
      <c r="G28" s="483">
        <v>62.19964402254524</v>
      </c>
      <c r="Q28" s="490" t="s">
        <v>248</v>
      </c>
      <c r="R28" s="489">
        <v>459741</v>
      </c>
      <c r="S28" s="489">
        <v>305822</v>
      </c>
      <c r="T28" s="485">
        <v>3</v>
      </c>
      <c r="U28" s="485">
        <v>6</v>
      </c>
    </row>
    <row r="29" spans="1:21" ht="19.5" customHeight="1">
      <c r="A29" s="122" t="s">
        <v>423</v>
      </c>
      <c r="B29" s="263">
        <v>566642</v>
      </c>
      <c r="C29" s="263">
        <v>418484</v>
      </c>
      <c r="D29" s="483">
        <v>73.85333243917677</v>
      </c>
      <c r="E29" s="263">
        <v>444549</v>
      </c>
      <c r="F29" s="263">
        <v>326835</v>
      </c>
      <c r="G29" s="483">
        <v>73.5205792837235</v>
      </c>
      <c r="Q29" s="490" t="s">
        <v>249</v>
      </c>
      <c r="R29" s="489">
        <v>566642</v>
      </c>
      <c r="S29" s="489">
        <v>418484</v>
      </c>
      <c r="T29" s="485">
        <v>2</v>
      </c>
      <c r="U29" s="485">
        <v>2</v>
      </c>
    </row>
    <row r="30" spans="1:21" ht="19.5" customHeight="1">
      <c r="A30" s="122" t="s">
        <v>240</v>
      </c>
      <c r="B30" s="263">
        <v>430322</v>
      </c>
      <c r="C30" s="263">
        <v>267617</v>
      </c>
      <c r="D30" s="483">
        <v>62.18994148567817</v>
      </c>
      <c r="E30" s="263">
        <v>345693</v>
      </c>
      <c r="F30" s="263">
        <v>218116</v>
      </c>
      <c r="G30" s="483">
        <v>63.095289751311135</v>
      </c>
      <c r="Q30" s="490" t="s">
        <v>240</v>
      </c>
      <c r="R30" s="489">
        <v>430322</v>
      </c>
      <c r="S30" s="489">
        <v>267617</v>
      </c>
      <c r="T30" s="485">
        <v>5</v>
      </c>
      <c r="U30" s="485">
        <v>4</v>
      </c>
    </row>
    <row r="31" spans="1:21" ht="19.5" customHeight="1">
      <c r="A31" s="124" t="s">
        <v>88</v>
      </c>
      <c r="B31" s="264">
        <v>371164</v>
      </c>
      <c r="C31" s="264">
        <v>178004</v>
      </c>
      <c r="D31" s="484">
        <v>47.95831492278346</v>
      </c>
      <c r="E31" s="264">
        <v>303790</v>
      </c>
      <c r="F31" s="264">
        <v>154039</v>
      </c>
      <c r="G31" s="484">
        <v>50.70575068303762</v>
      </c>
      <c r="Q31" s="490" t="s">
        <v>88</v>
      </c>
      <c r="R31" s="489">
        <v>371164</v>
      </c>
      <c r="S31" s="489">
        <v>178004</v>
      </c>
      <c r="T31" s="485">
        <v>9</v>
      </c>
      <c r="U31" s="485">
        <v>9</v>
      </c>
    </row>
    <row r="33" spans="1:7" ht="15" customHeight="1">
      <c r="A33" s="360" t="s">
        <v>282</v>
      </c>
      <c r="B33" s="360"/>
      <c r="C33" s="360"/>
      <c r="D33" s="360"/>
      <c r="E33" s="360"/>
      <c r="F33" s="360"/>
      <c r="G33" s="360"/>
    </row>
    <row r="34" ht="14.25" customHeight="1"/>
  </sheetData>
  <mergeCells count="5">
    <mergeCell ref="A14:G14"/>
    <mergeCell ref="A33:G33"/>
    <mergeCell ref="B15:D15"/>
    <mergeCell ref="E15:G15"/>
    <mergeCell ref="A15:A16"/>
  </mergeCells>
  <printOptions/>
  <pageMargins left="0.7874015748031497" right="0.7874015748031497" top="0.38" bottom="0.47" header="0" footer="0"/>
  <pageSetup blackAndWhite="1" horizontalDpi="300" verticalDpi="300" orientation="portrait" paperSize="9" r:id="rId2"/>
  <headerFooter alignWithMargins="0">
    <oddFooter>&amp;C- 11 -</oddFooter>
  </headerFooter>
  <drawing r:id="rId1"/>
</worksheet>
</file>

<file path=xl/worksheets/sheet8.xml><?xml version="1.0" encoding="utf-8"?>
<worksheet xmlns="http://schemas.openxmlformats.org/spreadsheetml/2006/main" xmlns:r="http://schemas.openxmlformats.org/officeDocument/2006/relationships">
  <dimension ref="A3:R26"/>
  <sheetViews>
    <sheetView workbookViewId="0" topLeftCell="A1">
      <selection activeCell="A1" sqref="A1"/>
    </sheetView>
  </sheetViews>
  <sheetFormatPr defaultColWidth="9.00390625" defaultRowHeight="16.5" customHeight="1"/>
  <cols>
    <col min="1" max="1" width="11.25390625" style="26" customWidth="1"/>
    <col min="2" max="7" width="12.50390625" style="26" customWidth="1"/>
    <col min="8" max="14" width="9.00390625" style="26" customWidth="1"/>
    <col min="15" max="18" width="0.12890625" style="485" customWidth="1"/>
    <col min="19" max="16384" width="9.00390625" style="26" customWidth="1"/>
  </cols>
  <sheetData>
    <row r="3" spans="1:2" ht="16.5" customHeight="1">
      <c r="A3" s="74" t="s">
        <v>174</v>
      </c>
      <c r="B3" s="68"/>
    </row>
    <row r="4" ht="16.5" customHeight="1">
      <c r="B4" s="68"/>
    </row>
    <row r="5" spans="1:2" ht="16.5" customHeight="1">
      <c r="A5" s="26" t="s">
        <v>344</v>
      </c>
      <c r="B5" s="68"/>
    </row>
    <row r="6" spans="1:2" ht="16.5" customHeight="1">
      <c r="A6" s="26" t="s">
        <v>344</v>
      </c>
      <c r="B6" s="68"/>
    </row>
    <row r="7" spans="1:2" ht="16.5" customHeight="1">
      <c r="A7" s="26" t="s">
        <v>344</v>
      </c>
      <c r="B7" s="68"/>
    </row>
    <row r="8" spans="1:2" ht="16.5" customHeight="1">
      <c r="A8" s="26" t="s">
        <v>347</v>
      </c>
      <c r="B8" s="68"/>
    </row>
    <row r="9" spans="1:2" ht="16.5" customHeight="1">
      <c r="A9" s="26" t="s">
        <v>344</v>
      </c>
      <c r="B9" s="68"/>
    </row>
    <row r="10" spans="1:7" ht="16.5" customHeight="1">
      <c r="A10" s="26" t="s">
        <v>344</v>
      </c>
      <c r="B10" s="68"/>
      <c r="G10" s="59" t="s">
        <v>284</v>
      </c>
    </row>
    <row r="11" ht="16.5" customHeight="1">
      <c r="B11" s="68"/>
    </row>
    <row r="12" spans="1:7" ht="23.25" customHeight="1">
      <c r="A12" s="329" t="s">
        <v>424</v>
      </c>
      <c r="B12" s="329"/>
      <c r="C12" s="329"/>
      <c r="D12" s="329"/>
      <c r="E12" s="329"/>
      <c r="F12" s="329"/>
      <c r="G12" s="329"/>
    </row>
    <row r="13" spans="1:7" ht="22.5" customHeight="1">
      <c r="A13" s="367" t="s">
        <v>144</v>
      </c>
      <c r="B13" s="340" t="s">
        <v>57</v>
      </c>
      <c r="C13" s="366"/>
      <c r="D13" s="340" t="s">
        <v>58</v>
      </c>
      <c r="E13" s="366"/>
      <c r="F13" s="369" t="s">
        <v>410</v>
      </c>
      <c r="G13" s="370"/>
    </row>
    <row r="14" spans="1:15" ht="24">
      <c r="A14" s="368"/>
      <c r="B14" s="57" t="s">
        <v>387</v>
      </c>
      <c r="C14" s="57" t="s">
        <v>355</v>
      </c>
      <c r="D14" s="57" t="s">
        <v>387</v>
      </c>
      <c r="E14" s="57" t="s">
        <v>355</v>
      </c>
      <c r="F14" s="58" t="s">
        <v>183</v>
      </c>
      <c r="G14" s="125" t="s">
        <v>9</v>
      </c>
      <c r="O14" s="485" t="s">
        <v>299</v>
      </c>
    </row>
    <row r="15" spans="1:18" s="79" customFormat="1" ht="12">
      <c r="A15" s="82"/>
      <c r="B15" s="55" t="s">
        <v>105</v>
      </c>
      <c r="C15" s="55" t="s">
        <v>105</v>
      </c>
      <c r="D15" s="55" t="s">
        <v>105</v>
      </c>
      <c r="E15" s="55" t="s">
        <v>105</v>
      </c>
      <c r="F15" s="126"/>
      <c r="G15" s="127"/>
      <c r="O15" s="486"/>
      <c r="P15" s="494" t="s">
        <v>57</v>
      </c>
      <c r="Q15" s="495" t="s">
        <v>96</v>
      </c>
      <c r="R15" s="486"/>
    </row>
    <row r="16" spans="1:18" s="80" customFormat="1" ht="21.75" customHeight="1">
      <c r="A16" s="83" t="s">
        <v>118</v>
      </c>
      <c r="B16" s="128">
        <v>336049</v>
      </c>
      <c r="C16" s="128">
        <v>376490</v>
      </c>
      <c r="D16" s="128">
        <v>273810</v>
      </c>
      <c r="E16" s="128">
        <v>301134</v>
      </c>
      <c r="F16" s="492">
        <v>100</v>
      </c>
      <c r="G16" s="492">
        <v>100</v>
      </c>
      <c r="O16" s="488" t="s">
        <v>118</v>
      </c>
      <c r="P16" s="489">
        <v>336049</v>
      </c>
      <c r="Q16" s="489">
        <v>273810</v>
      </c>
      <c r="R16" s="496"/>
    </row>
    <row r="17" spans="1:18" s="80" customFormat="1" ht="21.75" customHeight="1">
      <c r="A17" s="83" t="s">
        <v>119</v>
      </c>
      <c r="B17" s="128">
        <v>347020</v>
      </c>
      <c r="C17" s="128">
        <v>354234</v>
      </c>
      <c r="D17" s="128">
        <v>281074</v>
      </c>
      <c r="E17" s="128">
        <v>285060</v>
      </c>
      <c r="F17" s="492">
        <v>103.26470246898518</v>
      </c>
      <c r="G17" s="492">
        <v>102.65293451663563</v>
      </c>
      <c r="O17" s="488" t="s">
        <v>119</v>
      </c>
      <c r="P17" s="489">
        <v>347020</v>
      </c>
      <c r="Q17" s="489">
        <v>281074</v>
      </c>
      <c r="R17" s="496"/>
    </row>
    <row r="18" spans="1:18" s="80" customFormat="1" ht="21.75" customHeight="1">
      <c r="A18" s="129" t="s">
        <v>120</v>
      </c>
      <c r="B18" s="128">
        <v>395029</v>
      </c>
      <c r="C18" s="128">
        <v>403084</v>
      </c>
      <c r="D18" s="128">
        <v>315997</v>
      </c>
      <c r="E18" s="128">
        <v>315040</v>
      </c>
      <c r="F18" s="492">
        <v>117.55101190600182</v>
      </c>
      <c r="G18" s="492">
        <v>115.40739929147949</v>
      </c>
      <c r="O18" s="490" t="s">
        <v>120</v>
      </c>
      <c r="P18" s="489">
        <v>395029</v>
      </c>
      <c r="Q18" s="489">
        <v>315997</v>
      </c>
      <c r="R18" s="496"/>
    </row>
    <row r="19" spans="1:18" s="80" customFormat="1" ht="21.75" customHeight="1">
      <c r="A19" s="129" t="s">
        <v>121</v>
      </c>
      <c r="B19" s="128">
        <v>337626</v>
      </c>
      <c r="C19" s="128">
        <v>363267</v>
      </c>
      <c r="D19" s="128">
        <v>270404</v>
      </c>
      <c r="E19" s="128">
        <v>286952</v>
      </c>
      <c r="F19" s="492">
        <v>100.46927680189496</v>
      </c>
      <c r="G19" s="492">
        <v>98.7560717285709</v>
      </c>
      <c r="O19" s="490" t="s">
        <v>121</v>
      </c>
      <c r="P19" s="489">
        <v>337626</v>
      </c>
      <c r="Q19" s="489">
        <v>270404</v>
      </c>
      <c r="R19" s="496"/>
    </row>
    <row r="20" spans="1:18" s="80" customFormat="1" ht="21.75" customHeight="1">
      <c r="A20" s="130" t="s">
        <v>122</v>
      </c>
      <c r="B20" s="128">
        <v>324046</v>
      </c>
      <c r="C20" s="128">
        <v>343392</v>
      </c>
      <c r="D20" s="128">
        <v>262830</v>
      </c>
      <c r="E20" s="128">
        <v>273629</v>
      </c>
      <c r="F20" s="492">
        <v>96.42819945900747</v>
      </c>
      <c r="G20" s="492">
        <v>95.98992001753041</v>
      </c>
      <c r="O20" s="497" t="s">
        <v>122</v>
      </c>
      <c r="P20" s="489">
        <v>324046</v>
      </c>
      <c r="Q20" s="489">
        <v>262830</v>
      </c>
      <c r="R20" s="496"/>
    </row>
    <row r="21" spans="1:18" s="80" customFormat="1" ht="21.75" customHeight="1">
      <c r="A21" s="129" t="s">
        <v>123</v>
      </c>
      <c r="B21" s="128">
        <v>315960</v>
      </c>
      <c r="C21" s="128">
        <v>333793</v>
      </c>
      <c r="D21" s="128">
        <v>256725</v>
      </c>
      <c r="E21" s="128">
        <v>267956</v>
      </c>
      <c r="F21" s="492">
        <v>94.0220027436475</v>
      </c>
      <c r="G21" s="492">
        <v>93.76027172126658</v>
      </c>
      <c r="O21" s="490" t="s">
        <v>123</v>
      </c>
      <c r="P21" s="489">
        <v>315960</v>
      </c>
      <c r="Q21" s="489">
        <v>256725</v>
      </c>
      <c r="R21" s="496"/>
    </row>
    <row r="22" spans="1:18" s="80" customFormat="1" ht="21.75" customHeight="1">
      <c r="A22" s="129" t="s">
        <v>124</v>
      </c>
      <c r="B22" s="128">
        <v>466643</v>
      </c>
      <c r="C22" s="128">
        <v>499966</v>
      </c>
      <c r="D22" s="128">
        <v>369146</v>
      </c>
      <c r="E22" s="128">
        <v>380682</v>
      </c>
      <c r="F22" s="492">
        <v>138.86159458888437</v>
      </c>
      <c r="G22" s="492">
        <v>134.81830466381797</v>
      </c>
      <c r="O22" s="490" t="s">
        <v>124</v>
      </c>
      <c r="P22" s="489">
        <v>466643</v>
      </c>
      <c r="Q22" s="489">
        <v>369146</v>
      </c>
      <c r="R22" s="496"/>
    </row>
    <row r="23" spans="1:18" s="80" customFormat="1" ht="21.75" customHeight="1">
      <c r="A23" s="124" t="s">
        <v>125</v>
      </c>
      <c r="B23" s="131">
        <v>355223</v>
      </c>
      <c r="C23" s="131">
        <v>379497</v>
      </c>
      <c r="D23" s="131">
        <v>288478</v>
      </c>
      <c r="E23" s="131">
        <v>300694</v>
      </c>
      <c r="F23" s="493">
        <v>105.70571553553204</v>
      </c>
      <c r="G23" s="493">
        <v>105.35699937913152</v>
      </c>
      <c r="O23" s="490" t="s">
        <v>125</v>
      </c>
      <c r="P23" s="489">
        <v>355223</v>
      </c>
      <c r="Q23" s="489">
        <v>288478</v>
      </c>
      <c r="R23" s="496"/>
    </row>
    <row r="26" spans="1:7" ht="16.5" customHeight="1">
      <c r="A26" s="329" t="s">
        <v>285</v>
      </c>
      <c r="B26" s="329"/>
      <c r="C26" s="329"/>
      <c r="D26" s="329"/>
      <c r="E26" s="329"/>
      <c r="F26" s="329"/>
      <c r="G26" s="329"/>
    </row>
  </sheetData>
  <mergeCells count="6">
    <mergeCell ref="A12:G12"/>
    <mergeCell ref="A26:G26"/>
    <mergeCell ref="B13:C13"/>
    <mergeCell ref="D13:E13"/>
    <mergeCell ref="A13:A14"/>
    <mergeCell ref="F13:G13"/>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&amp;C- 12-</oddFooter>
  </headerFooter>
  <drawing r:id="rId1"/>
</worksheet>
</file>

<file path=xl/worksheets/sheet9.xml><?xml version="1.0" encoding="utf-8"?>
<worksheet xmlns="http://schemas.openxmlformats.org/spreadsheetml/2006/main" xmlns:r="http://schemas.openxmlformats.org/officeDocument/2006/relationships">
  <dimension ref="A3:G42"/>
  <sheetViews>
    <sheetView workbookViewId="0" topLeftCell="A1">
      <selection activeCell="A1" sqref="A1"/>
    </sheetView>
  </sheetViews>
  <sheetFormatPr defaultColWidth="9.00390625" defaultRowHeight="16.5" customHeight="1"/>
  <cols>
    <col min="1" max="1" width="23.75390625" style="26" customWidth="1"/>
    <col min="2" max="7" width="10.50390625" style="26" customWidth="1"/>
    <col min="8" max="16384" width="9.00390625" style="498" customWidth="1"/>
  </cols>
  <sheetData>
    <row r="3" spans="1:2" ht="16.5" customHeight="1">
      <c r="A3" s="74" t="s">
        <v>175</v>
      </c>
      <c r="B3" s="68"/>
    </row>
    <row r="4" spans="1:2" ht="16.5" customHeight="1">
      <c r="A4" s="74"/>
      <c r="B4" s="68"/>
    </row>
    <row r="5" spans="1:2" ht="16.5" customHeight="1">
      <c r="A5" s="26" t="s">
        <v>344</v>
      </c>
      <c r="B5" s="68"/>
    </row>
    <row r="6" spans="1:2" ht="16.5" customHeight="1">
      <c r="A6" s="26" t="s">
        <v>344</v>
      </c>
      <c r="B6" s="68"/>
    </row>
    <row r="7" spans="1:2" ht="16.5" customHeight="1">
      <c r="A7" s="26" t="s">
        <v>344</v>
      </c>
      <c r="B7" s="68"/>
    </row>
    <row r="8" spans="1:2" ht="16.5" customHeight="1">
      <c r="A8" s="26" t="s">
        <v>344</v>
      </c>
      <c r="B8" s="68"/>
    </row>
    <row r="9" spans="1:2" ht="16.5" customHeight="1">
      <c r="A9" s="26" t="s">
        <v>344</v>
      </c>
      <c r="B9" s="68"/>
    </row>
    <row r="10" spans="1:2" ht="16.5" customHeight="1">
      <c r="A10" s="26" t="s">
        <v>344</v>
      </c>
      <c r="B10" s="68"/>
    </row>
    <row r="11" spans="1:2" ht="16.5" customHeight="1">
      <c r="A11" s="26" t="s">
        <v>345</v>
      </c>
      <c r="B11" s="68"/>
    </row>
    <row r="12" spans="1:2" ht="16.5" customHeight="1">
      <c r="A12" s="26" t="s">
        <v>344</v>
      </c>
      <c r="B12" s="68"/>
    </row>
    <row r="13" spans="1:2" ht="16.5" customHeight="1">
      <c r="A13" s="26" t="s">
        <v>344</v>
      </c>
      <c r="B13" s="68"/>
    </row>
    <row r="14" spans="1:2" ht="16.5" customHeight="1">
      <c r="A14" s="26" t="s">
        <v>344</v>
      </c>
      <c r="B14" s="68"/>
    </row>
    <row r="15" spans="1:2" ht="16.5" customHeight="1">
      <c r="A15" s="26" t="s">
        <v>344</v>
      </c>
      <c r="B15" s="68"/>
    </row>
    <row r="16" spans="1:2" ht="16.5" customHeight="1">
      <c r="A16" s="26" t="s">
        <v>344</v>
      </c>
      <c r="B16" s="68"/>
    </row>
    <row r="17" spans="1:2" ht="16.5" customHeight="1">
      <c r="A17" s="26" t="s">
        <v>344</v>
      </c>
      <c r="B17" s="68"/>
    </row>
    <row r="18" spans="1:2" ht="16.5" customHeight="1">
      <c r="A18" s="26" t="s">
        <v>344</v>
      </c>
      <c r="B18" s="68"/>
    </row>
    <row r="19" spans="1:2" ht="16.5" customHeight="1">
      <c r="A19" s="26" t="s">
        <v>345</v>
      </c>
      <c r="B19" s="68"/>
    </row>
    <row r="20" spans="1:7" ht="16.5" customHeight="1">
      <c r="A20" s="26" t="s">
        <v>344</v>
      </c>
      <c r="B20" s="68"/>
      <c r="G20" s="26" t="s">
        <v>206</v>
      </c>
    </row>
    <row r="21" ht="11.25" customHeight="1">
      <c r="B21" s="68"/>
    </row>
    <row r="22" spans="1:7" ht="18.75" customHeight="1">
      <c r="A22" s="360" t="s">
        <v>202</v>
      </c>
      <c r="B22" s="360"/>
      <c r="C22" s="360"/>
      <c r="D22" s="360"/>
      <c r="E22" s="360"/>
      <c r="F22" s="360"/>
      <c r="G22" s="360"/>
    </row>
    <row r="23" ht="12.75" customHeight="1">
      <c r="B23" s="68"/>
    </row>
    <row r="24" spans="1:7" ht="18.75" customHeight="1">
      <c r="A24" s="371" t="s">
        <v>216</v>
      </c>
      <c r="B24" s="340" t="s">
        <v>57</v>
      </c>
      <c r="C24" s="366"/>
      <c r="D24" s="325"/>
      <c r="E24" s="340" t="s">
        <v>58</v>
      </c>
      <c r="F24" s="366"/>
      <c r="G24" s="325"/>
    </row>
    <row r="25" spans="1:7" ht="23.25" customHeight="1">
      <c r="A25" s="371"/>
      <c r="B25" s="57" t="s">
        <v>127</v>
      </c>
      <c r="C25" s="57" t="s">
        <v>128</v>
      </c>
      <c r="D25" s="132" t="s">
        <v>229</v>
      </c>
      <c r="E25" s="57" t="s">
        <v>127</v>
      </c>
      <c r="F25" s="57" t="s">
        <v>128</v>
      </c>
      <c r="G25" s="132" t="s">
        <v>229</v>
      </c>
    </row>
    <row r="26" spans="1:7" s="81" customFormat="1" ht="10.5">
      <c r="A26" s="82"/>
      <c r="B26" s="55" t="s">
        <v>105</v>
      </c>
      <c r="C26" s="56" t="s">
        <v>105</v>
      </c>
      <c r="D26" s="56" t="s">
        <v>106</v>
      </c>
      <c r="E26" s="55" t="s">
        <v>105</v>
      </c>
      <c r="F26" s="56" t="s">
        <v>105</v>
      </c>
      <c r="G26" s="56" t="s">
        <v>106</v>
      </c>
    </row>
    <row r="27" spans="1:7" s="500" customFormat="1" ht="23.25" customHeight="1">
      <c r="A27" s="83" t="s">
        <v>67</v>
      </c>
      <c r="B27" s="128">
        <v>295293</v>
      </c>
      <c r="C27" s="128">
        <v>364976</v>
      </c>
      <c r="D27" s="499">
        <v>80.90751172679848</v>
      </c>
      <c r="E27" s="128">
        <v>244030</v>
      </c>
      <c r="F27" s="128">
        <v>294946</v>
      </c>
      <c r="G27" s="499">
        <v>82.73717900903894</v>
      </c>
    </row>
    <row r="28" spans="1:7" s="500" customFormat="1" ht="23.25" customHeight="1">
      <c r="A28" s="83" t="s">
        <v>85</v>
      </c>
      <c r="B28" s="128">
        <v>220104</v>
      </c>
      <c r="C28" s="128">
        <v>483841</v>
      </c>
      <c r="D28" s="501">
        <v>45.49097740786746</v>
      </c>
      <c r="E28" s="160">
        <v>205791</v>
      </c>
      <c r="F28" s="160">
        <v>391640</v>
      </c>
      <c r="G28" s="501">
        <v>52.54596057603922</v>
      </c>
    </row>
    <row r="29" spans="1:7" s="500" customFormat="1" ht="23.25" customHeight="1">
      <c r="A29" s="83" t="s">
        <v>68</v>
      </c>
      <c r="B29" s="128">
        <v>307670</v>
      </c>
      <c r="C29" s="128">
        <v>399204</v>
      </c>
      <c r="D29" s="501">
        <v>77.07087103335638</v>
      </c>
      <c r="E29" s="160">
        <v>257243</v>
      </c>
      <c r="F29" s="160">
        <v>315553</v>
      </c>
      <c r="G29" s="501">
        <v>81.52132922203243</v>
      </c>
    </row>
    <row r="30" spans="1:7" s="500" customFormat="1" ht="23.25" customHeight="1">
      <c r="A30" s="207" t="s">
        <v>425</v>
      </c>
      <c r="B30" s="128">
        <v>607437</v>
      </c>
      <c r="C30" s="128">
        <v>608868</v>
      </c>
      <c r="D30" s="501">
        <v>99.76497368887837</v>
      </c>
      <c r="E30" s="160">
        <v>460323</v>
      </c>
      <c r="F30" s="160">
        <v>441712</v>
      </c>
      <c r="G30" s="501">
        <v>104.2133788531894</v>
      </c>
    </row>
    <row r="31" spans="1:7" s="500" customFormat="1" ht="23.25" customHeight="1">
      <c r="A31" s="129" t="s">
        <v>234</v>
      </c>
      <c r="B31" s="128">
        <v>254731</v>
      </c>
      <c r="C31" s="128">
        <v>396381</v>
      </c>
      <c r="D31" s="501">
        <v>64.26418017008888</v>
      </c>
      <c r="E31" s="160">
        <v>238103</v>
      </c>
      <c r="F31" s="160">
        <v>309080</v>
      </c>
      <c r="G31" s="501">
        <v>77.03604244855701</v>
      </c>
    </row>
    <row r="32" spans="1:7" s="500" customFormat="1" ht="23.25" customHeight="1">
      <c r="A32" s="97" t="s">
        <v>235</v>
      </c>
      <c r="B32" s="128">
        <v>283862</v>
      </c>
      <c r="C32" s="128">
        <v>283173</v>
      </c>
      <c r="D32" s="501">
        <v>100.24331415777634</v>
      </c>
      <c r="E32" s="160">
        <v>240889</v>
      </c>
      <c r="F32" s="160">
        <v>252499</v>
      </c>
      <c r="G32" s="501">
        <v>95.40196198796826</v>
      </c>
    </row>
    <row r="33" spans="1:7" s="500" customFormat="1" ht="23.25" customHeight="1">
      <c r="A33" s="129" t="s">
        <v>102</v>
      </c>
      <c r="B33" s="128">
        <v>207941</v>
      </c>
      <c r="C33" s="128">
        <v>201936</v>
      </c>
      <c r="D33" s="501">
        <v>102.97371444418033</v>
      </c>
      <c r="E33" s="160">
        <v>182353</v>
      </c>
      <c r="F33" s="160">
        <v>176042</v>
      </c>
      <c r="G33" s="501">
        <v>103.58493995751014</v>
      </c>
    </row>
    <row r="34" spans="1:7" s="500" customFormat="1" ht="23.25" customHeight="1">
      <c r="A34" s="129" t="s">
        <v>87</v>
      </c>
      <c r="B34" s="128">
        <v>417042</v>
      </c>
      <c r="C34" s="128">
        <v>430468</v>
      </c>
      <c r="D34" s="501">
        <v>96.88106897609113</v>
      </c>
      <c r="E34" s="160">
        <v>326206</v>
      </c>
      <c r="F34" s="160">
        <v>350028</v>
      </c>
      <c r="G34" s="501">
        <v>93.19425874501468</v>
      </c>
    </row>
    <row r="35" spans="1:7" s="500" customFormat="1" ht="23.25" customHeight="1" hidden="1">
      <c r="A35" s="129" t="s">
        <v>187</v>
      </c>
      <c r="B35" s="143"/>
      <c r="C35" s="143"/>
      <c r="D35" s="501"/>
      <c r="E35" s="161"/>
      <c r="F35" s="161"/>
      <c r="G35" s="501"/>
    </row>
    <row r="36" spans="1:7" s="500" customFormat="1" ht="23.25" customHeight="1">
      <c r="A36" s="129" t="s">
        <v>426</v>
      </c>
      <c r="B36" s="128">
        <v>130131</v>
      </c>
      <c r="C36" s="128">
        <v>188861</v>
      </c>
      <c r="D36" s="501">
        <v>68.90305568645724</v>
      </c>
      <c r="E36" s="160">
        <v>119026</v>
      </c>
      <c r="F36" s="160">
        <v>166105</v>
      </c>
      <c r="G36" s="501">
        <v>71.65708437434152</v>
      </c>
    </row>
    <row r="37" spans="1:7" s="500" customFormat="1" ht="23.25" customHeight="1">
      <c r="A37" s="129" t="s">
        <v>427</v>
      </c>
      <c r="B37" s="128">
        <v>289624</v>
      </c>
      <c r="C37" s="128">
        <v>378184</v>
      </c>
      <c r="D37" s="501">
        <v>76.58282740676496</v>
      </c>
      <c r="E37" s="160">
        <v>220056</v>
      </c>
      <c r="F37" s="160">
        <v>317245</v>
      </c>
      <c r="G37" s="501">
        <v>69.36468659868555</v>
      </c>
    </row>
    <row r="38" spans="1:7" s="500" customFormat="1" ht="23.25" customHeight="1">
      <c r="A38" s="129" t="s">
        <v>249</v>
      </c>
      <c r="B38" s="128">
        <v>485520</v>
      </c>
      <c r="C38" s="128">
        <v>490964</v>
      </c>
      <c r="D38" s="501">
        <v>98.89116106272557</v>
      </c>
      <c r="E38" s="160">
        <v>382102</v>
      </c>
      <c r="F38" s="160">
        <v>379245</v>
      </c>
      <c r="G38" s="501">
        <v>100.7533388706509</v>
      </c>
    </row>
    <row r="39" spans="1:7" s="500" customFormat="1" ht="23.25" customHeight="1">
      <c r="A39" s="129" t="s">
        <v>240</v>
      </c>
      <c r="B39" s="128">
        <v>406465</v>
      </c>
      <c r="C39" s="128">
        <v>358742</v>
      </c>
      <c r="D39" s="501">
        <v>113.30287504669094</v>
      </c>
      <c r="E39" s="160">
        <v>322934</v>
      </c>
      <c r="F39" s="160">
        <v>292295</v>
      </c>
      <c r="G39" s="501">
        <v>110.48221830684753</v>
      </c>
    </row>
    <row r="40" spans="1:7" s="500" customFormat="1" ht="23.25" customHeight="1">
      <c r="A40" s="124" t="s">
        <v>88</v>
      </c>
      <c r="B40" s="264">
        <v>303686</v>
      </c>
      <c r="C40" s="131">
        <v>287690</v>
      </c>
      <c r="D40" s="502">
        <v>105.56015155201779</v>
      </c>
      <c r="E40" s="162">
        <v>248729</v>
      </c>
      <c r="F40" s="162">
        <v>242547</v>
      </c>
      <c r="G40" s="502">
        <v>102.54878435932004</v>
      </c>
    </row>
    <row r="41" ht="12.75" customHeight="1"/>
    <row r="42" ht="30.75" customHeight="1">
      <c r="A42" s="133" t="s">
        <v>142</v>
      </c>
    </row>
  </sheetData>
  <mergeCells count="4">
    <mergeCell ref="A24:A25"/>
    <mergeCell ref="B24:D24"/>
    <mergeCell ref="E24:G24"/>
    <mergeCell ref="A22:G22"/>
  </mergeCells>
  <printOptions/>
  <pageMargins left="0.7874015748031497" right="0.44" top="0.7874015748031497" bottom="0.7874015748031497" header="0" footer="0"/>
  <pageSetup blackAndWhite="1" horizontalDpi="300" verticalDpi="300" orientation="portrait" paperSize="9" r:id="rId2"/>
  <headerFooter alignWithMargins="0">
    <oddFooter>&amp;C- 13 -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2010-09-03T02:31:27Z</cp:lastPrinted>
  <dcterms:created xsi:type="dcterms:W3CDTF">2007-07-02T00:10:09Z</dcterms:created>
  <dcterms:modified xsi:type="dcterms:W3CDTF">2010-09-03T02:31:32Z</dcterms:modified>
  <cp:category/>
  <cp:version/>
  <cp:contentType/>
  <cp:contentStatus/>
</cp:coreProperties>
</file>