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060" windowHeight="8100" activeTab="2"/>
  </bookViews>
  <sheets>
    <sheet name="職員配置" sheetId="1" r:id="rId1"/>
    <sheet name="勤務体制" sheetId="2" r:id="rId2"/>
    <sheet name="利用者状況" sheetId="3" r:id="rId3"/>
    <sheet name="移行実績・定着実績（就労移行支援）" sheetId="4" r:id="rId4"/>
    <sheet name="移行実績（就労継続支援A型・B型）" sheetId="5" r:id="rId5"/>
  </sheets>
  <definedNames>
    <definedName name="_xlnm.Print_Area" localSheetId="4">'移行実績（就労継続支援A型・B型）'!$A$1:$H$26</definedName>
    <definedName name="_xlnm.Print_Area" localSheetId="3">'移行実績・定着実績（就労移行支援）'!$A$1:$K$144</definedName>
    <definedName name="_xlnm.Print_Area" localSheetId="1">'勤務体制'!$A$1:$AK$227</definedName>
    <definedName name="_xlnm.Print_Area" localSheetId="0">'職員配置'!$A$1:$J$22</definedName>
  </definedNames>
  <calcPr fullCalcOnLoad="1"/>
</workbook>
</file>

<file path=xl/comments2.xml><?xml version="1.0" encoding="utf-8"?>
<comments xmlns="http://schemas.openxmlformats.org/spreadsheetml/2006/main">
  <authors>
    <author>w</author>
  </authors>
  <commentList>
    <comment ref="I3" authorId="0">
      <text>
        <r>
          <rPr>
            <sz val="9"/>
            <rFont val="ＭＳ Ｐゴシック"/>
            <family val="3"/>
          </rPr>
          <t>指定基準上の配置区分を記載してください。
例）就労継続支援Ｂ型の場合　7.5：１、10：１</t>
        </r>
      </text>
    </comment>
  </commentList>
</comments>
</file>

<file path=xl/comments4.xml><?xml version="1.0" encoding="utf-8"?>
<comments xmlns="http://schemas.openxmlformats.org/spreadsheetml/2006/main">
  <authors>
    <author>w</author>
  </authors>
  <commentList>
    <comment ref="D58" authorId="0">
      <text>
        <r>
          <rPr>
            <sz val="20"/>
            <rFont val="ＭＳ Ｐゴシック"/>
            <family val="3"/>
          </rPr>
          <t>過去２年間の就労移行者数（ただし、平成28年４月１日以降においては、就労移行支援Ａ型事業所等へ移行したものを除く。）が０の場合は、減算の対象となります。</t>
        </r>
      </text>
    </comment>
    <comment ref="D131" authorId="0">
      <text>
        <r>
          <rPr>
            <sz val="9"/>
            <rFont val="ＭＳ Ｐゴシック"/>
            <family val="3"/>
          </rPr>
          <t xml:space="preserve">過去２年間の就労移行者数（ただし、平成28年４月１日以降においては、就労移行支援Ａ型事業所等へ移行したものを除く。）が０の場合は、減算が行われます。
</t>
        </r>
      </text>
    </comment>
  </commentList>
</comments>
</file>

<file path=xl/sharedStrings.xml><?xml version="1.0" encoding="utf-8"?>
<sst xmlns="http://schemas.openxmlformats.org/spreadsheetml/2006/main" count="482" uniqueCount="275">
  <si>
    <t>従業者の勤務体制及び形態一覧表</t>
  </si>
  <si>
    <t>事業所・施設名</t>
  </si>
  <si>
    <t>サービス種別</t>
  </si>
  <si>
    <r>
      <t xml:space="preserve">生活支援員等人員配置
</t>
    </r>
    <r>
      <rPr>
        <sz val="9"/>
        <rFont val="HG丸ｺﾞｼｯｸM-PRO"/>
        <family val="3"/>
      </rPr>
      <t>（目標工賃達成指導員除く）</t>
    </r>
  </si>
  <si>
    <t>：</t>
  </si>
  <si>
    <t>定員</t>
  </si>
  <si>
    <t>：</t>
  </si>
  <si>
    <t>視覚・聴覚言語障害者支援体制加算上の加配人員</t>
  </si>
  <si>
    <t>報酬算定上の必要人員</t>
  </si>
  <si>
    <r>
      <t xml:space="preserve">生活支援員等人員配置
</t>
    </r>
    <r>
      <rPr>
        <sz val="9"/>
        <rFont val="HG丸ｺﾞｼｯｸM-PRO"/>
        <family val="3"/>
      </rPr>
      <t>（目標工賃達成指導員含む）</t>
    </r>
  </si>
  <si>
    <t>前年度の
平均利用者数</t>
  </si>
  <si>
    <t>本体報酬上の必要人員</t>
  </si>
  <si>
    <t>就労支援員人員配置</t>
  </si>
  <si>
    <t>：</t>
  </si>
  <si>
    <t>職　種</t>
  </si>
  <si>
    <t>氏　　名</t>
  </si>
  <si>
    <t>社会福祉士等</t>
  </si>
  <si>
    <t>常勤</t>
  </si>
  <si>
    <t>勤続３年以上</t>
  </si>
  <si>
    <t>専従</t>
  </si>
  <si>
    <t>第１週</t>
  </si>
  <si>
    <t>第２週</t>
  </si>
  <si>
    <t>第３週</t>
  </si>
  <si>
    <t>第４週</t>
  </si>
  <si>
    <t>４週の
合計</t>
  </si>
  <si>
    <t>週平均
の勤務
時間　</t>
  </si>
  <si>
    <t>常勤換算後の人数</t>
  </si>
  <si>
    <t>管理者</t>
  </si>
  <si>
    <t>常勤換算数</t>
  </si>
  <si>
    <t>人</t>
  </si>
  <si>
    <t>常勤者の１日の勤務時間数</t>
  </si>
  <si>
    <t>時間</t>
  </si>
  <si>
    <t>常勤者の週の勤務日数</t>
  </si>
  <si>
    <t>日</t>
  </si>
  <si>
    <t>常勤者の週平均勤務時間数</t>
  </si>
  <si>
    <t>看護職員</t>
  </si>
  <si>
    <t>理学療法士・
作業療法士</t>
  </si>
  <si>
    <t>機能訓練指導員</t>
  </si>
  <si>
    <t>生活支援員</t>
  </si>
  <si>
    <t>地域移行支援員</t>
  </si>
  <si>
    <t>職業指導員</t>
  </si>
  <si>
    <t>目標工賃達成指導員</t>
  </si>
  <si>
    <t>就労支援員</t>
  </si>
  <si>
    <t>管理栄養士・
栄養士</t>
  </si>
  <si>
    <t>調理員</t>
  </si>
  <si>
    <t>その他</t>
  </si>
  <si>
    <t>※１　本表は、４月の状況をサービス種別、主・従の事業所ごとに別葉に記載してください。</t>
  </si>
  <si>
    <t>　　　ただし、新規の事業所は、「前年度の平均利用者数」に定員の９割の数値を入力してください。</t>
  </si>
  <si>
    <t>　　　ただし、有給休暇の取得予定は勤務するものとみなして勤務時間数を記載してください。</t>
  </si>
  <si>
    <t>職員の配置状況</t>
  </si>
  <si>
    <t>就労継続支援Ｂ型</t>
  </si>
  <si>
    <t>現在</t>
  </si>
  <si>
    <t>職種</t>
  </si>
  <si>
    <t>氏名</t>
  </si>
  <si>
    <t>年齢</t>
  </si>
  <si>
    <t>資格</t>
  </si>
  <si>
    <t>常勤・非常勤の別</t>
  </si>
  <si>
    <t>専従・
兼務の別</t>
  </si>
  <si>
    <t>兼任先事業所名
とその職種</t>
  </si>
  <si>
    <t>採用年月日</t>
  </si>
  <si>
    <t>勤続
年数</t>
  </si>
  <si>
    <t>備考</t>
  </si>
  <si>
    <t>精神保健福祉士</t>
  </si>
  <si>
    <t>兼務</t>
  </si>
  <si>
    <t>サービス管理責任者</t>
  </si>
  <si>
    <t>非常勤</t>
  </si>
  <si>
    <t>　４　事業所内で兼務している従業者は、職種ごとに記載してください。</t>
  </si>
  <si>
    <t>　５　資格は、医師、社会福祉士、看護師、准看護師、ヘルパー１級、理学療法士等と記載してください。</t>
  </si>
  <si>
    <t>　６　兼任先が同一事業所の別職種である場合は、「同事業所」として兼務する職種を記載してください。</t>
  </si>
  <si>
    <t>　７　採用年月日は、法人に採用された日を記載してください。</t>
  </si>
  <si>
    <t>　８　医師が嘱託契約によるものは、備考欄に、「嘱託」と記入してください。</t>
  </si>
  <si>
    <t>職種</t>
  </si>
  <si>
    <t>資格</t>
  </si>
  <si>
    <t>常勤・非常勤の別</t>
  </si>
  <si>
    <t>サービス種別</t>
  </si>
  <si>
    <t>管理者</t>
  </si>
  <si>
    <t>社会福祉士</t>
  </si>
  <si>
    <t>療養介護</t>
  </si>
  <si>
    <t>介護福祉士</t>
  </si>
  <si>
    <t>生活介護</t>
  </si>
  <si>
    <t>医師</t>
  </si>
  <si>
    <t>児童デイサービス</t>
  </si>
  <si>
    <t>看護職員</t>
  </si>
  <si>
    <t>医師</t>
  </si>
  <si>
    <t>自立訓練（機能訓練）</t>
  </si>
  <si>
    <t>理学療法士・
作業療法士</t>
  </si>
  <si>
    <t>歯科医師</t>
  </si>
  <si>
    <t>自立訓練（生活訓練）</t>
  </si>
  <si>
    <t>看護師</t>
  </si>
  <si>
    <t>宿泊型自立訓練</t>
  </si>
  <si>
    <t>生活支援員</t>
  </si>
  <si>
    <t>准看護師</t>
  </si>
  <si>
    <t>就労移行</t>
  </si>
  <si>
    <t>職業指導員</t>
  </si>
  <si>
    <t>保健師</t>
  </si>
  <si>
    <t>就労継続支援Ａ型</t>
  </si>
  <si>
    <t>就労支援員</t>
  </si>
  <si>
    <t>理学療法士</t>
  </si>
  <si>
    <t>作業療法士</t>
  </si>
  <si>
    <t>共同生活介護</t>
  </si>
  <si>
    <t>薬剤師</t>
  </si>
  <si>
    <t>共同生活援助</t>
  </si>
  <si>
    <t>調理員</t>
  </si>
  <si>
    <t>歯科衛生士</t>
  </si>
  <si>
    <t>施設入所支援</t>
  </si>
  <si>
    <t>事務員</t>
  </si>
  <si>
    <t>栄養士</t>
  </si>
  <si>
    <t>身体障害者療護施設</t>
  </si>
  <si>
    <t>その他</t>
  </si>
  <si>
    <t>管理栄養士</t>
  </si>
  <si>
    <t>身体障害者通所授産施設</t>
  </si>
  <si>
    <t>言語聴覚士</t>
  </si>
  <si>
    <t>知的障害者入所更正施設</t>
  </si>
  <si>
    <t>保育士</t>
  </si>
  <si>
    <t>知的障害者通所更正施設</t>
  </si>
  <si>
    <t>ホームヘルプ１級</t>
  </si>
  <si>
    <t>知的障害者入所授産施設</t>
  </si>
  <si>
    <t>ホームヘルプ２級</t>
  </si>
  <si>
    <t>知的障害者通所授産施設</t>
  </si>
  <si>
    <t>ホームヘルプ３級</t>
  </si>
  <si>
    <t>精神障害者生活訓練施設</t>
  </si>
  <si>
    <t>社会福祉主事</t>
  </si>
  <si>
    <t>精神障害者通所授産施設</t>
  </si>
  <si>
    <t>地域移行支援員</t>
  </si>
  <si>
    <t>管理栄養士・
栄養士</t>
  </si>
  <si>
    <t>事務員</t>
  </si>
  <si>
    <t>助産師</t>
  </si>
  <si>
    <t>　２　水色のセルを入力し、ベージュのセルは入力しないでください。</t>
  </si>
  <si>
    <t>運転手</t>
  </si>
  <si>
    <t>木</t>
  </si>
  <si>
    <t>金</t>
  </si>
  <si>
    <t>土</t>
  </si>
  <si>
    <t>日</t>
  </si>
  <si>
    <t>月</t>
  </si>
  <si>
    <t>火</t>
  </si>
  <si>
    <t>水</t>
  </si>
  <si>
    <t>利用者の状況</t>
  </si>
  <si>
    <t>４月</t>
  </si>
  <si>
    <t>５月</t>
  </si>
  <si>
    <t>６月</t>
  </si>
  <si>
    <t>７月</t>
  </si>
  <si>
    <t>８月</t>
  </si>
  <si>
    <t>９月</t>
  </si>
  <si>
    <t>10月</t>
  </si>
  <si>
    <t>11月</t>
  </si>
  <si>
    <t>12月</t>
  </si>
  <si>
    <t>１月</t>
  </si>
  <si>
    <t>２月</t>
  </si>
  <si>
    <t>３月</t>
  </si>
  <si>
    <t>合計
平均</t>
  </si>
  <si>
    <t>開所日数</t>
  </si>
  <si>
    <t>実利用者数</t>
  </si>
  <si>
    <t>延べ利用者数</t>
  </si>
  <si>
    <t>人日</t>
  </si>
  <si>
    <t>平均利用者数</t>
  </si>
  <si>
    <t>人／日</t>
  </si>
  <si>
    <t>利用率</t>
  </si>
  <si>
    <t>※１　本表は、前年度の状況をサービス種別、主・従の事業所ごとに別葉に記載してください。</t>
  </si>
  <si>
    <t>　３　平均利用者数＝毎月の延利用者数÷毎月の開所日数（小数点第２位切り上げ）</t>
  </si>
  <si>
    <t>　４　利用率＝平均利用者数÷定員×１００</t>
  </si>
  <si>
    <t>　２　水色のセルを入力し、ベージュのセルは入力しないでください。</t>
  </si>
  <si>
    <t>平成</t>
  </si>
  <si>
    <t>　　　主たる事業所、従たる事業所がある場合は、主たる事業所にまとめて記載してください。</t>
  </si>
  <si>
    <t>就労移行の状況</t>
  </si>
  <si>
    <t>サービス種別</t>
  </si>
  <si>
    <t>【前年度】</t>
  </si>
  <si>
    <t>年度</t>
  </si>
  <si>
    <t>当該施設・事業所の定員（Ａ）</t>
  </si>
  <si>
    <t>名</t>
  </si>
  <si>
    <t>定　着　率（％）（定着者数÷Ａ×100）（Ｂ）</t>
  </si>
  <si>
    <t>％</t>
  </si>
  <si>
    <t>氏　　　　　名</t>
  </si>
  <si>
    <t>就　職　日</t>
  </si>
  <si>
    <t>就職先事業所名</t>
  </si>
  <si>
    <t>６か月後の状況</t>
  </si>
  <si>
    <t>年　　月　　日</t>
  </si>
  <si>
    <t>定着者数</t>
  </si>
  <si>
    <t>　３　本表は届出を行う年度（毎年４月１日に始まり翌年３月３１日をもって終わる年とする。）の前年度において、就職後６か月を経過した者</t>
  </si>
  <si>
    <t>　　の状況を記載してください。</t>
  </si>
  <si>
    <t>　４　「定着者数」欄は、就職先事業所の６か月後の状況に「在籍」している人数を記載してください。</t>
  </si>
  <si>
    <t>　　　ただし、同一法人同一敷地内の就職先事業所への「在籍」を除く。</t>
  </si>
  <si>
    <t>　　年　　　月　　　日</t>
  </si>
  <si>
    <t>　　年　　　月　　　日</t>
  </si>
  <si>
    <t>在籍　・　離職</t>
  </si>
  <si>
    <t>年　　月　　日</t>
  </si>
  <si>
    <t>　３　職種は、管理者、医師、看護職員、生活支援員、職業指導員、就労支援員、栄養士、調理員、事務員等と記載してください。</t>
  </si>
  <si>
    <t>世話人</t>
  </si>
  <si>
    <t>保育士・指導員</t>
  </si>
  <si>
    <t>重度者支援体制加算上の加配人員</t>
  </si>
  <si>
    <t>事業所番号</t>
  </si>
  <si>
    <t>サービス管理責任者</t>
  </si>
  <si>
    <t>※３　「社会福祉士等」、「常勤」、「勤続３年以上」、「専従」欄は、該当する従業員について、「○」を記載してください。</t>
  </si>
  <si>
    <t>※４　「第○週」欄は、各日の勤務時間数を記載してください。</t>
  </si>
  <si>
    <t>※５　「第○週」欄については、宿直を行っている日の勤務時間数を記載したセルは、青色としてください。</t>
  </si>
  <si>
    <t>※６　「第○週」欄については、夜勤を行っている日の勤務時間数を記載したセルは、緑色としてください。</t>
  </si>
  <si>
    <t>火</t>
  </si>
  <si>
    <t>A　生活支援員等の総数（常勤換算）</t>
  </si>
  <si>
    <t>（生活支援員・地域移行支援員・職業指導員・就労支援員）</t>
  </si>
  <si>
    <t>B　福祉専門職員配置加算の算定対象となる生活支援員等の総数（常勤換算）</t>
  </si>
  <si>
    <t>就労定着期間</t>
  </si>
  <si>
    <t>定着者の割合</t>
  </si>
  <si>
    <t>単位数</t>
  </si>
  <si>
    <t>6月以上12月未満の
定着者の割合（％）・・・・①</t>
  </si>
  <si>
    <t>12月以上24月未満の
定着者の割合（％）・・・・②</t>
  </si>
  <si>
    <t>当該施設・事業所の前年度における利用定員（A）</t>
  </si>
  <si>
    <t>24月以上36月未満の
定着者の割合（％）・・・・③</t>
  </si>
  <si>
    <t>合計</t>
  </si>
  <si>
    <t>①＋②＋③</t>
  </si>
  <si>
    <t>【イ．6月以上12月未満の就労定着者の割合】</t>
  </si>
  <si>
    <t>就労定着率（％）（就労定着者÷A×100）</t>
  </si>
  <si>
    <t>氏名</t>
  </si>
  <si>
    <t>就職日</t>
  </si>
  <si>
    <t>6月を経過した日</t>
  </si>
  <si>
    <t>届出時点の継続状況</t>
  </si>
  <si>
    <t>【ロ．12月以上24月未満の就労定着者の割合】</t>
  </si>
  <si>
    <t>12月を経過した日</t>
  </si>
  <si>
    <t>【ハ．24ヶ月以上36ヶ月未満の就労定着者の割合】</t>
  </si>
  <si>
    <t>24月を経過した日</t>
  </si>
  <si>
    <t>注2．記入したそれぞれの就労定着者を、届出を行う前年度における定員で除した割合を記入する(少数点以下は四捨五入)</t>
  </si>
  <si>
    <t>【記入例】</t>
  </si>
  <si>
    <t>20人</t>
  </si>
  <si>
    <t>○○太郎</t>
  </si>
  <si>
    <t>（株）○○屋</t>
  </si>
  <si>
    <t>継続</t>
  </si>
  <si>
    <t>△△花子</t>
  </si>
  <si>
    <t>（株）○○ストア</t>
  </si>
  <si>
    <t>□□一郎</t>
  </si>
  <si>
    <t>（株）○○食堂</t>
  </si>
  <si>
    <t>離職</t>
  </si>
  <si>
    <t>☆☆良子</t>
  </si>
  <si>
    <t>（株）○○電機</t>
  </si>
  <si>
    <t>※※慶子</t>
  </si>
  <si>
    <t>（有）○○工業</t>
  </si>
  <si>
    <t>××五郎</t>
  </si>
  <si>
    <t>（株）○○パン</t>
  </si>
  <si>
    <t>☆☆美子</t>
  </si>
  <si>
    <t>（株）○○スーパー</t>
  </si>
  <si>
    <t>※※良子</t>
  </si>
  <si>
    <t>（特）○○会</t>
  </si>
  <si>
    <t>☆☆太郎</t>
  </si>
  <si>
    <t>××花子</t>
  </si>
  <si>
    <t>（株）○○書店</t>
  </si>
  <si>
    <t>注2．記入したそれぞれの就労継続者を、届出を行う前年度における定員で除した割合を記入する(少数点以下は四捨五入)</t>
  </si>
  <si>
    <t>事業所名</t>
  </si>
  <si>
    <r>
      <t>注1．6月、12月、24月を経過した日が属する年度における就労定着者数を記入する。就職日から6月、12月、24月を経過した日が、それぞれ加算の届出を行う年度(毎年4月1日に始まり翌年3月31日をもって終わる年とする。)の前年度内に属しているか確認する。</t>
    </r>
    <r>
      <rPr>
        <b/>
        <sz val="8"/>
        <color indexed="8"/>
        <rFont val="HG丸ｺﾞｼｯｸM-PRO"/>
        <family val="3"/>
      </rPr>
      <t>(黒枠部分)</t>
    </r>
  </si>
  <si>
    <t>就労定着・就労移行の状況</t>
  </si>
  <si>
    <t>１．就労定着者の状況</t>
  </si>
  <si>
    <t>２．就労移行の状況</t>
  </si>
  <si>
    <t>氏　　名</t>
  </si>
  <si>
    <t>就　職　日</t>
  </si>
  <si>
    <t>就職先事業所名</t>
  </si>
  <si>
    <t>年　　月　　日</t>
  </si>
  <si>
    <t>２．就労移行者の状況</t>
  </si>
  <si>
    <t>過去２年間の就労移行者数　</t>
  </si>
  <si>
    <t>うち事業所内の延べ利用者数（施設外就労者を除く）</t>
  </si>
  <si>
    <t>平成２７年度</t>
  </si>
  <si>
    <t>水</t>
  </si>
  <si>
    <t>木</t>
  </si>
  <si>
    <t>平成２８年度</t>
  </si>
  <si>
    <t>平成２９年　４月</t>
  </si>
  <si>
    <t>金</t>
  </si>
  <si>
    <t>延べ利用者数（視覚・聴覚言語
障害者支援体制加算対象者）</t>
  </si>
  <si>
    <t>延べ利用者数
（障害年金１級受給者）</t>
  </si>
  <si>
    <t>視覚・聴覚言語障害者
支援体制加算対象者割合</t>
  </si>
  <si>
    <t>障害年金１級受給者割合</t>
  </si>
  <si>
    <t>※１　本表は、前年度の状況をサービス種別ごとに別葉に記載してください。</t>
  </si>
  <si>
    <t>短期入所</t>
  </si>
  <si>
    <t>就労移行支援</t>
  </si>
  <si>
    <t>※２　水色のセルを入力し、ベージュのセルは入力しないでください。</t>
  </si>
  <si>
    <t>本体報酬上の人員配置区分</t>
  </si>
  <si>
    <t>　５　「延べ利用者数（視覚・聴覚言語障害者支援体制加算対象者）」欄は、対象となる事業所のみ記載してください。</t>
  </si>
  <si>
    <t>　６　「延べ利用者数（障害年金１級受給者）」欄は、対象となる事業所のみ記載してください。</t>
  </si>
  <si>
    <t>平均利用者数
（施設外就労者を除く）</t>
  </si>
  <si>
    <t>人日</t>
  </si>
  <si>
    <t>利用率
（施設外就労者を除く）</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</si>
</sst>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0_ "/>
    <numFmt numFmtId="179" formatCode="0.0%"/>
    <numFmt numFmtId="180" formatCode="[$-411]ggge&quot;年&quot;m&quot;月&quot;d&quot;日&quot;;@"/>
    <numFmt numFmtId="181" formatCode="#,##0.0"/>
    <numFmt numFmtId="182" formatCode="0.00_ "/>
    <numFmt numFmtId="183" formatCode="0.0_ "/>
    <numFmt numFmtId="184" formatCode="[&lt;=999]000;[&lt;=9999]000\-00;000\-0000"/>
  </numFmts>
  <fonts count="65">
    <font>
      <sz val="9"/>
      <name val="MS UI Gothic"/>
      <family val="3"/>
    </font>
    <font>
      <sz val="22"/>
      <name val="HG丸ｺﾞｼｯｸM-PRO"/>
      <family val="3"/>
    </font>
    <font>
      <sz val="6"/>
      <name val="MS UI Gothic"/>
      <family val="3"/>
    </font>
    <font>
      <sz val="10.5"/>
      <name val="HG丸ｺﾞｼｯｸM-PRO"/>
      <family val="3"/>
    </font>
    <font>
      <sz val="9"/>
      <name val="HG丸ｺﾞｼｯｸM-PRO"/>
      <family val="3"/>
    </font>
    <font>
      <sz val="6"/>
      <name val="ＭＳ Ｐゴシック"/>
      <family val="3"/>
    </font>
    <font>
      <sz val="10"/>
      <name val="HG丸ｺﾞｼｯｸM-PRO"/>
      <family val="3"/>
    </font>
    <font>
      <sz val="12"/>
      <name val="HG丸ｺﾞｼｯｸM-PRO"/>
      <family val="3"/>
    </font>
    <font>
      <sz val="20"/>
      <name val="HG丸ｺﾞｼｯｸM-PRO"/>
      <family val="3"/>
    </font>
    <font>
      <sz val="16"/>
      <name val="HG丸ｺﾞｼｯｸM-PRO"/>
      <family val="3"/>
    </font>
    <font>
      <sz val="14"/>
      <name val="HG丸ｺﾞｼｯｸM-PRO"/>
      <family val="3"/>
    </font>
    <font>
      <sz val="11"/>
      <name val="ＭＳ Ｐゴシック"/>
      <family val="3"/>
    </font>
    <font>
      <sz val="12"/>
      <color indexed="8"/>
      <name val="HG丸ｺﾞｼｯｸM-PRO"/>
      <family val="3"/>
    </font>
    <font>
      <sz val="9"/>
      <color indexed="8"/>
      <name val="HG丸ｺﾞｼｯｸM-PRO"/>
      <family val="3"/>
    </font>
    <font>
      <sz val="10"/>
      <color indexed="8"/>
      <name val="HG丸ｺﾞｼｯｸM-PRO"/>
      <family val="3"/>
    </font>
    <font>
      <sz val="14"/>
      <color indexed="8"/>
      <name val="HG丸ｺﾞｼｯｸM-PRO"/>
      <family val="3"/>
    </font>
    <font>
      <sz val="11"/>
      <color indexed="8"/>
      <name val="HG丸ｺﾞｼｯｸM-PRO"/>
      <family val="3"/>
    </font>
    <font>
      <sz val="8"/>
      <color indexed="8"/>
      <name val="HG丸ｺﾞｼｯｸM-PRO"/>
      <family val="3"/>
    </font>
    <font>
      <b/>
      <sz val="8"/>
      <color indexed="8"/>
      <name val="HG丸ｺﾞｼｯｸM-PRO"/>
      <family val="3"/>
    </font>
    <font>
      <sz val="16"/>
      <color indexed="8"/>
      <name val="HG丸ｺﾞｼｯｸM-PRO"/>
      <family val="3"/>
    </font>
    <font>
      <sz val="9"/>
      <name val="ＭＳ Ｐゴシック"/>
      <family val="3"/>
    </font>
    <font>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ＭＳ Ｐゴシック"/>
      <family val="3"/>
    </font>
    <font>
      <sz val="20"/>
      <color indexed="8"/>
      <name val="Calibri"/>
      <family val="2"/>
    </font>
    <font>
      <sz val="8"/>
      <color indexed="8"/>
      <name val="ＭＳ Ｐゴシック"/>
      <family val="3"/>
    </font>
    <font>
      <sz val="8"/>
      <color indexed="8"/>
      <name val="Calibri"/>
      <family val="2"/>
    </font>
    <font>
      <b/>
      <sz val="28"/>
      <color indexed="8"/>
      <name val="ＭＳ Ｐゴシック"/>
      <family val="3"/>
    </font>
    <font>
      <b/>
      <sz val="2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丸ｺﾞｼｯｸM-PRO"/>
      <family val="3"/>
    </font>
    <font>
      <sz val="14"/>
      <color theme="1"/>
      <name val="HG丸ｺﾞｼｯｸM-PRO"/>
      <family val="3"/>
    </font>
    <font>
      <b/>
      <sz val="8"/>
      <name val="MS UI Gothic"/>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41"/>
        <bgColor indexed="64"/>
      </patternFill>
    </fill>
    <fill>
      <patternFill patternType="solid">
        <fgColor indexed="43"/>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thin"/>
    </border>
    <border>
      <left style="medium"/>
      <right style="medium"/>
      <top>
        <color indexed="63"/>
      </top>
      <bottom style="medium"/>
    </border>
    <border>
      <left>
        <color indexed="63"/>
      </left>
      <right style="medium"/>
      <top style="medium"/>
      <bottom style="thin"/>
    </border>
    <border>
      <left style="medium"/>
      <right style="thin"/>
      <top>
        <color indexed="63"/>
      </top>
      <bottom>
        <color indexed="63"/>
      </bottom>
    </border>
    <border>
      <left>
        <color indexed="63"/>
      </left>
      <right style="medium"/>
      <top style="thin"/>
      <bottom style="thin"/>
    </border>
    <border>
      <left style="medium"/>
      <right style="thin"/>
      <top>
        <color indexed="63"/>
      </top>
      <bottom style="double"/>
    </border>
    <border>
      <left style="thin"/>
      <right style="thin"/>
      <top style="thin"/>
      <bottom style="double"/>
    </border>
    <border>
      <left style="medium"/>
      <right style="thin"/>
      <top>
        <color indexed="63"/>
      </top>
      <bottom style="thin"/>
    </border>
    <border>
      <left style="medium"/>
      <right style="thin"/>
      <top style="thin"/>
      <bottom style="thin"/>
    </border>
    <border>
      <left style="medium"/>
      <right style="thin"/>
      <top style="thin"/>
      <bottom style="double"/>
    </border>
    <border>
      <left style="medium"/>
      <right style="thin"/>
      <top>
        <color indexed="63"/>
      </top>
      <bottom style="medium"/>
    </border>
    <border>
      <left>
        <color indexed="63"/>
      </left>
      <right style="medium"/>
      <top style="double"/>
      <bottom style="medium"/>
    </border>
    <border>
      <left style="medium"/>
      <right style="medium"/>
      <top style="medium"/>
      <bottom>
        <color indexed="63"/>
      </bottom>
    </border>
    <border>
      <left style="thin"/>
      <right style="thin"/>
      <top>
        <color indexed="63"/>
      </top>
      <bottom style="thin"/>
    </border>
    <border>
      <left style="thin"/>
      <right>
        <color indexed="63"/>
      </right>
      <top style="double"/>
      <bottom style="thin"/>
    </border>
    <border>
      <left>
        <color indexed="63"/>
      </left>
      <right style="medium"/>
      <top style="double"/>
      <bottom style="thin"/>
    </border>
    <border>
      <left style="thin"/>
      <right>
        <color indexed="63"/>
      </right>
      <top style="thin"/>
      <bottom style="thin"/>
    </border>
    <border>
      <left style="thin"/>
      <right>
        <color indexed="63"/>
      </right>
      <top style="thin"/>
      <bottom style="double"/>
    </border>
    <border>
      <left>
        <color indexed="63"/>
      </left>
      <right style="medium"/>
      <top style="thin"/>
      <bottom style="double"/>
    </border>
    <border>
      <left style="thin"/>
      <right style="thin"/>
      <top style="thin"/>
      <bottom>
        <color indexed="63"/>
      </bottom>
    </border>
    <border>
      <left>
        <color indexed="63"/>
      </left>
      <right style="thin"/>
      <top style="thin"/>
      <bottom style="thin"/>
    </border>
    <border>
      <left>
        <color indexed="63"/>
      </left>
      <right style="thin"/>
      <top>
        <color indexed="63"/>
      </top>
      <bottom style="thin"/>
    </border>
    <border>
      <left style="medium"/>
      <right style="thin"/>
      <top style="thin"/>
      <bottom style="medium"/>
    </border>
    <border>
      <left style="medium"/>
      <right style="medium"/>
      <top style="medium"/>
      <bottom style="mediumDashed"/>
    </border>
    <border>
      <left>
        <color indexed="63"/>
      </left>
      <right style="medium"/>
      <top style="medium"/>
      <bottom style="mediumDashed"/>
    </border>
    <border>
      <left style="medium"/>
      <right>
        <color indexed="63"/>
      </right>
      <top style="medium"/>
      <bottom style="mediumDashed"/>
    </border>
    <border>
      <left style="medium"/>
      <right style="medium"/>
      <top>
        <color indexed="63"/>
      </top>
      <bottom>
        <color indexed="63"/>
      </bottom>
    </border>
    <border>
      <left style="medium"/>
      <right>
        <color indexed="63"/>
      </right>
      <top style="thin"/>
      <bottom style="thin"/>
    </border>
    <border>
      <left style="medium"/>
      <right>
        <color indexed="63"/>
      </right>
      <top style="thin"/>
      <bottom style="medium"/>
    </border>
    <border>
      <left>
        <color indexed="63"/>
      </left>
      <right style="medium"/>
      <top style="thin"/>
      <bottom style="medium"/>
    </border>
    <border>
      <left style="thin"/>
      <right>
        <color indexed="63"/>
      </right>
      <top>
        <color indexed="63"/>
      </top>
      <bottom style="thin"/>
    </border>
    <border>
      <left style="medium"/>
      <right>
        <color indexed="63"/>
      </right>
      <top style="medium"/>
      <bottom style="thin"/>
    </border>
    <border>
      <left style="thin"/>
      <right>
        <color indexed="63"/>
      </right>
      <top style="thin"/>
      <bottom>
        <color indexed="63"/>
      </bottom>
    </border>
    <border>
      <left>
        <color indexed="63"/>
      </left>
      <right style="thin"/>
      <top style="thin"/>
      <bottom>
        <color indexed="63"/>
      </bottom>
    </border>
    <border>
      <left style="thin"/>
      <right style="medium"/>
      <top style="thin"/>
      <bottom style="thin"/>
    </border>
    <border>
      <left>
        <color indexed="63"/>
      </left>
      <right>
        <color indexed="63"/>
      </right>
      <top style="thin"/>
      <bottom style="thin"/>
    </border>
    <border>
      <left style="thin"/>
      <right style="thin"/>
      <top style="thin"/>
      <bottom style="medium"/>
    </border>
    <border>
      <left style="thin"/>
      <right>
        <color indexed="63"/>
      </right>
      <top style="thin"/>
      <bottom style="medium"/>
    </border>
    <border>
      <left>
        <color indexed="63"/>
      </left>
      <right style="thin"/>
      <top style="thin"/>
      <bottom style="medium"/>
    </border>
    <border>
      <left>
        <color indexed="63"/>
      </left>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style="thin"/>
      <right style="medium"/>
      <top style="thin"/>
      <bottom style="double"/>
    </border>
    <border>
      <left style="thin"/>
      <right>
        <color indexed="63"/>
      </right>
      <top style="double"/>
      <bottom style="medium"/>
    </border>
    <border>
      <left>
        <color indexed="63"/>
      </left>
      <right style="thin"/>
      <top style="double"/>
      <bottom style="medium"/>
    </border>
    <border>
      <left>
        <color indexed="63"/>
      </left>
      <right>
        <color indexed="63"/>
      </right>
      <top style="double"/>
      <bottom style="mediu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11" fillId="0" borderId="0">
      <alignment/>
      <protection/>
    </xf>
    <xf numFmtId="0" fontId="11" fillId="0" borderId="0">
      <alignment/>
      <protection/>
    </xf>
    <xf numFmtId="0" fontId="11" fillId="0" borderId="0">
      <alignment vertical="center"/>
      <protection/>
    </xf>
    <xf numFmtId="0" fontId="11" fillId="0" borderId="0">
      <alignment vertical="center"/>
      <protection/>
    </xf>
    <xf numFmtId="0" fontId="45" fillId="0" borderId="0">
      <alignment vertical="center"/>
      <protection/>
    </xf>
    <xf numFmtId="0" fontId="0" fillId="0" borderId="0">
      <alignment vertical="center"/>
      <protection/>
    </xf>
    <xf numFmtId="0" fontId="61" fillId="32" borderId="0" applyNumberFormat="0" applyBorder="0" applyAlignment="0" applyProtection="0"/>
  </cellStyleXfs>
  <cellXfs count="393">
    <xf numFmtId="0" fontId="0" fillId="0" borderId="0" xfId="0" applyAlignment="1">
      <alignment vertical="center"/>
    </xf>
    <xf numFmtId="0" fontId="1" fillId="0" borderId="0" xfId="0" applyFont="1" applyFill="1" applyAlignment="1">
      <alignment vertical="center"/>
    </xf>
    <xf numFmtId="0" fontId="3" fillId="0" borderId="0" xfId="0" applyFont="1" applyFill="1" applyAlignment="1">
      <alignment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13" xfId="0" applyFont="1" applyFill="1" applyBorder="1" applyAlignment="1">
      <alignment vertical="center"/>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33" borderId="10" xfId="0" applyFont="1" applyFill="1" applyBorder="1" applyAlignment="1">
      <alignment vertical="center"/>
    </xf>
    <xf numFmtId="177" fontId="3" fillId="33" borderId="14" xfId="0" applyNumberFormat="1" applyFont="1" applyFill="1" applyBorder="1" applyAlignment="1">
      <alignment vertical="center" wrapText="1"/>
    </xf>
    <xf numFmtId="0" fontId="3" fillId="0" borderId="15" xfId="0" applyFont="1" applyFill="1" applyBorder="1" applyAlignment="1">
      <alignment horizontal="justify" vertical="center" wrapText="1"/>
    </xf>
    <xf numFmtId="0" fontId="3" fillId="0" borderId="16" xfId="0" applyFont="1" applyFill="1" applyBorder="1" applyAlignment="1">
      <alignment horizontal="justify" vertical="center" wrapText="1"/>
    </xf>
    <xf numFmtId="0" fontId="3" fillId="0" borderId="16" xfId="0" applyFont="1" applyFill="1" applyBorder="1" applyAlignment="1">
      <alignment horizontal="center" vertical="center" wrapText="1"/>
    </xf>
    <xf numFmtId="0" fontId="3" fillId="0" borderId="16" xfId="0" applyFont="1" applyFill="1" applyBorder="1" applyAlignment="1">
      <alignment vertical="center"/>
    </xf>
    <xf numFmtId="177" fontId="3" fillId="0" borderId="17" xfId="0" applyNumberFormat="1" applyFont="1" applyFill="1" applyBorder="1" applyAlignment="1">
      <alignment vertical="center" wrapText="1"/>
    </xf>
    <xf numFmtId="0" fontId="3" fillId="0" borderId="0" xfId="0" applyFont="1" applyFill="1" applyBorder="1" applyAlignment="1">
      <alignment vertical="center"/>
    </xf>
    <xf numFmtId="0" fontId="3" fillId="0" borderId="18"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right" vertical="center"/>
    </xf>
    <xf numFmtId="177" fontId="3" fillId="0" borderId="19" xfId="0" applyNumberFormat="1" applyFont="1" applyFill="1" applyBorder="1" applyAlignment="1">
      <alignment vertical="center" wrapText="1"/>
    </xf>
    <xf numFmtId="0" fontId="3" fillId="0" borderId="18" xfId="0" applyFont="1" applyFill="1" applyBorder="1" applyAlignment="1">
      <alignment vertical="center"/>
    </xf>
    <xf numFmtId="0" fontId="6" fillId="0" borderId="0" xfId="0" applyFont="1" applyFill="1" applyBorder="1" applyAlignment="1">
      <alignment vertical="center"/>
    </xf>
    <xf numFmtId="0" fontId="3" fillId="0" borderId="19" xfId="0" applyFont="1" applyFill="1" applyBorder="1" applyAlignment="1">
      <alignment vertical="center"/>
    </xf>
    <xf numFmtId="0" fontId="3" fillId="0" borderId="0" xfId="0" applyFont="1" applyFill="1" applyBorder="1" applyAlignment="1">
      <alignment vertical="center" wrapText="1"/>
    </xf>
    <xf numFmtId="177" fontId="3" fillId="0" borderId="0" xfId="0" applyNumberFormat="1" applyFont="1" applyFill="1" applyBorder="1" applyAlignment="1">
      <alignment vertical="center"/>
    </xf>
    <xf numFmtId="0" fontId="3" fillId="0" borderId="0" xfId="0" applyNumberFormat="1" applyFont="1" applyFill="1" applyBorder="1" applyAlignment="1">
      <alignment vertical="center"/>
    </xf>
    <xf numFmtId="0" fontId="3" fillId="0" borderId="0" xfId="0" applyFont="1" applyFill="1" applyBorder="1" applyAlignment="1">
      <alignment horizontal="center" vertical="center"/>
    </xf>
    <xf numFmtId="9" fontId="3" fillId="0" borderId="0" xfId="0" applyNumberFormat="1" applyFont="1" applyFill="1" applyBorder="1" applyAlignment="1">
      <alignment horizontal="center" vertical="center"/>
    </xf>
    <xf numFmtId="0" fontId="3" fillId="0" borderId="20" xfId="0" applyFont="1" applyFill="1" applyBorder="1" applyAlignment="1">
      <alignment vertical="center"/>
    </xf>
    <xf numFmtId="0" fontId="3" fillId="0" borderId="21" xfId="0" applyFont="1" applyFill="1" applyBorder="1" applyAlignment="1">
      <alignment vertical="center"/>
    </xf>
    <xf numFmtId="0" fontId="3" fillId="0" borderId="21" xfId="0" applyFont="1" applyFill="1" applyBorder="1" applyAlignment="1">
      <alignment horizontal="right" vertical="center"/>
    </xf>
    <xf numFmtId="177" fontId="3" fillId="0" borderId="21" xfId="0" applyNumberFormat="1" applyFont="1" applyFill="1" applyBorder="1" applyAlignment="1">
      <alignment vertical="center"/>
    </xf>
    <xf numFmtId="0" fontId="6" fillId="0" borderId="21" xfId="0" applyFont="1" applyFill="1" applyBorder="1" applyAlignment="1">
      <alignment vertical="center"/>
    </xf>
    <xf numFmtId="179" fontId="3" fillId="0" borderId="21" xfId="0" applyNumberFormat="1" applyFont="1" applyFill="1" applyBorder="1" applyAlignment="1">
      <alignment vertical="center"/>
    </xf>
    <xf numFmtId="0" fontId="3" fillId="0" borderId="21" xfId="0" applyNumberFormat="1" applyFont="1" applyFill="1" applyBorder="1" applyAlignment="1">
      <alignment vertical="center"/>
    </xf>
    <xf numFmtId="0" fontId="3" fillId="0" borderId="14" xfId="0" applyFont="1" applyFill="1" applyBorder="1" applyAlignment="1">
      <alignment vertical="center"/>
    </xf>
    <xf numFmtId="0" fontId="3" fillId="0" borderId="0" xfId="0" applyFont="1" applyFill="1" applyAlignment="1">
      <alignment horizontal="center" vertical="center"/>
    </xf>
    <xf numFmtId="0" fontId="6" fillId="0" borderId="0" xfId="0" applyFont="1" applyFill="1" applyBorder="1" applyAlignment="1">
      <alignment horizontal="center" vertical="center"/>
    </xf>
    <xf numFmtId="0" fontId="1" fillId="0" borderId="0" xfId="0" applyFont="1" applyAlignment="1">
      <alignment vertical="center"/>
    </xf>
    <xf numFmtId="0" fontId="3" fillId="0" borderId="0" xfId="0" applyFont="1" applyAlignment="1">
      <alignment vertical="center"/>
    </xf>
    <xf numFmtId="0" fontId="3" fillId="0" borderId="10" xfId="0" applyFont="1" applyBorder="1" applyAlignment="1">
      <alignment horizontal="center" vertical="center"/>
    </xf>
    <xf numFmtId="0" fontId="3" fillId="0" borderId="10" xfId="0" applyFont="1" applyBorder="1" applyAlignment="1">
      <alignment horizontal="distributed" vertical="center"/>
    </xf>
    <xf numFmtId="0" fontId="3" fillId="0" borderId="13" xfId="0" applyFont="1" applyBorder="1" applyAlignment="1">
      <alignment horizontal="distributed" vertical="center" wrapText="1"/>
    </xf>
    <xf numFmtId="0" fontId="7" fillId="33" borderId="10" xfId="0" applyFont="1" applyFill="1" applyBorder="1" applyAlignment="1">
      <alignment horizontal="right" vertical="center"/>
    </xf>
    <xf numFmtId="0" fontId="3" fillId="0" borderId="0" xfId="0" applyNumberFormat="1" applyFont="1" applyAlignment="1">
      <alignment vertical="center"/>
    </xf>
    <xf numFmtId="0" fontId="3" fillId="0" borderId="0" xfId="0" applyFont="1" applyAlignment="1">
      <alignment vertical="center" wrapText="1"/>
    </xf>
    <xf numFmtId="0" fontId="3" fillId="0" borderId="22" xfId="0" applyFont="1" applyFill="1" applyBorder="1" applyAlignment="1">
      <alignment vertical="center" wrapText="1"/>
    </xf>
    <xf numFmtId="0" fontId="3" fillId="0" borderId="22" xfId="0" applyFont="1" applyBorder="1" applyAlignment="1">
      <alignment vertical="center" wrapText="1"/>
    </xf>
    <xf numFmtId="0" fontId="3" fillId="0" borderId="22" xfId="0" applyFont="1" applyBorder="1" applyAlignment="1">
      <alignment vertical="center"/>
    </xf>
    <xf numFmtId="0" fontId="3" fillId="34" borderId="23" xfId="0" applyFont="1" applyFill="1" applyBorder="1" applyAlignment="1">
      <alignment vertical="center" wrapText="1"/>
    </xf>
    <xf numFmtId="0" fontId="3" fillId="34" borderId="14" xfId="0" applyFont="1" applyFill="1" applyBorder="1" applyAlignment="1">
      <alignment vertical="center"/>
    </xf>
    <xf numFmtId="0" fontId="3" fillId="34" borderId="14" xfId="0" applyFont="1" applyFill="1" applyBorder="1" applyAlignment="1">
      <alignment vertical="center" wrapText="1"/>
    </xf>
    <xf numFmtId="0" fontId="3" fillId="34" borderId="14" xfId="0" applyFont="1" applyFill="1" applyBorder="1" applyAlignment="1">
      <alignment horizontal="center" vertical="center"/>
    </xf>
    <xf numFmtId="180" fontId="3" fillId="34" borderId="14" xfId="0" applyNumberFormat="1" applyFont="1" applyFill="1" applyBorder="1" applyAlignment="1">
      <alignment vertical="center" shrinkToFit="1"/>
    </xf>
    <xf numFmtId="180" fontId="3" fillId="35" borderId="0" xfId="0" applyNumberFormat="1" applyFont="1" applyFill="1" applyAlignment="1">
      <alignment vertical="center" shrinkToFit="1"/>
    </xf>
    <xf numFmtId="0" fontId="3" fillId="33" borderId="23" xfId="0" applyFont="1" applyFill="1" applyBorder="1" applyAlignment="1">
      <alignment horizontal="justify" vertical="center" wrapText="1"/>
    </xf>
    <xf numFmtId="0" fontId="3" fillId="34" borderId="14" xfId="0" applyNumberFormat="1" applyFont="1" applyFill="1" applyBorder="1" applyAlignment="1">
      <alignment horizontal="center" vertical="center" wrapText="1"/>
    </xf>
    <xf numFmtId="178" fontId="3" fillId="33" borderId="21" xfId="0" applyNumberFormat="1" applyFont="1" applyFill="1" applyBorder="1" applyAlignment="1">
      <alignment horizontal="right" vertical="center" wrapText="1"/>
    </xf>
    <xf numFmtId="0" fontId="3" fillId="0" borderId="13" xfId="0" applyFont="1" applyFill="1" applyBorder="1" applyAlignment="1">
      <alignment horizontal="left" vertical="center" shrinkToFit="1"/>
    </xf>
    <xf numFmtId="176" fontId="3" fillId="33" borderId="21" xfId="0" applyNumberFormat="1" applyFont="1" applyFill="1" applyBorder="1" applyAlignment="1">
      <alignment horizontal="right" vertical="center" wrapText="1"/>
    </xf>
    <xf numFmtId="176" fontId="3" fillId="33" borderId="10" xfId="0" applyNumberFormat="1" applyFont="1" applyFill="1" applyBorder="1" applyAlignment="1">
      <alignment vertical="center" wrapText="1"/>
    </xf>
    <xf numFmtId="176" fontId="3" fillId="33" borderId="12" xfId="0" applyNumberFormat="1" applyFont="1" applyFill="1" applyBorder="1" applyAlignment="1">
      <alignment vertical="center" wrapText="1"/>
    </xf>
    <xf numFmtId="179" fontId="3" fillId="33" borderId="10" xfId="0" applyNumberFormat="1" applyFont="1" applyFill="1" applyBorder="1" applyAlignment="1">
      <alignment vertical="center" wrapText="1"/>
    </xf>
    <xf numFmtId="179" fontId="3" fillId="33" borderId="12" xfId="0" applyNumberFormat="1" applyFont="1" applyFill="1" applyBorder="1" applyAlignment="1">
      <alignment vertical="center" wrapText="1"/>
    </xf>
    <xf numFmtId="0" fontId="8" fillId="0" borderId="0" xfId="0" applyFont="1" applyFill="1" applyAlignment="1">
      <alignment horizontal="center" vertical="center"/>
    </xf>
    <xf numFmtId="0" fontId="6" fillId="0" borderId="0" xfId="0" applyFont="1" applyFill="1" applyAlignment="1">
      <alignment vertical="center"/>
    </xf>
    <xf numFmtId="0" fontId="6" fillId="0" borderId="10" xfId="0" applyFont="1" applyFill="1" applyBorder="1" applyAlignment="1" applyProtection="1">
      <alignment horizontal="center" vertical="center"/>
      <protection/>
    </xf>
    <xf numFmtId="0" fontId="6" fillId="0" borderId="12" xfId="0" applyFont="1" applyFill="1" applyBorder="1" applyAlignment="1" applyProtection="1">
      <alignment horizontal="center" vertical="center"/>
      <protection/>
    </xf>
    <xf numFmtId="0" fontId="9" fillId="0" borderId="0" xfId="0" applyFont="1" applyFill="1" applyAlignment="1">
      <alignment horizontal="right" vertical="center"/>
    </xf>
    <xf numFmtId="0" fontId="9" fillId="0" borderId="0" xfId="0" applyFont="1" applyFill="1" applyAlignment="1">
      <alignment horizontal="left" vertical="center"/>
    </xf>
    <xf numFmtId="0" fontId="6" fillId="0" borderId="15" xfId="0" applyFont="1" applyFill="1" applyBorder="1" applyAlignment="1">
      <alignment vertical="center"/>
    </xf>
    <xf numFmtId="0" fontId="6" fillId="0" borderId="24" xfId="0" applyFont="1" applyFill="1" applyBorder="1" applyAlignment="1">
      <alignment vertical="center"/>
    </xf>
    <xf numFmtId="0" fontId="6" fillId="0" borderId="25" xfId="0" applyFont="1" applyFill="1" applyBorder="1" applyAlignment="1">
      <alignment vertical="center"/>
    </xf>
    <xf numFmtId="0" fontId="6" fillId="0" borderId="26" xfId="0" applyFont="1" applyFill="1" applyBorder="1" applyAlignment="1">
      <alignment vertical="center"/>
    </xf>
    <xf numFmtId="0" fontId="6" fillId="0" borderId="27" xfId="0" applyFont="1" applyFill="1" applyBorder="1" applyAlignment="1">
      <alignment vertical="center"/>
    </xf>
    <xf numFmtId="0" fontId="6" fillId="0" borderId="28" xfId="0" applyFont="1" applyFill="1" applyBorder="1" applyAlignment="1">
      <alignment horizontal="center" vertical="center"/>
    </xf>
    <xf numFmtId="0" fontId="6" fillId="0" borderId="29" xfId="0" applyFont="1" applyFill="1" applyBorder="1" applyAlignment="1">
      <alignment vertical="center"/>
    </xf>
    <xf numFmtId="0" fontId="6" fillId="0" borderId="30" xfId="0" applyFont="1" applyFill="1" applyBorder="1" applyAlignment="1">
      <alignment vertical="center"/>
    </xf>
    <xf numFmtId="0" fontId="6" fillId="0" borderId="31" xfId="0" applyFont="1" applyFill="1" applyBorder="1" applyAlignment="1">
      <alignment vertical="center"/>
    </xf>
    <xf numFmtId="0" fontId="6" fillId="0" borderId="32" xfId="0" applyFont="1" applyFill="1" applyBorder="1" applyAlignment="1">
      <alignment vertical="center"/>
    </xf>
    <xf numFmtId="0" fontId="6" fillId="0" borderId="33" xfId="0" applyFont="1" applyFill="1" applyBorder="1" applyAlignment="1">
      <alignment vertical="center"/>
    </xf>
    <xf numFmtId="0" fontId="9" fillId="35" borderId="0" xfId="0" applyFont="1" applyFill="1" applyAlignment="1">
      <alignment horizontal="center" vertical="center"/>
    </xf>
    <xf numFmtId="0" fontId="7" fillId="0" borderId="0" xfId="0" applyFont="1" applyAlignment="1">
      <alignment vertical="center"/>
    </xf>
    <xf numFmtId="0" fontId="3" fillId="0" borderId="0" xfId="0" applyFont="1" applyAlignment="1">
      <alignment horizontal="left" vertical="center"/>
    </xf>
    <xf numFmtId="0" fontId="3" fillId="0" borderId="0" xfId="0" applyFont="1" applyAlignment="1">
      <alignment vertical="center"/>
    </xf>
    <xf numFmtId="0" fontId="6" fillId="0" borderId="0" xfId="0" applyFont="1" applyAlignment="1">
      <alignment vertical="center"/>
    </xf>
    <xf numFmtId="0" fontId="3" fillId="34" borderId="14" xfId="0" applyFont="1" applyFill="1" applyBorder="1" applyAlignment="1">
      <alignment horizontal="center" vertical="center" wrapText="1"/>
    </xf>
    <xf numFmtId="182" fontId="3" fillId="33" borderId="34" xfId="0" applyNumberFormat="1" applyFont="1" applyFill="1" applyBorder="1" applyAlignment="1">
      <alignment vertical="center"/>
    </xf>
    <xf numFmtId="0" fontId="3" fillId="33" borderId="14" xfId="0" applyFont="1" applyFill="1" applyBorder="1" applyAlignment="1">
      <alignment horizontal="center" vertical="center" wrapText="1"/>
    </xf>
    <xf numFmtId="0" fontId="7" fillId="34" borderId="10" xfId="0" applyFont="1" applyFill="1" applyBorder="1" applyAlignment="1">
      <alignment horizontal="right" vertical="center"/>
    </xf>
    <xf numFmtId="0" fontId="3" fillId="34" borderId="10" xfId="0" applyFont="1" applyFill="1" applyBorder="1" applyAlignment="1" applyProtection="1">
      <alignment vertical="center"/>
      <protection locked="0"/>
    </xf>
    <xf numFmtId="0" fontId="3" fillId="34" borderId="14" xfId="0" applyFont="1" applyFill="1" applyBorder="1" applyAlignment="1" applyProtection="1">
      <alignment vertical="center"/>
      <protection locked="0"/>
    </xf>
    <xf numFmtId="178" fontId="3" fillId="34" borderId="10" xfId="0" applyNumberFormat="1" applyFont="1" applyFill="1" applyBorder="1" applyAlignment="1" applyProtection="1">
      <alignment vertical="center" wrapText="1"/>
      <protection locked="0"/>
    </xf>
    <xf numFmtId="180" fontId="6" fillId="34" borderId="35" xfId="0" applyNumberFormat="1" applyFont="1" applyFill="1" applyBorder="1" applyAlignment="1" applyProtection="1">
      <alignment horizontal="center" vertical="center"/>
      <protection locked="0"/>
    </xf>
    <xf numFmtId="0" fontId="6" fillId="34" borderId="35" xfId="0" applyFont="1" applyFill="1" applyBorder="1" applyAlignment="1" applyProtection="1">
      <alignment vertical="center"/>
      <protection locked="0"/>
    </xf>
    <xf numFmtId="0" fontId="6" fillId="34" borderId="36" xfId="0" applyFont="1" applyFill="1" applyBorder="1" applyAlignment="1" applyProtection="1">
      <alignment horizontal="center" vertical="center"/>
      <protection locked="0"/>
    </xf>
    <xf numFmtId="180" fontId="6" fillId="34" borderId="37" xfId="0" applyNumberFormat="1" applyFont="1" applyFill="1" applyBorder="1" applyAlignment="1" applyProtection="1">
      <alignment vertical="center"/>
      <protection locked="0"/>
    </xf>
    <xf numFmtId="180" fontId="6" fillId="34" borderId="22" xfId="0" applyNumberFormat="1" applyFont="1" applyFill="1" applyBorder="1" applyAlignment="1" applyProtection="1">
      <alignment horizontal="center" vertical="center"/>
      <protection locked="0"/>
    </xf>
    <xf numFmtId="0" fontId="6" fillId="34" borderId="22" xfId="0" applyFont="1" applyFill="1" applyBorder="1" applyAlignment="1" applyProtection="1">
      <alignment vertical="center"/>
      <protection locked="0"/>
    </xf>
    <xf numFmtId="0" fontId="6" fillId="34" borderId="38" xfId="0" applyFont="1" applyFill="1" applyBorder="1" applyAlignment="1" applyProtection="1">
      <alignment horizontal="center" vertical="center"/>
      <protection locked="0"/>
    </xf>
    <xf numFmtId="180" fontId="6" fillId="34" borderId="26" xfId="0" applyNumberFormat="1" applyFont="1" applyFill="1" applyBorder="1" applyAlignment="1" applyProtection="1">
      <alignment vertical="center"/>
      <protection locked="0"/>
    </xf>
    <xf numFmtId="180" fontId="6" fillId="34" borderId="28" xfId="0" applyNumberFormat="1" applyFont="1" applyFill="1" applyBorder="1" applyAlignment="1" applyProtection="1">
      <alignment horizontal="center" vertical="center"/>
      <protection locked="0"/>
    </xf>
    <xf numFmtId="0" fontId="6" fillId="34" borderId="28" xfId="0" applyFont="1" applyFill="1" applyBorder="1" applyAlignment="1" applyProtection="1">
      <alignment vertical="center"/>
      <protection locked="0"/>
    </xf>
    <xf numFmtId="0" fontId="6" fillId="34" borderId="39" xfId="0" applyFont="1" applyFill="1" applyBorder="1" applyAlignment="1" applyProtection="1">
      <alignment horizontal="center" vertical="center"/>
      <protection locked="0"/>
    </xf>
    <xf numFmtId="180" fontId="6" fillId="34" borderId="40" xfId="0" applyNumberFormat="1" applyFont="1" applyFill="1" applyBorder="1" applyAlignment="1" applyProtection="1">
      <alignment vertical="center"/>
      <protection locked="0"/>
    </xf>
    <xf numFmtId="9" fontId="3" fillId="0" borderId="0" xfId="0" applyNumberFormat="1" applyFont="1" applyFill="1" applyBorder="1" applyAlignment="1">
      <alignment horizontal="left" vertical="center"/>
    </xf>
    <xf numFmtId="177" fontId="3" fillId="0" borderId="19" xfId="0" applyNumberFormat="1" applyFont="1" applyFill="1" applyBorder="1" applyAlignment="1">
      <alignment vertical="center"/>
    </xf>
    <xf numFmtId="0" fontId="12" fillId="0" borderId="0" xfId="64" applyFont="1" applyAlignment="1">
      <alignment horizontal="center" vertical="center"/>
      <protection/>
    </xf>
    <xf numFmtId="0" fontId="62" fillId="0" borderId="0" xfId="64" applyFont="1">
      <alignment vertical="center"/>
      <protection/>
    </xf>
    <xf numFmtId="49" fontId="62" fillId="0" borderId="0" xfId="64" applyNumberFormat="1" applyFont="1">
      <alignment vertical="center"/>
      <protection/>
    </xf>
    <xf numFmtId="0" fontId="62" fillId="0" borderId="0" xfId="64" applyFont="1" applyAlignment="1">
      <alignment vertical="center"/>
      <protection/>
    </xf>
    <xf numFmtId="0" fontId="62" fillId="0" borderId="22" xfId="64" applyFont="1" applyFill="1" applyBorder="1" applyAlignment="1">
      <alignment horizontal="center" vertical="center"/>
      <protection/>
    </xf>
    <xf numFmtId="0" fontId="16" fillId="0" borderId="41" xfId="64" applyFont="1" applyFill="1" applyBorder="1" applyAlignment="1">
      <alignment horizontal="center" vertical="center" wrapText="1"/>
      <protection/>
    </xf>
    <xf numFmtId="0" fontId="16" fillId="13" borderId="10" xfId="64" applyFont="1" applyFill="1" applyBorder="1" applyAlignment="1">
      <alignment horizontal="center" vertical="center" wrapText="1"/>
      <protection/>
    </xf>
    <xf numFmtId="0" fontId="14" fillId="0" borderId="0" xfId="64" applyFont="1">
      <alignment vertical="center"/>
      <protection/>
    </xf>
    <xf numFmtId="0" fontId="14" fillId="0" borderId="22" xfId="64" applyFont="1" applyBorder="1">
      <alignment vertical="center"/>
      <protection/>
    </xf>
    <xf numFmtId="56" fontId="13" fillId="0" borderId="42" xfId="64" applyNumberFormat="1" applyFont="1" applyBorder="1" applyAlignment="1">
      <alignment horizontal="center" vertical="center"/>
      <protection/>
    </xf>
    <xf numFmtId="0" fontId="13" fillId="0" borderId="22" xfId="64" applyFont="1" applyBorder="1">
      <alignment vertical="center"/>
      <protection/>
    </xf>
    <xf numFmtId="0" fontId="17" fillId="0" borderId="0" xfId="64" applyFont="1" applyAlignment="1">
      <alignment horizontal="left" vertical="center" wrapText="1"/>
      <protection/>
    </xf>
    <xf numFmtId="0" fontId="62" fillId="13" borderId="15" xfId="64" applyFont="1" applyFill="1" applyBorder="1">
      <alignment vertical="center"/>
      <protection/>
    </xf>
    <xf numFmtId="0" fontId="62" fillId="13" borderId="16" xfId="64" applyFont="1" applyFill="1" applyBorder="1">
      <alignment vertical="center"/>
      <protection/>
    </xf>
    <xf numFmtId="0" fontId="62" fillId="13" borderId="17" xfId="64" applyFont="1" applyFill="1" applyBorder="1">
      <alignment vertical="center"/>
      <protection/>
    </xf>
    <xf numFmtId="0" fontId="62" fillId="13" borderId="0" xfId="64" applyFont="1" applyFill="1" applyBorder="1">
      <alignment vertical="center"/>
      <protection/>
    </xf>
    <xf numFmtId="49" fontId="62" fillId="13" borderId="0" xfId="64" applyNumberFormat="1" applyFont="1" applyFill="1" applyBorder="1">
      <alignment vertical="center"/>
      <protection/>
    </xf>
    <xf numFmtId="0" fontId="19" fillId="13" borderId="18" xfId="64" applyFont="1" applyFill="1" applyBorder="1" applyAlignment="1">
      <alignment horizontal="center" vertical="center"/>
      <protection/>
    </xf>
    <xf numFmtId="0" fontId="19" fillId="13" borderId="0" xfId="64" applyFont="1" applyFill="1" applyBorder="1" applyAlignment="1">
      <alignment horizontal="center" vertical="center"/>
      <protection/>
    </xf>
    <xf numFmtId="0" fontId="62" fillId="13" borderId="22" xfId="64" applyFont="1" applyFill="1" applyBorder="1">
      <alignment vertical="center"/>
      <protection/>
    </xf>
    <xf numFmtId="0" fontId="62" fillId="13" borderId="0" xfId="64" applyFont="1" applyFill="1" applyBorder="1" applyAlignment="1">
      <alignment vertical="center"/>
      <protection/>
    </xf>
    <xf numFmtId="0" fontId="62" fillId="13" borderId="22" xfId="64" applyFont="1" applyFill="1" applyBorder="1" applyAlignment="1">
      <alignment horizontal="center" vertical="center"/>
      <protection/>
    </xf>
    <xf numFmtId="0" fontId="62" fillId="13" borderId="19" xfId="64" applyFont="1" applyFill="1" applyBorder="1">
      <alignment vertical="center"/>
      <protection/>
    </xf>
    <xf numFmtId="0" fontId="16" fillId="13" borderId="41" xfId="64" applyFont="1" applyFill="1" applyBorder="1" applyAlignment="1">
      <alignment horizontal="center" vertical="center" wrapText="1"/>
      <protection/>
    </xf>
    <xf numFmtId="0" fontId="62" fillId="13" borderId="18" xfId="64" applyFont="1" applyFill="1" applyBorder="1">
      <alignment vertical="center"/>
      <protection/>
    </xf>
    <xf numFmtId="0" fontId="14" fillId="13" borderId="18" xfId="64" applyFont="1" applyFill="1" applyBorder="1">
      <alignment vertical="center"/>
      <protection/>
    </xf>
    <xf numFmtId="0" fontId="14" fillId="13" borderId="0" xfId="64" applyFont="1" applyFill="1" applyBorder="1">
      <alignment vertical="center"/>
      <protection/>
    </xf>
    <xf numFmtId="0" fontId="14" fillId="13" borderId="30" xfId="64" applyFont="1" applyFill="1" applyBorder="1">
      <alignment vertical="center"/>
      <protection/>
    </xf>
    <xf numFmtId="0" fontId="13" fillId="13" borderId="30" xfId="64" applyFont="1" applyFill="1" applyBorder="1">
      <alignment vertical="center"/>
      <protection/>
    </xf>
    <xf numFmtId="0" fontId="13" fillId="0" borderId="0" xfId="64" applyFont="1">
      <alignment vertical="center"/>
      <protection/>
    </xf>
    <xf numFmtId="56" fontId="13" fillId="13" borderId="42" xfId="64" applyNumberFormat="1" applyFont="1" applyFill="1" applyBorder="1" applyAlignment="1">
      <alignment horizontal="center" vertical="center"/>
      <protection/>
    </xf>
    <xf numFmtId="0" fontId="13" fillId="13" borderId="42" xfId="64" applyFont="1" applyFill="1" applyBorder="1" applyAlignment="1">
      <alignment horizontal="center" vertical="center"/>
      <protection/>
    </xf>
    <xf numFmtId="0" fontId="13" fillId="13" borderId="42" xfId="64" applyFont="1" applyFill="1" applyBorder="1" applyAlignment="1">
      <alignment vertical="center"/>
      <protection/>
    </xf>
    <xf numFmtId="0" fontId="62" fillId="13" borderId="42" xfId="64" applyFont="1" applyFill="1" applyBorder="1">
      <alignment vertical="center"/>
      <protection/>
    </xf>
    <xf numFmtId="0" fontId="13" fillId="0" borderId="0" xfId="64" applyFont="1" applyBorder="1" applyAlignment="1">
      <alignment horizontal="center" vertical="center"/>
      <protection/>
    </xf>
    <xf numFmtId="0" fontId="13" fillId="0" borderId="0" xfId="64" applyFont="1" applyBorder="1" applyAlignment="1">
      <alignment vertical="center"/>
      <protection/>
    </xf>
    <xf numFmtId="0" fontId="12" fillId="0" borderId="0" xfId="64" applyFont="1" applyAlignment="1">
      <alignment horizontal="left" vertical="center"/>
      <protection/>
    </xf>
    <xf numFmtId="0" fontId="12" fillId="0" borderId="0" xfId="64" applyFont="1" applyAlignment="1">
      <alignment vertical="center"/>
      <protection/>
    </xf>
    <xf numFmtId="0" fontId="14" fillId="0" borderId="0" xfId="64" applyFont="1" applyAlignment="1">
      <alignment horizontal="left" vertical="center"/>
      <protection/>
    </xf>
    <xf numFmtId="0" fontId="13" fillId="13" borderId="0" xfId="64" applyFont="1" applyFill="1" applyBorder="1" applyAlignment="1">
      <alignment horizontal="center" vertical="center"/>
      <protection/>
    </xf>
    <xf numFmtId="0" fontId="13" fillId="13" borderId="0" xfId="64" applyNumberFormat="1" applyFont="1" applyFill="1" applyBorder="1" applyAlignment="1">
      <alignment horizontal="left" vertical="center"/>
      <protection/>
    </xf>
    <xf numFmtId="0" fontId="6" fillId="13" borderId="0" xfId="0" applyNumberFormat="1" applyFont="1" applyFill="1" applyBorder="1" applyAlignment="1">
      <alignment horizontal="left" vertical="center"/>
    </xf>
    <xf numFmtId="56" fontId="13" fillId="13" borderId="43" xfId="64" applyNumberFormat="1" applyFont="1" applyFill="1" applyBorder="1" applyAlignment="1">
      <alignment horizontal="center" vertical="center"/>
      <protection/>
    </xf>
    <xf numFmtId="0" fontId="63" fillId="13" borderId="18" xfId="64" applyFont="1" applyFill="1" applyBorder="1">
      <alignment vertical="center"/>
      <protection/>
    </xf>
    <xf numFmtId="0" fontId="63" fillId="13" borderId="0" xfId="64" applyFont="1" applyFill="1" applyBorder="1">
      <alignment vertical="center"/>
      <protection/>
    </xf>
    <xf numFmtId="0" fontId="63" fillId="13" borderId="19" xfId="64" applyFont="1" applyFill="1" applyBorder="1">
      <alignment vertical="center"/>
      <protection/>
    </xf>
    <xf numFmtId="49" fontId="63" fillId="13" borderId="0" xfId="64" applyNumberFormat="1" applyFont="1" applyFill="1" applyBorder="1">
      <alignment vertical="center"/>
      <protection/>
    </xf>
    <xf numFmtId="0" fontId="63" fillId="0" borderId="0" xfId="64" applyFont="1">
      <alignment vertical="center"/>
      <protection/>
    </xf>
    <xf numFmtId="0" fontId="13" fillId="13" borderId="0" xfId="64" applyFont="1" applyFill="1" applyBorder="1" applyAlignment="1">
      <alignment vertical="center"/>
      <protection/>
    </xf>
    <xf numFmtId="0" fontId="12" fillId="13" borderId="18" xfId="64" applyFont="1" applyFill="1" applyBorder="1" applyAlignment="1">
      <alignment horizontal="center" vertical="center"/>
      <protection/>
    </xf>
    <xf numFmtId="0" fontId="12" fillId="13" borderId="18" xfId="64" applyFont="1" applyFill="1" applyBorder="1" applyAlignment="1">
      <alignment horizontal="left" vertical="center"/>
      <protection/>
    </xf>
    <xf numFmtId="0" fontId="12" fillId="13" borderId="0" xfId="64" applyFont="1" applyFill="1" applyBorder="1" applyAlignment="1">
      <alignment horizontal="center" vertical="center"/>
      <protection/>
    </xf>
    <xf numFmtId="0" fontId="14" fillId="13" borderId="18" xfId="64" applyFont="1" applyFill="1" applyBorder="1" applyAlignment="1">
      <alignment horizontal="left" vertical="center"/>
      <protection/>
    </xf>
    <xf numFmtId="0" fontId="12" fillId="13" borderId="0" xfId="64" applyFont="1" applyFill="1" applyBorder="1" applyAlignment="1">
      <alignment vertical="center"/>
      <protection/>
    </xf>
    <xf numFmtId="0" fontId="13" fillId="13" borderId="44" xfId="64" applyFont="1" applyFill="1" applyBorder="1">
      <alignment vertical="center"/>
      <protection/>
    </xf>
    <xf numFmtId="0" fontId="13" fillId="13" borderId="21" xfId="64" applyFont="1" applyFill="1" applyBorder="1" applyAlignment="1">
      <alignment horizontal="center" vertical="center"/>
      <protection/>
    </xf>
    <xf numFmtId="0" fontId="13" fillId="13" borderId="21" xfId="64" applyFont="1" applyFill="1" applyBorder="1" applyAlignment="1">
      <alignment vertical="center"/>
      <protection/>
    </xf>
    <xf numFmtId="0" fontId="62" fillId="13" borderId="14" xfId="64" applyFont="1" applyFill="1" applyBorder="1">
      <alignment vertical="center"/>
      <protection/>
    </xf>
    <xf numFmtId="0" fontId="12" fillId="13" borderId="0" xfId="64" applyFont="1" applyFill="1" applyBorder="1" applyAlignment="1">
      <alignment horizontal="center" vertical="center"/>
      <protection/>
    </xf>
    <xf numFmtId="0" fontId="12" fillId="0" borderId="22" xfId="64" applyFont="1" applyBorder="1" applyAlignment="1">
      <alignment horizontal="center" vertical="center"/>
      <protection/>
    </xf>
    <xf numFmtId="0" fontId="14" fillId="0" borderId="0" xfId="64" applyFont="1" applyAlignment="1">
      <alignment horizontal="right" vertical="center"/>
      <protection/>
    </xf>
    <xf numFmtId="0" fontId="62" fillId="13" borderId="0" xfId="64" applyFont="1" applyFill="1">
      <alignment vertical="center"/>
      <protection/>
    </xf>
    <xf numFmtId="0" fontId="12" fillId="13" borderId="0" xfId="64" applyFont="1" applyFill="1" applyAlignment="1">
      <alignment horizontal="center" vertical="center"/>
      <protection/>
    </xf>
    <xf numFmtId="0" fontId="14" fillId="13" borderId="0" xfId="64" applyFont="1" applyFill="1" applyAlignment="1">
      <alignment horizontal="right" vertical="center"/>
      <protection/>
    </xf>
    <xf numFmtId="0" fontId="12" fillId="13" borderId="22" xfId="64" applyFont="1" applyFill="1" applyBorder="1" applyAlignment="1">
      <alignment horizontal="center" vertical="center"/>
      <protection/>
    </xf>
    <xf numFmtId="0" fontId="14" fillId="13" borderId="0" xfId="64" applyFont="1" applyFill="1" applyAlignment="1">
      <alignment horizontal="left" vertical="center"/>
      <protection/>
    </xf>
    <xf numFmtId="0" fontId="12" fillId="0" borderId="0" xfId="64" applyFont="1" applyBorder="1" applyAlignment="1">
      <alignment horizontal="center" vertical="center"/>
      <protection/>
    </xf>
    <xf numFmtId="0" fontId="13" fillId="12" borderId="42" xfId="64" applyFont="1" applyFill="1" applyBorder="1" applyAlignment="1">
      <alignment horizontal="center" vertical="center"/>
      <protection/>
    </xf>
    <xf numFmtId="0" fontId="13" fillId="12" borderId="42" xfId="64" applyFont="1" applyFill="1" applyBorder="1" applyAlignment="1">
      <alignment vertical="center"/>
      <protection/>
    </xf>
    <xf numFmtId="0" fontId="62" fillId="12" borderId="42" xfId="64" applyFont="1" applyFill="1" applyBorder="1">
      <alignment vertical="center"/>
      <protection/>
    </xf>
    <xf numFmtId="0" fontId="13" fillId="12" borderId="22" xfId="64" applyFont="1" applyFill="1" applyBorder="1">
      <alignment vertical="center"/>
      <protection/>
    </xf>
    <xf numFmtId="0" fontId="62" fillId="0" borderId="0" xfId="64" applyFont="1" applyFill="1">
      <alignment vertical="center"/>
      <protection/>
    </xf>
    <xf numFmtId="49" fontId="62" fillId="0" borderId="0" xfId="64" applyNumberFormat="1" applyFont="1" applyFill="1">
      <alignment vertical="center"/>
      <protection/>
    </xf>
    <xf numFmtId="178" fontId="3" fillId="34" borderId="23" xfId="0" applyNumberFormat="1" applyFont="1" applyFill="1" applyBorder="1" applyAlignment="1" applyProtection="1">
      <alignment vertical="center" wrapText="1"/>
      <protection locked="0"/>
    </xf>
    <xf numFmtId="0" fontId="3" fillId="0" borderId="14" xfId="0" applyFont="1" applyFill="1" applyBorder="1" applyAlignment="1">
      <alignment horizontal="left" vertical="center" shrinkToFit="1"/>
    </xf>
    <xf numFmtId="178" fontId="3" fillId="34" borderId="45" xfId="0" applyNumberFormat="1" applyFont="1" applyFill="1" applyBorder="1" applyAlignment="1" applyProtection="1">
      <alignment vertical="center" wrapText="1"/>
      <protection locked="0"/>
    </xf>
    <xf numFmtId="0" fontId="3" fillId="0" borderId="46" xfId="0" applyFont="1" applyFill="1" applyBorder="1" applyAlignment="1">
      <alignment horizontal="left" vertical="center" shrinkToFit="1"/>
    </xf>
    <xf numFmtId="0" fontId="3" fillId="0" borderId="18" xfId="0" applyFont="1" applyFill="1" applyBorder="1" applyAlignment="1">
      <alignment horizontal="distributed" vertical="center"/>
    </xf>
    <xf numFmtId="0" fontId="4" fillId="0" borderId="10" xfId="0" applyFont="1" applyFill="1" applyBorder="1" applyAlignment="1">
      <alignment horizontal="distributed" vertical="center" wrapText="1"/>
    </xf>
    <xf numFmtId="0" fontId="3" fillId="34" borderId="14" xfId="0" applyNumberFormat="1" applyFont="1" applyFill="1" applyBorder="1" applyAlignment="1" applyProtection="1">
      <alignment horizontal="center" vertical="center" shrinkToFit="1"/>
      <protection locked="0"/>
    </xf>
    <xf numFmtId="0" fontId="62" fillId="0" borderId="22" xfId="64" applyFont="1" applyBorder="1" applyAlignment="1">
      <alignment horizontal="center" vertical="center"/>
      <protection/>
    </xf>
    <xf numFmtId="0" fontId="3" fillId="34" borderId="12" xfId="0" applyNumberFormat="1" applyFont="1" applyFill="1" applyBorder="1" applyAlignment="1" applyProtection="1">
      <alignment vertical="center" shrinkToFit="1"/>
      <protection locked="0"/>
    </xf>
    <xf numFmtId="178" fontId="3" fillId="33" borderId="20" xfId="0" applyNumberFormat="1" applyFont="1" applyFill="1" applyBorder="1" applyAlignment="1">
      <alignment horizontal="right" vertical="center" wrapText="1"/>
    </xf>
    <xf numFmtId="178" fontId="3" fillId="33" borderId="47" xfId="0" applyNumberFormat="1" applyFont="1" applyFill="1" applyBorder="1" applyAlignment="1">
      <alignment horizontal="right" vertical="center" wrapText="1"/>
    </xf>
    <xf numFmtId="0" fontId="3" fillId="34" borderId="12" xfId="0" applyFont="1" applyFill="1" applyBorder="1" applyAlignment="1">
      <alignment horizontal="center" vertical="center" shrinkToFit="1"/>
    </xf>
    <xf numFmtId="0" fontId="3" fillId="34" borderId="13" xfId="0" applyFont="1" applyFill="1" applyBorder="1" applyAlignment="1">
      <alignment horizontal="center" vertical="center" shrinkToFit="1"/>
    </xf>
    <xf numFmtId="0" fontId="3" fillId="34" borderId="11" xfId="0" applyFont="1" applyFill="1" applyBorder="1" applyAlignment="1">
      <alignment horizontal="center" vertical="center" shrinkToFit="1"/>
    </xf>
    <xf numFmtId="177" fontId="3" fillId="33" borderId="12" xfId="0" applyNumberFormat="1" applyFont="1" applyFill="1" applyBorder="1" applyAlignment="1">
      <alignment vertical="center"/>
    </xf>
    <xf numFmtId="177" fontId="3" fillId="33" borderId="11" xfId="0" applyNumberFormat="1" applyFont="1" applyFill="1" applyBorder="1" applyAlignment="1">
      <alignment vertical="center"/>
    </xf>
    <xf numFmtId="177" fontId="3" fillId="33" borderId="13" xfId="0" applyNumberFormat="1" applyFont="1" applyFill="1" applyBorder="1" applyAlignment="1">
      <alignment vertical="center"/>
    </xf>
    <xf numFmtId="177" fontId="3" fillId="0" borderId="0" xfId="0" applyNumberFormat="1" applyFont="1" applyFill="1" applyBorder="1" applyAlignment="1" applyProtection="1">
      <alignment horizontal="right" vertical="center"/>
      <protection locked="0"/>
    </xf>
    <xf numFmtId="179" fontId="3" fillId="0" borderId="0" xfId="0" applyNumberFormat="1" applyFont="1" applyFill="1" applyBorder="1" applyAlignment="1">
      <alignment horizontal="right" vertical="center"/>
    </xf>
    <xf numFmtId="177" fontId="3" fillId="0" borderId="0" xfId="0" applyNumberFormat="1" applyFont="1" applyFill="1" applyBorder="1" applyAlignment="1">
      <alignment horizontal="right" vertical="center"/>
    </xf>
    <xf numFmtId="0" fontId="3" fillId="0" borderId="12" xfId="0" applyFont="1" applyFill="1" applyBorder="1" applyAlignment="1">
      <alignment horizontal="center" vertical="center" wrapText="1"/>
    </xf>
    <xf numFmtId="0" fontId="0" fillId="0" borderId="11" xfId="0" applyFill="1" applyBorder="1" applyAlignment="1">
      <alignment vertical="center"/>
    </xf>
    <xf numFmtId="0" fontId="0" fillId="0" borderId="13" xfId="0" applyFill="1" applyBorder="1" applyAlignment="1">
      <alignment vertical="center"/>
    </xf>
    <xf numFmtId="177" fontId="3" fillId="33" borderId="0" xfId="0" applyNumberFormat="1" applyFont="1" applyFill="1" applyBorder="1" applyAlignment="1">
      <alignment vertical="center"/>
    </xf>
    <xf numFmtId="0" fontId="3" fillId="34" borderId="12" xfId="0" applyFont="1" applyFill="1" applyBorder="1" applyAlignment="1" applyProtection="1">
      <alignment vertical="center"/>
      <protection locked="0"/>
    </xf>
    <xf numFmtId="0" fontId="3" fillId="34" borderId="11" xfId="0" applyFont="1" applyFill="1" applyBorder="1" applyAlignment="1" applyProtection="1">
      <alignment vertical="center"/>
      <protection locked="0"/>
    </xf>
    <xf numFmtId="0" fontId="3" fillId="34" borderId="13" xfId="0" applyFont="1" applyFill="1" applyBorder="1" applyAlignment="1" applyProtection="1">
      <alignment vertical="center"/>
      <protection locked="0"/>
    </xf>
    <xf numFmtId="0" fontId="3" fillId="35" borderId="21"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3" xfId="0" applyFont="1" applyFill="1" applyBorder="1" applyAlignment="1">
      <alignment horizontal="center" vertical="center" shrinkToFit="1"/>
    </xf>
    <xf numFmtId="0" fontId="3" fillId="0" borderId="12"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176" fontId="3" fillId="33" borderId="12" xfId="0" applyNumberFormat="1" applyFont="1" applyFill="1" applyBorder="1" applyAlignment="1">
      <alignment horizontal="center" vertical="center"/>
    </xf>
    <xf numFmtId="176" fontId="3" fillId="33" borderId="11" xfId="0" applyNumberFormat="1" applyFont="1" applyFill="1" applyBorder="1" applyAlignment="1">
      <alignment horizontal="center" vertical="center"/>
    </xf>
    <xf numFmtId="0" fontId="3" fillId="33" borderId="12"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13"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14" xfId="0" applyFont="1" applyFill="1" applyBorder="1" applyAlignment="1">
      <alignment horizontal="center" vertical="center"/>
    </xf>
    <xf numFmtId="177" fontId="3" fillId="33" borderId="20" xfId="0" applyNumberFormat="1" applyFont="1" applyFill="1" applyBorder="1" applyAlignment="1">
      <alignment vertical="center"/>
    </xf>
    <xf numFmtId="0" fontId="3" fillId="33" borderId="21" xfId="0" applyFont="1" applyFill="1" applyBorder="1" applyAlignment="1">
      <alignment vertical="center"/>
    </xf>
    <xf numFmtId="0" fontId="3" fillId="33" borderId="14" xfId="0" applyFont="1" applyFill="1" applyBorder="1" applyAlignment="1">
      <alignment vertical="center"/>
    </xf>
    <xf numFmtId="0" fontId="3" fillId="0" borderId="34"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4" fillId="0" borderId="34" xfId="0" applyFont="1" applyFill="1" applyBorder="1" applyAlignment="1">
      <alignment horizontal="center" vertical="distributed" textRotation="255" shrinkToFit="1"/>
    </xf>
    <xf numFmtId="0" fontId="4" fillId="0" borderId="48" xfId="0" applyFont="1" applyFill="1" applyBorder="1" applyAlignment="1">
      <alignment horizontal="center" vertical="distributed" textRotation="255" shrinkToFit="1"/>
    </xf>
    <xf numFmtId="0" fontId="4" fillId="0" borderId="23" xfId="0" applyFont="1" applyFill="1" applyBorder="1" applyAlignment="1">
      <alignment horizontal="center" vertical="distributed" textRotation="255" shrinkToFit="1"/>
    </xf>
    <xf numFmtId="0" fontId="6" fillId="0" borderId="34" xfId="0" applyFont="1" applyFill="1" applyBorder="1" applyAlignment="1">
      <alignment horizontal="center" vertical="distributed" textRotation="255" shrinkToFit="1"/>
    </xf>
    <xf numFmtId="0" fontId="6" fillId="0" borderId="48" xfId="0" applyFont="1" applyFill="1" applyBorder="1" applyAlignment="1">
      <alignment horizontal="center" vertical="distributed" textRotation="255" shrinkToFit="1"/>
    </xf>
    <xf numFmtId="0" fontId="6" fillId="0" borderId="23" xfId="0" applyFont="1" applyFill="1" applyBorder="1" applyAlignment="1">
      <alignment horizontal="center" vertical="distributed" textRotation="255" shrinkToFit="1"/>
    </xf>
    <xf numFmtId="0" fontId="3" fillId="0" borderId="34" xfId="0" applyFont="1" applyFill="1" applyBorder="1" applyAlignment="1">
      <alignment horizontal="distributed" vertical="center" wrapText="1"/>
    </xf>
    <xf numFmtId="0" fontId="3" fillId="0" borderId="48" xfId="0" applyFont="1" applyFill="1" applyBorder="1" applyAlignment="1">
      <alignment horizontal="distributed" vertical="center" wrapText="1"/>
    </xf>
    <xf numFmtId="0" fontId="3" fillId="0" borderId="23" xfId="0" applyFont="1" applyFill="1" applyBorder="1" applyAlignment="1">
      <alignment horizontal="distributed" vertical="center" wrapText="1"/>
    </xf>
    <xf numFmtId="0" fontId="6" fillId="0" borderId="0" xfId="0" applyFont="1" applyFill="1" applyBorder="1" applyAlignment="1">
      <alignment horizontal="center" vertical="center"/>
    </xf>
    <xf numFmtId="0" fontId="6" fillId="0" borderId="19" xfId="0" applyFont="1" applyFill="1" applyBorder="1" applyAlignment="1">
      <alignment horizontal="center" vertical="center"/>
    </xf>
    <xf numFmtId="0" fontId="3" fillId="34" borderId="12" xfId="0" applyNumberFormat="1" applyFont="1" applyFill="1" applyBorder="1" applyAlignment="1" applyProtection="1">
      <alignment vertical="center"/>
      <protection locked="0"/>
    </xf>
    <xf numFmtId="0" fontId="3" fillId="34" borderId="13" xfId="0" applyNumberFormat="1" applyFont="1" applyFill="1" applyBorder="1" applyAlignment="1" applyProtection="1">
      <alignment vertical="center"/>
      <protection locked="0"/>
    </xf>
    <xf numFmtId="177" fontId="3" fillId="33" borderId="12" xfId="0" applyNumberFormat="1" applyFont="1" applyFill="1" applyBorder="1" applyAlignment="1">
      <alignment horizontal="right" vertical="center"/>
    </xf>
    <xf numFmtId="177" fontId="3" fillId="33" borderId="13" xfId="0" applyNumberFormat="1" applyFont="1" applyFill="1" applyBorder="1" applyAlignment="1">
      <alignment horizontal="right" vertical="center"/>
    </xf>
    <xf numFmtId="0" fontId="3" fillId="0" borderId="12" xfId="0" applyFont="1" applyFill="1" applyBorder="1" applyAlignment="1">
      <alignment horizontal="distributed" vertical="center" wrapText="1"/>
    </xf>
    <xf numFmtId="0" fontId="3" fillId="0" borderId="13" xfId="0" applyFont="1" applyFill="1" applyBorder="1" applyAlignment="1">
      <alignment horizontal="distributed" vertical="center" wrapText="1"/>
    </xf>
    <xf numFmtId="0" fontId="3" fillId="0" borderId="15" xfId="0" applyFont="1" applyFill="1" applyBorder="1" applyAlignment="1">
      <alignment horizontal="center" vertical="center"/>
    </xf>
    <xf numFmtId="0" fontId="3" fillId="34" borderId="12" xfId="0" applyFont="1" applyFill="1" applyBorder="1" applyAlignment="1" applyProtection="1">
      <alignment horizontal="center" vertical="center"/>
      <protection locked="0"/>
    </xf>
    <xf numFmtId="0" fontId="3" fillId="34" borderId="13" xfId="0" applyFont="1" applyFill="1" applyBorder="1" applyAlignment="1" applyProtection="1">
      <alignment horizontal="center" vertical="center"/>
      <protection locked="0"/>
    </xf>
    <xf numFmtId="0" fontId="1" fillId="0" borderId="0" xfId="0" applyFont="1" applyFill="1" applyAlignment="1">
      <alignment horizontal="center" vertical="center"/>
    </xf>
    <xf numFmtId="0" fontId="3" fillId="0" borderId="15"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15" xfId="0" applyFont="1" applyFill="1" applyBorder="1" applyAlignment="1">
      <alignment horizontal="distributed" vertical="center" wrapText="1"/>
    </xf>
    <xf numFmtId="0" fontId="3" fillId="0" borderId="17" xfId="0" applyFont="1" applyFill="1" applyBorder="1" applyAlignment="1">
      <alignment horizontal="distributed" vertical="center" wrapText="1"/>
    </xf>
    <xf numFmtId="0" fontId="3" fillId="0" borderId="12" xfId="0" applyFont="1" applyFill="1" applyBorder="1" applyAlignment="1">
      <alignment horizontal="distributed" vertical="center" wrapText="1"/>
    </xf>
    <xf numFmtId="0" fontId="3" fillId="0" borderId="13" xfId="0" applyFont="1" applyFill="1" applyBorder="1" applyAlignment="1">
      <alignment horizontal="distributed" vertical="center" wrapText="1"/>
    </xf>
    <xf numFmtId="0" fontId="3" fillId="0" borderId="20" xfId="0" applyFont="1" applyFill="1" applyBorder="1" applyAlignment="1">
      <alignment horizontal="distributed" vertical="center" wrapText="1"/>
    </xf>
    <xf numFmtId="0" fontId="3" fillId="0" borderId="14" xfId="0" applyFont="1" applyFill="1" applyBorder="1" applyAlignment="1">
      <alignment horizontal="distributed" vertical="center" wrapText="1"/>
    </xf>
    <xf numFmtId="0" fontId="3" fillId="0" borderId="18" xfId="0" applyFont="1" applyFill="1" applyBorder="1" applyAlignment="1">
      <alignment horizontal="distributed" vertical="center" wrapText="1"/>
    </xf>
    <xf numFmtId="0" fontId="3" fillId="0" borderId="19" xfId="0" applyFont="1" applyFill="1" applyBorder="1" applyAlignment="1">
      <alignment horizontal="distributed" vertical="center" wrapText="1"/>
    </xf>
    <xf numFmtId="0" fontId="6" fillId="0" borderId="15" xfId="0" applyFont="1" applyFill="1" applyBorder="1" applyAlignment="1" applyProtection="1">
      <alignment horizontal="distributed" vertical="center" wrapText="1"/>
      <protection/>
    </xf>
    <xf numFmtId="0" fontId="6" fillId="0" borderId="17" xfId="0" applyFont="1" applyFill="1" applyBorder="1" applyAlignment="1" applyProtection="1">
      <alignment horizontal="distributed" vertical="center" wrapText="1"/>
      <protection/>
    </xf>
    <xf numFmtId="0" fontId="6" fillId="0" borderId="12" xfId="0" applyFont="1" applyFill="1" applyBorder="1" applyAlignment="1" applyProtection="1">
      <alignment horizontal="distributed" vertical="center" wrapText="1"/>
      <protection/>
    </xf>
    <xf numFmtId="0" fontId="6" fillId="0" borderId="13" xfId="0" applyFont="1" applyFill="1" applyBorder="1" applyAlignment="1" applyProtection="1">
      <alignment horizontal="distributed" vertical="center" wrapText="1"/>
      <protection/>
    </xf>
    <xf numFmtId="0" fontId="6" fillId="0" borderId="20" xfId="0" applyFont="1" applyFill="1" applyBorder="1" applyAlignment="1" applyProtection="1">
      <alignment horizontal="distributed" vertical="center" wrapText="1"/>
      <protection/>
    </xf>
    <xf numFmtId="0" fontId="6" fillId="0" borderId="14" xfId="0" applyFont="1" applyFill="1" applyBorder="1" applyAlignment="1" applyProtection="1">
      <alignment horizontal="distributed" vertical="center" wrapText="1"/>
      <protection/>
    </xf>
    <xf numFmtId="0" fontId="17" fillId="13" borderId="18" xfId="64" applyFont="1" applyFill="1" applyBorder="1" applyAlignment="1">
      <alignment horizontal="left" vertical="center" wrapText="1"/>
      <protection/>
    </xf>
    <xf numFmtId="0" fontId="17" fillId="13" borderId="0" xfId="64" applyFont="1" applyFill="1" applyBorder="1" applyAlignment="1">
      <alignment horizontal="left" vertical="center" wrapText="1"/>
      <protection/>
    </xf>
    <xf numFmtId="0" fontId="17" fillId="13" borderId="18" xfId="64" applyFont="1" applyFill="1" applyBorder="1" applyAlignment="1">
      <alignment horizontal="left" vertical="center"/>
      <protection/>
    </xf>
    <xf numFmtId="0" fontId="17" fillId="13" borderId="0" xfId="64" applyFont="1" applyFill="1" applyBorder="1" applyAlignment="1">
      <alignment horizontal="left" vertical="center"/>
      <protection/>
    </xf>
    <xf numFmtId="0" fontId="13" fillId="13" borderId="22" xfId="64" applyFont="1" applyFill="1" applyBorder="1" applyAlignment="1">
      <alignment horizontal="center" vertical="center"/>
      <protection/>
    </xf>
    <xf numFmtId="0" fontId="13" fillId="13" borderId="38" xfId="64" applyFont="1" applyFill="1" applyBorder="1" applyAlignment="1">
      <alignment horizontal="center" vertical="center"/>
      <protection/>
    </xf>
    <xf numFmtId="58" fontId="13" fillId="13" borderId="49" xfId="64" applyNumberFormat="1" applyFont="1" applyFill="1" applyBorder="1" applyAlignment="1">
      <alignment horizontal="center" vertical="center"/>
      <protection/>
    </xf>
    <xf numFmtId="0" fontId="13" fillId="13" borderId="26" xfId="64" applyFont="1" applyFill="1" applyBorder="1" applyAlignment="1">
      <alignment horizontal="center" vertical="center"/>
      <protection/>
    </xf>
    <xf numFmtId="58" fontId="13" fillId="13" borderId="50" xfId="64" applyNumberFormat="1" applyFont="1" applyFill="1" applyBorder="1" applyAlignment="1">
      <alignment horizontal="center" vertical="center"/>
      <protection/>
    </xf>
    <xf numFmtId="0" fontId="13" fillId="13" borderId="51" xfId="64" applyFont="1" applyFill="1" applyBorder="1" applyAlignment="1">
      <alignment horizontal="center" vertical="center"/>
      <protection/>
    </xf>
    <xf numFmtId="58" fontId="13" fillId="13" borderId="22" xfId="64" applyNumberFormat="1" applyFont="1" applyFill="1" applyBorder="1" applyAlignment="1">
      <alignment horizontal="left" vertical="center"/>
      <protection/>
    </xf>
    <xf numFmtId="0" fontId="13" fillId="13" borderId="22" xfId="64" applyFont="1" applyFill="1" applyBorder="1" applyAlignment="1">
      <alignment horizontal="left" vertical="center"/>
      <protection/>
    </xf>
    <xf numFmtId="0" fontId="14" fillId="13" borderId="22" xfId="64" applyFont="1" applyFill="1" applyBorder="1" applyAlignment="1">
      <alignment horizontal="center" vertical="center"/>
      <protection/>
    </xf>
    <xf numFmtId="9" fontId="16" fillId="13" borderId="22" xfId="64" applyNumberFormat="1" applyFont="1" applyFill="1" applyBorder="1" applyAlignment="1">
      <alignment horizontal="center" vertical="center"/>
      <protection/>
    </xf>
    <xf numFmtId="0" fontId="16" fillId="13" borderId="22" xfId="64" applyFont="1" applyFill="1" applyBorder="1" applyAlignment="1">
      <alignment horizontal="center" vertical="center"/>
      <protection/>
    </xf>
    <xf numFmtId="0" fontId="16" fillId="13" borderId="41" xfId="64" applyFont="1" applyFill="1" applyBorder="1" applyAlignment="1">
      <alignment horizontal="center" vertical="center"/>
      <protection/>
    </xf>
    <xf numFmtId="0" fontId="13" fillId="13" borderId="35" xfId="64" applyFont="1" applyFill="1" applyBorder="1" applyAlignment="1">
      <alignment horizontal="center" vertical="center"/>
      <protection/>
    </xf>
    <xf numFmtId="0" fontId="13" fillId="13" borderId="52" xfId="64" applyFont="1" applyFill="1" applyBorder="1" applyAlignment="1">
      <alignment horizontal="center" vertical="center"/>
      <protection/>
    </xf>
    <xf numFmtId="0" fontId="13" fillId="13" borderId="53" xfId="64" applyFont="1" applyFill="1" applyBorder="1" applyAlignment="1">
      <alignment horizontal="center" vertical="center"/>
      <protection/>
    </xf>
    <xf numFmtId="0" fontId="13" fillId="13" borderId="24" xfId="64" applyFont="1" applyFill="1" applyBorder="1" applyAlignment="1">
      <alignment horizontal="center" vertical="center"/>
      <protection/>
    </xf>
    <xf numFmtId="58" fontId="13" fillId="13" borderId="38" xfId="64" applyNumberFormat="1" applyFont="1" applyFill="1" applyBorder="1" applyAlignment="1">
      <alignment horizontal="center" vertical="center"/>
      <protection/>
    </xf>
    <xf numFmtId="0" fontId="13" fillId="13" borderId="42" xfId="64" applyNumberFormat="1" applyFont="1" applyFill="1" applyBorder="1" applyAlignment="1">
      <alignment horizontal="center" vertical="center"/>
      <protection/>
    </xf>
    <xf numFmtId="58" fontId="13" fillId="13" borderId="22" xfId="64" applyNumberFormat="1" applyFont="1" applyFill="1" applyBorder="1" applyAlignment="1">
      <alignment horizontal="center" vertical="center"/>
      <protection/>
    </xf>
    <xf numFmtId="0" fontId="13" fillId="13" borderId="42" xfId="64" applyFont="1" applyFill="1" applyBorder="1" applyAlignment="1">
      <alignment horizontal="center" vertical="center"/>
      <protection/>
    </xf>
    <xf numFmtId="58" fontId="13" fillId="13" borderId="42" xfId="64" applyNumberFormat="1" applyFont="1" applyFill="1" applyBorder="1" applyAlignment="1">
      <alignment horizontal="center" vertical="center"/>
      <protection/>
    </xf>
    <xf numFmtId="58" fontId="13" fillId="13" borderId="26" xfId="64" applyNumberFormat="1" applyFont="1" applyFill="1" applyBorder="1" applyAlignment="1">
      <alignment horizontal="center" vertical="center"/>
      <protection/>
    </xf>
    <xf numFmtId="58" fontId="13" fillId="13" borderId="54" xfId="64" applyNumberFormat="1" applyFont="1" applyFill="1" applyBorder="1" applyAlignment="1">
      <alignment horizontal="center" vertical="center"/>
      <protection/>
    </xf>
    <xf numFmtId="0" fontId="13" fillId="13" borderId="55" xfId="64" applyFont="1" applyFill="1" applyBorder="1" applyAlignment="1">
      <alignment horizontal="center" vertical="center"/>
      <protection/>
    </xf>
    <xf numFmtId="0" fontId="13" fillId="13" borderId="49" xfId="64" applyFont="1" applyFill="1" applyBorder="1" applyAlignment="1">
      <alignment horizontal="center" vertical="center"/>
      <protection/>
    </xf>
    <xf numFmtId="0" fontId="13" fillId="13" borderId="50" xfId="64" applyFont="1" applyFill="1" applyBorder="1" applyAlignment="1">
      <alignment horizontal="center" vertical="center"/>
      <protection/>
    </xf>
    <xf numFmtId="0" fontId="62" fillId="13" borderId="22" xfId="64" applyFont="1" applyFill="1" applyBorder="1" applyAlignment="1">
      <alignment horizontal="center" vertical="center"/>
      <protection/>
    </xf>
    <xf numFmtId="0" fontId="62" fillId="13" borderId="38" xfId="64" applyFont="1" applyFill="1" applyBorder="1" applyAlignment="1">
      <alignment horizontal="center" vertical="center"/>
      <protection/>
    </xf>
    <xf numFmtId="0" fontId="62" fillId="13" borderId="30" xfId="64" applyFont="1" applyFill="1" applyBorder="1" applyAlignment="1">
      <alignment horizontal="center" vertical="center"/>
      <protection/>
    </xf>
    <xf numFmtId="0" fontId="62" fillId="13" borderId="56" xfId="64" applyFont="1" applyFill="1" applyBorder="1" applyAlignment="1">
      <alignment horizontal="center" vertical="center"/>
      <protection/>
    </xf>
    <xf numFmtId="0" fontId="13" fillId="13" borderId="57" xfId="64" applyFont="1" applyFill="1" applyBorder="1" applyAlignment="1">
      <alignment horizontal="center" vertical="center"/>
      <protection/>
    </xf>
    <xf numFmtId="0" fontId="14" fillId="13" borderId="22" xfId="64" applyFont="1" applyFill="1" applyBorder="1" applyAlignment="1">
      <alignment horizontal="center" vertical="center" wrapText="1"/>
      <protection/>
    </xf>
    <xf numFmtId="0" fontId="14" fillId="13" borderId="42" xfId="64" applyFont="1" applyFill="1" applyBorder="1" applyAlignment="1">
      <alignment horizontal="center" vertical="center" wrapText="1"/>
      <protection/>
    </xf>
    <xf numFmtId="0" fontId="15" fillId="13" borderId="22" xfId="64" applyFont="1" applyFill="1" applyBorder="1" applyAlignment="1">
      <alignment horizontal="center" vertical="center"/>
      <protection/>
    </xf>
    <xf numFmtId="0" fontId="13" fillId="13" borderId="30" xfId="64" applyFont="1" applyFill="1" applyBorder="1" applyAlignment="1">
      <alignment horizontal="left" vertical="center" wrapText="1"/>
      <protection/>
    </xf>
    <xf numFmtId="0" fontId="13" fillId="13" borderId="22" xfId="64" applyFont="1" applyFill="1" applyBorder="1" applyAlignment="1">
      <alignment horizontal="left" vertical="center" wrapText="1"/>
      <protection/>
    </xf>
    <xf numFmtId="9" fontId="62" fillId="13" borderId="22" xfId="64" applyNumberFormat="1" applyFont="1" applyFill="1" applyBorder="1" applyAlignment="1">
      <alignment horizontal="center" vertical="center"/>
      <protection/>
    </xf>
    <xf numFmtId="0" fontId="13" fillId="13" borderId="49" xfId="64" applyFont="1" applyFill="1" applyBorder="1" applyAlignment="1">
      <alignment horizontal="left" vertical="center" wrapText="1"/>
      <protection/>
    </xf>
    <xf numFmtId="0" fontId="13" fillId="13" borderId="57" xfId="64" applyFont="1" applyFill="1" applyBorder="1" applyAlignment="1">
      <alignment horizontal="left" vertical="center" wrapText="1"/>
      <protection/>
    </xf>
    <xf numFmtId="0" fontId="13" fillId="13" borderId="42" xfId="64" applyFont="1" applyFill="1" applyBorder="1" applyAlignment="1">
      <alignment horizontal="left" vertical="center" wrapText="1"/>
      <protection/>
    </xf>
    <xf numFmtId="9" fontId="62" fillId="13" borderId="38" xfId="64" applyNumberFormat="1" applyFont="1" applyFill="1" applyBorder="1" applyAlignment="1">
      <alignment horizontal="center" vertical="center"/>
      <protection/>
    </xf>
    <xf numFmtId="0" fontId="13" fillId="0" borderId="22" xfId="64" applyFont="1" applyBorder="1" applyAlignment="1">
      <alignment horizontal="center" vertical="center"/>
      <protection/>
    </xf>
    <xf numFmtId="0" fontId="17" fillId="0" borderId="0" xfId="64" applyFont="1" applyAlignment="1">
      <alignment horizontal="left" vertical="center"/>
      <protection/>
    </xf>
    <xf numFmtId="0" fontId="63" fillId="13" borderId="0" xfId="64" applyFont="1" applyFill="1" applyBorder="1" applyAlignment="1">
      <alignment horizontal="right" vertical="center"/>
      <protection/>
    </xf>
    <xf numFmtId="0" fontId="12" fillId="13" borderId="18" xfId="64" applyFont="1" applyFill="1" applyBorder="1" applyAlignment="1">
      <alignment horizontal="center" vertical="center"/>
      <protection/>
    </xf>
    <xf numFmtId="0" fontId="12" fillId="13" borderId="0" xfId="64" applyFont="1" applyFill="1" applyBorder="1" applyAlignment="1">
      <alignment horizontal="center" vertical="center"/>
      <protection/>
    </xf>
    <xf numFmtId="0" fontId="13" fillId="12" borderId="22" xfId="64" applyFont="1" applyFill="1" applyBorder="1" applyAlignment="1">
      <alignment horizontal="center" vertical="center"/>
      <protection/>
    </xf>
    <xf numFmtId="0" fontId="13" fillId="12" borderId="38" xfId="64" applyFont="1" applyFill="1" applyBorder="1" applyAlignment="1">
      <alignment horizontal="center" vertical="center"/>
      <protection/>
    </xf>
    <xf numFmtId="58" fontId="13" fillId="12" borderId="50" xfId="64" applyNumberFormat="1" applyFont="1" applyFill="1" applyBorder="1" applyAlignment="1">
      <alignment horizontal="center" vertical="center"/>
      <protection/>
    </xf>
    <xf numFmtId="0" fontId="13" fillId="12" borderId="51" xfId="64" applyFont="1" applyFill="1" applyBorder="1" applyAlignment="1">
      <alignment horizontal="center" vertical="center"/>
      <protection/>
    </xf>
    <xf numFmtId="0" fontId="17" fillId="0" borderId="0" xfId="64" applyFont="1" applyFill="1" applyAlignment="1">
      <alignment horizontal="left" vertical="center" wrapText="1"/>
      <protection/>
    </xf>
    <xf numFmtId="0" fontId="17" fillId="0" borderId="0" xfId="64" applyFont="1" applyAlignment="1">
      <alignment horizontal="left" vertical="center" wrapText="1"/>
      <protection/>
    </xf>
    <xf numFmtId="58" fontId="13" fillId="12" borderId="49" xfId="64" applyNumberFormat="1" applyFont="1" applyFill="1" applyBorder="1" applyAlignment="1">
      <alignment horizontal="center" vertical="center"/>
      <protection/>
    </xf>
    <xf numFmtId="0" fontId="13" fillId="12" borderId="26" xfId="64" applyFont="1" applyFill="1" applyBorder="1" applyAlignment="1">
      <alignment horizontal="center" vertical="center"/>
      <protection/>
    </xf>
    <xf numFmtId="58" fontId="13" fillId="12" borderId="22" xfId="64" applyNumberFormat="1" applyFont="1" applyFill="1" applyBorder="1" applyAlignment="1">
      <alignment horizontal="left" vertical="center"/>
      <protection/>
    </xf>
    <xf numFmtId="0" fontId="13" fillId="12" borderId="22" xfId="64" applyFont="1" applyFill="1" applyBorder="1" applyAlignment="1">
      <alignment horizontal="left" vertical="center"/>
      <protection/>
    </xf>
    <xf numFmtId="0" fontId="13" fillId="0" borderId="38" xfId="64" applyFont="1" applyBorder="1" applyAlignment="1">
      <alignment horizontal="center" vertical="center"/>
      <protection/>
    </xf>
    <xf numFmtId="0" fontId="13" fillId="0" borderId="53" xfId="64" applyFont="1" applyBorder="1" applyAlignment="1">
      <alignment horizontal="center" vertical="center"/>
      <protection/>
    </xf>
    <xf numFmtId="0" fontId="13" fillId="0" borderId="24" xfId="64" applyFont="1" applyBorder="1" applyAlignment="1">
      <alignment horizontal="center" vertical="center"/>
      <protection/>
    </xf>
    <xf numFmtId="0" fontId="14" fillId="0" borderId="22" xfId="64" applyFont="1" applyBorder="1" applyAlignment="1">
      <alignment horizontal="center" vertical="center"/>
      <protection/>
    </xf>
    <xf numFmtId="9" fontId="14" fillId="0" borderId="22" xfId="64" applyNumberFormat="1" applyFont="1" applyBorder="1" applyAlignment="1">
      <alignment horizontal="center" vertical="center"/>
      <protection/>
    </xf>
    <xf numFmtId="0" fontId="14" fillId="0" borderId="41" xfId="64" applyFont="1" applyBorder="1" applyAlignment="1">
      <alignment horizontal="center" vertical="center"/>
      <protection/>
    </xf>
    <xf numFmtId="58" fontId="13" fillId="12" borderId="22" xfId="64" applyNumberFormat="1" applyFont="1" applyFill="1" applyBorder="1" applyAlignment="1">
      <alignment horizontal="center" vertical="center"/>
      <protection/>
    </xf>
    <xf numFmtId="58" fontId="13" fillId="12" borderId="54" xfId="64" applyNumberFormat="1" applyFont="1" applyFill="1" applyBorder="1" applyAlignment="1">
      <alignment horizontal="center" vertical="center"/>
      <protection/>
    </xf>
    <xf numFmtId="0" fontId="13" fillId="12" borderId="55" xfId="64" applyFont="1" applyFill="1" applyBorder="1" applyAlignment="1">
      <alignment horizontal="center" vertical="center"/>
      <protection/>
    </xf>
    <xf numFmtId="58" fontId="13" fillId="12" borderId="38" xfId="64" applyNumberFormat="1" applyFont="1" applyFill="1" applyBorder="1" applyAlignment="1">
      <alignment horizontal="center" vertical="center"/>
      <protection/>
    </xf>
    <xf numFmtId="0" fontId="13" fillId="12" borderId="42" xfId="64" applyNumberFormat="1" applyFont="1" applyFill="1" applyBorder="1" applyAlignment="1">
      <alignment horizontal="center" vertical="center"/>
      <protection/>
    </xf>
    <xf numFmtId="0" fontId="13" fillId="12" borderId="42" xfId="64" applyFont="1" applyFill="1" applyBorder="1" applyAlignment="1">
      <alignment horizontal="center" vertical="center"/>
      <protection/>
    </xf>
    <xf numFmtId="58" fontId="13" fillId="12" borderId="42" xfId="64" applyNumberFormat="1" applyFont="1" applyFill="1" applyBorder="1" applyAlignment="1">
      <alignment horizontal="center" vertical="center"/>
      <protection/>
    </xf>
    <xf numFmtId="58" fontId="13" fillId="12" borderId="26" xfId="64" applyNumberFormat="1" applyFont="1" applyFill="1" applyBorder="1" applyAlignment="1">
      <alignment horizontal="center" vertical="center"/>
      <protection/>
    </xf>
    <xf numFmtId="0" fontId="13" fillId="12" borderId="50" xfId="64" applyFont="1" applyFill="1" applyBorder="1" applyAlignment="1">
      <alignment horizontal="center" vertical="center"/>
      <protection/>
    </xf>
    <xf numFmtId="0" fontId="13" fillId="12" borderId="49" xfId="64" applyFont="1" applyFill="1" applyBorder="1" applyAlignment="1">
      <alignment horizontal="center" vertical="center"/>
      <protection/>
    </xf>
    <xf numFmtId="0" fontId="13" fillId="12" borderId="57" xfId="64" applyFont="1" applyFill="1" applyBorder="1" applyAlignment="1">
      <alignment horizontal="center" vertical="center"/>
      <protection/>
    </xf>
    <xf numFmtId="0" fontId="62" fillId="12" borderId="22" xfId="64" applyFont="1" applyFill="1" applyBorder="1" applyAlignment="1">
      <alignment horizontal="center" vertical="center"/>
      <protection/>
    </xf>
    <xf numFmtId="0" fontId="62" fillId="12" borderId="38" xfId="64" applyFont="1" applyFill="1" applyBorder="1" applyAlignment="1">
      <alignment horizontal="center" vertical="center"/>
      <protection/>
    </xf>
    <xf numFmtId="0" fontId="62" fillId="12" borderId="30" xfId="64" applyFont="1" applyFill="1" applyBorder="1" applyAlignment="1">
      <alignment horizontal="center" vertical="center"/>
      <protection/>
    </xf>
    <xf numFmtId="0" fontId="62" fillId="12" borderId="56" xfId="64" applyFont="1" applyFill="1" applyBorder="1" applyAlignment="1">
      <alignment horizontal="center" vertical="center"/>
      <protection/>
    </xf>
    <xf numFmtId="0" fontId="12" fillId="0" borderId="0" xfId="64" applyFont="1" applyAlignment="1">
      <alignment horizontal="center" vertical="center"/>
      <protection/>
    </xf>
    <xf numFmtId="0" fontId="62" fillId="0" borderId="22" xfId="64" applyFont="1" applyBorder="1" applyAlignment="1">
      <alignment horizontal="center" vertical="center"/>
      <protection/>
    </xf>
    <xf numFmtId="0" fontId="13" fillId="0" borderId="22" xfId="64" applyFont="1" applyBorder="1" applyAlignment="1">
      <alignment horizontal="left" vertical="center" wrapText="1"/>
      <protection/>
    </xf>
    <xf numFmtId="0" fontId="14" fillId="0" borderId="22" xfId="64" applyFont="1" applyBorder="1" applyAlignment="1">
      <alignment horizontal="center" vertical="center" wrapText="1"/>
      <protection/>
    </xf>
    <xf numFmtId="0" fontId="14" fillId="0" borderId="42" xfId="64" applyFont="1" applyBorder="1" applyAlignment="1">
      <alignment horizontal="center" vertical="center" wrapText="1"/>
      <protection/>
    </xf>
    <xf numFmtId="0" fontId="6" fillId="13" borderId="22" xfId="0" applyNumberFormat="1" applyFont="1" applyFill="1" applyBorder="1" applyAlignment="1">
      <alignment horizontal="left" vertical="center"/>
    </xf>
    <xf numFmtId="0" fontId="13" fillId="13" borderId="22" xfId="64" applyNumberFormat="1" applyFont="1" applyFill="1" applyBorder="1" applyAlignment="1">
      <alignment horizontal="left" vertical="center"/>
      <protection/>
    </xf>
    <xf numFmtId="0" fontId="13" fillId="0" borderId="38" xfId="64" applyFont="1" applyBorder="1" applyAlignment="1">
      <alignment horizontal="right" vertical="center"/>
      <protection/>
    </xf>
    <xf numFmtId="0" fontId="13" fillId="0" borderId="42" xfId="64" applyFont="1" applyBorder="1" applyAlignment="1">
      <alignment horizontal="right" vertical="center"/>
      <protection/>
    </xf>
    <xf numFmtId="0" fontId="13" fillId="0" borderId="38" xfId="64" applyFont="1" applyBorder="1" applyAlignment="1">
      <alignment horizontal="left" vertical="center" wrapText="1"/>
      <protection/>
    </xf>
    <xf numFmtId="0" fontId="13" fillId="0" borderId="57" xfId="64" applyFont="1" applyBorder="1" applyAlignment="1">
      <alignment horizontal="left" vertical="center" wrapText="1"/>
      <protection/>
    </xf>
    <xf numFmtId="0" fontId="13" fillId="0" borderId="42" xfId="64" applyFont="1" applyBorder="1" applyAlignment="1">
      <alignment horizontal="left" vertical="center" wrapText="1"/>
      <protection/>
    </xf>
    <xf numFmtId="9" fontId="14" fillId="0" borderId="38" xfId="64" applyNumberFormat="1" applyFont="1" applyBorder="1" applyAlignment="1">
      <alignment horizontal="center" vertical="center"/>
      <protection/>
    </xf>
    <xf numFmtId="9" fontId="14" fillId="0" borderId="22" xfId="64" applyNumberFormat="1" applyFont="1" applyFill="1" applyBorder="1" applyAlignment="1">
      <alignment horizontal="center" vertical="center"/>
      <protection/>
    </xf>
    <xf numFmtId="0" fontId="14" fillId="0" borderId="22" xfId="64" applyFont="1" applyFill="1" applyBorder="1" applyAlignment="1">
      <alignment horizontal="center" vertical="center"/>
      <protection/>
    </xf>
    <xf numFmtId="0" fontId="14" fillId="0" borderId="41" xfId="64" applyFont="1" applyFill="1" applyBorder="1" applyAlignment="1">
      <alignment horizontal="center" vertical="center"/>
      <protection/>
    </xf>
    <xf numFmtId="0" fontId="13" fillId="13" borderId="38" xfId="64" applyFont="1" applyFill="1" applyBorder="1" applyAlignment="1">
      <alignment horizontal="right" vertical="center"/>
      <protection/>
    </xf>
    <xf numFmtId="0" fontId="13" fillId="13" borderId="42" xfId="64" applyFont="1" applyFill="1" applyBorder="1" applyAlignment="1">
      <alignment horizontal="right" vertical="center"/>
      <protection/>
    </xf>
    <xf numFmtId="0" fontId="13" fillId="13" borderId="58" xfId="64" applyFont="1" applyFill="1" applyBorder="1" applyAlignment="1">
      <alignment horizontal="center" vertical="center"/>
      <protection/>
    </xf>
    <xf numFmtId="58" fontId="13" fillId="13" borderId="59" xfId="64" applyNumberFormat="1" applyFont="1" applyFill="1" applyBorder="1" applyAlignment="1">
      <alignment horizontal="center" vertical="center"/>
      <protection/>
    </xf>
    <xf numFmtId="0" fontId="13" fillId="13" borderId="60" xfId="64" applyFont="1" applyFill="1" applyBorder="1" applyAlignment="1">
      <alignment horizontal="center" vertical="center"/>
      <protection/>
    </xf>
    <xf numFmtId="0" fontId="6" fillId="34" borderId="28" xfId="0" applyFont="1" applyFill="1" applyBorder="1" applyAlignment="1" applyProtection="1">
      <alignment horizontal="center" vertical="center"/>
      <protection locked="0"/>
    </xf>
    <xf numFmtId="0" fontId="6" fillId="34" borderId="22" xfId="0" applyFont="1" applyFill="1" applyBorder="1" applyAlignment="1" applyProtection="1">
      <alignment horizontal="center" vertical="center"/>
      <protection locked="0"/>
    </xf>
    <xf numFmtId="0" fontId="8" fillId="0" borderId="0" xfId="0" applyFont="1" applyFill="1" applyAlignment="1">
      <alignment horizontal="center" vertical="center"/>
    </xf>
    <xf numFmtId="0" fontId="6" fillId="33" borderId="12" xfId="0" applyFont="1" applyFill="1" applyBorder="1" applyAlignment="1" applyProtection="1">
      <alignment horizontal="center" vertical="center"/>
      <protection/>
    </xf>
    <xf numFmtId="0" fontId="6" fillId="33" borderId="13" xfId="0" applyFont="1" applyFill="1" applyBorder="1" applyAlignment="1" applyProtection="1">
      <alignment horizontal="center" vertical="center"/>
      <protection/>
    </xf>
    <xf numFmtId="0" fontId="6" fillId="33" borderId="12" xfId="0" applyFont="1" applyFill="1" applyBorder="1" applyAlignment="1">
      <alignment horizontal="center" vertical="center"/>
    </xf>
    <xf numFmtId="0" fontId="6" fillId="33" borderId="13" xfId="0" applyFont="1" applyFill="1" applyBorder="1" applyAlignment="1">
      <alignment horizontal="center" vertical="center"/>
    </xf>
    <xf numFmtId="0" fontId="6" fillId="0" borderId="21" xfId="0" applyFont="1" applyFill="1" applyBorder="1" applyAlignment="1">
      <alignment horizontal="left" vertical="center"/>
    </xf>
    <xf numFmtId="0" fontId="6" fillId="0" borderId="61" xfId="0" applyFont="1" applyFill="1" applyBorder="1" applyAlignment="1">
      <alignment horizontal="center" vertical="center"/>
    </xf>
    <xf numFmtId="0" fontId="6" fillId="0" borderId="62" xfId="0" applyFont="1" applyFill="1" applyBorder="1" applyAlignment="1">
      <alignment horizontal="center" vertical="center"/>
    </xf>
    <xf numFmtId="0" fontId="10" fillId="33" borderId="63" xfId="0" applyFont="1" applyFill="1" applyBorder="1" applyAlignment="1">
      <alignment vertical="center"/>
    </xf>
    <xf numFmtId="0" fontId="10" fillId="33" borderId="64" xfId="0" applyFont="1" applyFill="1" applyBorder="1" applyAlignment="1">
      <alignment vertical="center"/>
    </xf>
    <xf numFmtId="0" fontId="6" fillId="0" borderId="22" xfId="0" applyFont="1" applyFill="1" applyBorder="1" applyAlignment="1">
      <alignment horizontal="center" vertical="center"/>
    </xf>
    <xf numFmtId="0" fontId="10" fillId="33" borderId="38" xfId="0" applyFont="1" applyFill="1" applyBorder="1" applyAlignment="1">
      <alignment vertical="center"/>
    </xf>
    <xf numFmtId="0" fontId="10" fillId="33" borderId="57" xfId="0" applyFont="1" applyFill="1" applyBorder="1" applyAlignment="1">
      <alignment vertical="center"/>
    </xf>
    <xf numFmtId="0" fontId="6" fillId="0" borderId="28" xfId="0" applyFont="1" applyFill="1" applyBorder="1" applyAlignment="1">
      <alignment horizontal="center" vertical="center"/>
    </xf>
    <xf numFmtId="0" fontId="6" fillId="0" borderId="65" xfId="0" applyFont="1" applyFill="1" applyBorder="1" applyAlignment="1">
      <alignment horizontal="center" vertical="center"/>
    </xf>
    <xf numFmtId="0" fontId="6" fillId="0" borderId="66" xfId="0" applyFont="1" applyFill="1" applyBorder="1" applyAlignment="1">
      <alignment horizontal="distributed" vertical="center"/>
    </xf>
    <xf numFmtId="0" fontId="6" fillId="0" borderId="67" xfId="0" applyFont="1" applyFill="1" applyBorder="1" applyAlignment="1">
      <alignment horizontal="distributed" vertical="center"/>
    </xf>
    <xf numFmtId="0" fontId="10" fillId="34" borderId="66" xfId="0" applyFont="1" applyFill="1" applyBorder="1" applyAlignment="1" applyProtection="1">
      <alignment vertical="center"/>
      <protection locked="0"/>
    </xf>
    <xf numFmtId="0" fontId="10" fillId="34" borderId="68" xfId="0" applyFont="1" applyFill="1" applyBorder="1" applyAlignment="1" applyProtection="1">
      <alignment vertical="center"/>
      <protection locked="0"/>
    </xf>
    <xf numFmtId="0" fontId="6" fillId="34" borderId="35" xfId="0" applyFont="1" applyFill="1" applyBorder="1" applyAlignment="1" applyProtection="1">
      <alignment horizontal="center" vertical="center"/>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標準 3" xfId="62"/>
    <cellStyle name="標準 3 2" xfId="63"/>
    <cellStyle name="標準 4" xfId="64"/>
    <cellStyle name="標準 5"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93</xdr:row>
      <xdr:rowOff>123825</xdr:rowOff>
    </xdr:from>
    <xdr:to>
      <xdr:col>12</xdr:col>
      <xdr:colOff>352425</xdr:colOff>
      <xdr:row>105</xdr:row>
      <xdr:rowOff>28575</xdr:rowOff>
    </xdr:to>
    <xdr:grpSp>
      <xdr:nvGrpSpPr>
        <xdr:cNvPr id="1" name="グループ化 1"/>
        <xdr:cNvGrpSpPr>
          <a:grpSpLocks/>
        </xdr:cNvGrpSpPr>
      </xdr:nvGrpSpPr>
      <xdr:grpSpPr>
        <a:xfrm>
          <a:off x="6934200" y="18545175"/>
          <a:ext cx="885825" cy="2028825"/>
          <a:chOff x="6884100" y="4020229"/>
          <a:chExt cx="1313002" cy="2034396"/>
        </a:xfrm>
        <a:solidFill>
          <a:srgbClr val="FFFFFF"/>
        </a:solidFill>
      </xdr:grpSpPr>
      <xdr:sp>
        <xdr:nvSpPr>
          <xdr:cNvPr id="2" name="テキスト ボックス 2"/>
          <xdr:cNvSpPr txBox="1">
            <a:spLocks noChangeArrowheads="1"/>
          </xdr:cNvSpPr>
        </xdr:nvSpPr>
        <xdr:spPr>
          <a:xfrm>
            <a:off x="6884100" y="4020229"/>
            <a:ext cx="1313002" cy="1117392"/>
          </a:xfrm>
          <a:prstGeom prst="rect">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就職日によっては、</a:t>
            </a:r>
            <a:r>
              <a:rPr lang="en-US" cap="none" sz="800" b="0" i="0" u="none" baseline="0">
                <a:solidFill>
                  <a:srgbClr val="000000"/>
                </a:solidFill>
                <a:latin typeface="Calibri"/>
                <a:ea typeface="Calibri"/>
                <a:cs typeface="Calibri"/>
              </a:rPr>
              <a:t>6</a:t>
            </a:r>
            <a:r>
              <a:rPr lang="en-US" cap="none" sz="800" b="0" i="0" u="none" baseline="0">
                <a:solidFill>
                  <a:srgbClr val="000000"/>
                </a:solidFill>
                <a:latin typeface="ＭＳ Ｐゴシック"/>
                <a:ea typeface="ＭＳ Ｐゴシック"/>
                <a:cs typeface="ＭＳ Ｐゴシック"/>
              </a:rPr>
              <a:t>月、</a:t>
            </a:r>
            <a:r>
              <a:rPr lang="en-US" cap="none" sz="800" b="0" i="0" u="none" baseline="0">
                <a:solidFill>
                  <a:srgbClr val="000000"/>
                </a:solidFill>
                <a:latin typeface="Calibri"/>
                <a:ea typeface="Calibri"/>
                <a:cs typeface="Calibri"/>
              </a:rPr>
              <a:t>12</a:t>
            </a:r>
            <a:r>
              <a:rPr lang="en-US" cap="none" sz="800" b="0" i="0" u="none" baseline="0">
                <a:solidFill>
                  <a:srgbClr val="000000"/>
                </a:solidFill>
                <a:latin typeface="ＭＳ Ｐゴシック"/>
                <a:ea typeface="ＭＳ Ｐゴシック"/>
                <a:cs typeface="ＭＳ Ｐゴシック"/>
              </a:rPr>
              <a:t>月経過した日が同一年度に経過する就労継続者がいる。その場合はそれぞれの期間の就労定着者としてカウントとする</a:t>
            </a:r>
          </a:p>
        </xdr:txBody>
      </xdr:sp>
      <xdr:sp>
        <xdr:nvSpPr>
          <xdr:cNvPr id="3" name="直線コネクタ 3"/>
          <xdr:cNvSpPr>
            <a:spLocks/>
          </xdr:cNvSpPr>
        </xdr:nvSpPr>
        <xdr:spPr>
          <a:xfrm>
            <a:off x="6884100" y="3333113"/>
            <a:ext cx="1087166" cy="687626"/>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UI Gothic"/>
                <a:ea typeface="MS UI Gothic"/>
                <a:cs typeface="MS UI Gothic"/>
              </a:rPr>
              <a:t/>
            </a:r>
          </a:p>
        </xdr:txBody>
      </xdr:sp>
      <xdr:sp>
        <xdr:nvSpPr>
          <xdr:cNvPr id="4" name="直線コネクタ 4"/>
          <xdr:cNvSpPr>
            <a:spLocks/>
          </xdr:cNvSpPr>
        </xdr:nvSpPr>
        <xdr:spPr>
          <a:xfrm flipV="1">
            <a:off x="6884100" y="4937233"/>
            <a:ext cx="1073051" cy="811724"/>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UI Gothic"/>
                <a:ea typeface="MS UI Gothic"/>
                <a:cs typeface="MS UI Gothic"/>
              </a:rPr>
              <a:t/>
            </a:r>
          </a:p>
        </xdr:txBody>
      </xdr:sp>
      <xdr:sp>
        <xdr:nvSpPr>
          <xdr:cNvPr id="5" name="直線コネクタ 5"/>
          <xdr:cNvSpPr>
            <a:spLocks/>
          </xdr:cNvSpPr>
        </xdr:nvSpPr>
        <xdr:spPr>
          <a:xfrm flipV="1">
            <a:off x="6884100" y="4937233"/>
            <a:ext cx="847215" cy="1117392"/>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UI Gothic"/>
                <a:ea typeface="MS UI Gothic"/>
                <a:cs typeface="MS UI Gothic"/>
              </a:rPr>
              <a:t/>
            </a:r>
          </a:p>
        </xdr:txBody>
      </xdr:sp>
      <xdr:sp>
        <xdr:nvSpPr>
          <xdr:cNvPr id="6" name="直線コネクタ 6"/>
          <xdr:cNvSpPr>
            <a:spLocks/>
          </xdr:cNvSpPr>
        </xdr:nvSpPr>
        <xdr:spPr>
          <a:xfrm>
            <a:off x="6884100" y="3132725"/>
            <a:ext cx="1030707" cy="888014"/>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UI Gothic"/>
                <a:ea typeface="MS UI Gothic"/>
                <a:cs typeface="MS UI Gothic"/>
              </a:rPr>
              <a:t/>
            </a:r>
          </a:p>
        </xdr:txBody>
      </xdr:sp>
    </xdr:grpSp>
    <xdr:clientData/>
  </xdr:twoCellAnchor>
  <xdr:twoCellAnchor>
    <xdr:from>
      <xdr:col>11</xdr:col>
      <xdr:colOff>419100</xdr:colOff>
      <xdr:row>0</xdr:row>
      <xdr:rowOff>228600</xdr:rowOff>
    </xdr:from>
    <xdr:to>
      <xdr:col>19</xdr:col>
      <xdr:colOff>485775</xdr:colOff>
      <xdr:row>4</xdr:row>
      <xdr:rowOff>133350</xdr:rowOff>
    </xdr:to>
    <xdr:sp>
      <xdr:nvSpPr>
        <xdr:cNvPr id="7" name="正方形/長方形 7"/>
        <xdr:cNvSpPr>
          <a:spLocks/>
        </xdr:cNvSpPr>
      </xdr:nvSpPr>
      <xdr:spPr>
        <a:xfrm>
          <a:off x="7353300" y="228600"/>
          <a:ext cx="4333875" cy="933450"/>
        </a:xfrm>
        <a:prstGeom prst="rect">
          <a:avLst/>
        </a:prstGeom>
        <a:solidFill>
          <a:srgbClr val="FFFF00"/>
        </a:solidFill>
        <a:ln w="25400" cmpd="sng">
          <a:solidFill>
            <a:srgbClr val="385D8A"/>
          </a:solidFill>
          <a:headEnd type="none"/>
          <a:tailEnd type="none"/>
        </a:ln>
      </xdr:spPr>
      <xdr:txBody>
        <a:bodyPr vertOverflow="clip" wrap="square"/>
        <a:p>
          <a:pPr algn="l">
            <a:defRPr/>
          </a:pPr>
          <a:r>
            <a:rPr lang="en-US" cap="none" sz="2000" b="0" i="0" u="none" baseline="0">
              <a:solidFill>
                <a:srgbClr val="000000"/>
              </a:solidFill>
            </a:rPr>
            <a:t>就労移行支援事業所のみ</a:t>
          </a:r>
          <a:r>
            <a:rPr lang="en-US" cap="none" sz="2000" b="0" i="0" u="none" baseline="0">
              <a:solidFill>
                <a:srgbClr val="000000"/>
              </a:solidFill>
            </a:rPr>
            <a:t>
</a:t>
          </a:r>
          <a:r>
            <a:rPr lang="en-US" cap="none" sz="2000" b="0" i="0" u="none" baseline="0">
              <a:solidFill>
                <a:srgbClr val="000000"/>
              </a:solidFill>
            </a:rPr>
            <a:t>記入してください。</a:t>
          </a:r>
          <a:r>
            <a:rPr lang="en-US" cap="none" sz="2000" b="0" i="0" u="none" baseline="0">
              <a:solidFill>
                <a:srgbClr val="000000"/>
              </a:solidFill>
            </a:rPr>
            <a:t>
</a:t>
          </a:r>
        </a:p>
      </xdr:txBody>
    </xdr:sp>
    <xdr:clientData/>
  </xdr:twoCellAnchor>
  <xdr:twoCellAnchor>
    <xdr:from>
      <xdr:col>11</xdr:col>
      <xdr:colOff>428625</xdr:colOff>
      <xdr:row>6</xdr:row>
      <xdr:rowOff>9525</xdr:rowOff>
    </xdr:from>
    <xdr:to>
      <xdr:col>19</xdr:col>
      <xdr:colOff>485775</xdr:colOff>
      <xdr:row>15</xdr:row>
      <xdr:rowOff>85725</xdr:rowOff>
    </xdr:to>
    <xdr:sp>
      <xdr:nvSpPr>
        <xdr:cNvPr id="8" name="正方形/長方形 11"/>
        <xdr:cNvSpPr>
          <a:spLocks/>
        </xdr:cNvSpPr>
      </xdr:nvSpPr>
      <xdr:spPr>
        <a:xfrm>
          <a:off x="7362825" y="1352550"/>
          <a:ext cx="4324350" cy="2419350"/>
        </a:xfrm>
        <a:prstGeom prst="rect">
          <a:avLst/>
        </a:prstGeom>
        <a:solidFill>
          <a:srgbClr val="FFFF00"/>
        </a:solidFill>
        <a:ln w="25400" cmpd="sng">
          <a:solidFill>
            <a:srgbClr val="385D8A"/>
          </a:solidFill>
          <a:headEnd type="none"/>
          <a:tailEnd type="none"/>
        </a:ln>
      </xdr:spPr>
      <xdr:txBody>
        <a:bodyPr vertOverflow="clip" wrap="square"/>
        <a:p>
          <a:pPr algn="l">
            <a:defRPr/>
          </a:pPr>
          <a:r>
            <a:rPr lang="en-US" cap="none" sz="2000" b="0" i="0" u="none" baseline="0">
              <a:solidFill>
                <a:srgbClr val="000000"/>
              </a:solidFill>
            </a:rPr>
            <a:t>「１．就労定着者の状況」、「２．就労移行の状況」により加算・減算の算定に変更がある場合は、別途「介護給付費等算定に係る体制等に関する届出書」を提出してください。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257175</xdr:colOff>
      <xdr:row>0</xdr:row>
      <xdr:rowOff>295275</xdr:rowOff>
    </xdr:from>
    <xdr:to>
      <xdr:col>19</xdr:col>
      <xdr:colOff>504825</xdr:colOff>
      <xdr:row>3</xdr:row>
      <xdr:rowOff>285750</xdr:rowOff>
    </xdr:to>
    <xdr:sp>
      <xdr:nvSpPr>
        <xdr:cNvPr id="1" name="正方形/長方形 5"/>
        <xdr:cNvSpPr>
          <a:spLocks/>
        </xdr:cNvSpPr>
      </xdr:nvSpPr>
      <xdr:spPr>
        <a:xfrm>
          <a:off x="9544050" y="295275"/>
          <a:ext cx="6115050" cy="1333500"/>
        </a:xfrm>
        <a:prstGeom prst="rect">
          <a:avLst/>
        </a:prstGeom>
        <a:solidFill>
          <a:srgbClr val="FFFF00"/>
        </a:solidFill>
        <a:ln w="25400" cmpd="sng">
          <a:solidFill>
            <a:srgbClr val="385D8A"/>
          </a:solidFill>
          <a:headEnd type="none"/>
          <a:tailEnd type="none"/>
        </a:ln>
      </xdr:spPr>
      <xdr:txBody>
        <a:bodyPr vertOverflow="clip" wrap="square"/>
        <a:p>
          <a:pPr algn="l">
            <a:defRPr/>
          </a:pPr>
          <a:r>
            <a:rPr lang="en-US" cap="none" sz="2800" b="1" i="0" u="none" baseline="0">
              <a:solidFill>
                <a:srgbClr val="000000"/>
              </a:solidFill>
            </a:rPr>
            <a:t>就労継続支援Ａ型、Ｂ型事業所</a:t>
          </a:r>
          <a:r>
            <a:rPr lang="en-US" cap="none" sz="2800" b="1" i="0" u="none" baseline="0">
              <a:solidFill>
                <a:srgbClr val="000000"/>
              </a:solidFill>
            </a:rPr>
            <a:t>
</a:t>
          </a:r>
          <a:r>
            <a:rPr lang="en-US" cap="none" sz="2800" b="1" i="0" u="none" baseline="0">
              <a:solidFill>
                <a:srgbClr val="000000"/>
              </a:solidFill>
            </a:rPr>
            <a:t>のみ記入してください。</a:t>
          </a:r>
        </a:p>
      </xdr:txBody>
    </xdr:sp>
    <xdr:clientData/>
  </xdr:twoCellAnchor>
  <xdr:twoCellAnchor>
    <xdr:from>
      <xdr:col>8</xdr:col>
      <xdr:colOff>266700</xdr:colOff>
      <xdr:row>4</xdr:row>
      <xdr:rowOff>142875</xdr:rowOff>
    </xdr:from>
    <xdr:to>
      <xdr:col>19</xdr:col>
      <xdr:colOff>523875</xdr:colOff>
      <xdr:row>9</xdr:row>
      <xdr:rowOff>314325</xdr:rowOff>
    </xdr:to>
    <xdr:sp>
      <xdr:nvSpPr>
        <xdr:cNvPr id="2" name="正方形/長方形 3"/>
        <xdr:cNvSpPr>
          <a:spLocks/>
        </xdr:cNvSpPr>
      </xdr:nvSpPr>
      <xdr:spPr>
        <a:xfrm>
          <a:off x="9553575" y="1866900"/>
          <a:ext cx="6124575" cy="2076450"/>
        </a:xfrm>
        <a:prstGeom prst="rect">
          <a:avLst/>
        </a:prstGeom>
        <a:solidFill>
          <a:srgbClr val="FFFF00"/>
        </a:solidFill>
        <a:ln w="25400" cmpd="sng">
          <a:solidFill>
            <a:srgbClr val="385D8A"/>
          </a:solidFill>
          <a:headEnd type="none"/>
          <a:tailEnd type="none"/>
        </a:ln>
      </xdr:spPr>
      <xdr:txBody>
        <a:bodyPr vertOverflow="clip" wrap="square"/>
        <a:p>
          <a:pPr algn="l">
            <a:defRPr/>
          </a:pPr>
          <a:r>
            <a:rPr lang="en-US" cap="none" sz="2800" b="1" i="0" u="none" baseline="0">
              <a:solidFill>
                <a:srgbClr val="000000"/>
              </a:solidFill>
            </a:rPr>
            <a:t>平成</a:t>
          </a:r>
          <a:r>
            <a:rPr lang="en-US" cap="none" sz="2800" b="1" i="0" u="none" baseline="0">
              <a:solidFill>
                <a:srgbClr val="000000"/>
              </a:solidFill>
            </a:rPr>
            <a:t>28</a:t>
          </a:r>
          <a:r>
            <a:rPr lang="en-US" cap="none" sz="2800" b="1" i="0" u="none" baseline="0">
              <a:solidFill>
                <a:srgbClr val="000000"/>
              </a:solidFill>
            </a:rPr>
            <a:t>年度実績により、加算の算定に変更がある場合は、別途「介護給付費等算定に係る体制等に関する届出書」を提出してください。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239"/>
  <sheetViews>
    <sheetView zoomScalePageLayoutView="0" workbookViewId="0" topLeftCell="A1">
      <selection activeCell="B10" sqref="B10"/>
    </sheetView>
  </sheetViews>
  <sheetFormatPr defaultColWidth="9.33203125" defaultRowHeight="30" customHeight="1"/>
  <cols>
    <col min="1" max="2" width="19.5" style="41" customWidth="1"/>
    <col min="3" max="3" width="10.16015625" style="41" customWidth="1"/>
    <col min="4" max="4" width="19.5" style="41" customWidth="1"/>
    <col min="5" max="6" width="12.5" style="41" customWidth="1"/>
    <col min="7" max="7" width="19.5" style="41" customWidth="1"/>
    <col min="8" max="8" width="24.16015625" style="41" customWidth="1"/>
    <col min="9" max="9" width="10.16015625" style="41" customWidth="1"/>
    <col min="10" max="10" width="19.5" style="41" customWidth="1"/>
    <col min="11" max="16384" width="9.33203125" style="41" customWidth="1"/>
  </cols>
  <sheetData>
    <row r="1" spans="1:7" ht="24.75" customHeight="1" thickBot="1">
      <c r="A1" s="40" t="s">
        <v>49</v>
      </c>
      <c r="D1" s="42" t="s">
        <v>189</v>
      </c>
      <c r="E1" s="193"/>
      <c r="F1" s="195"/>
      <c r="G1" s="194"/>
    </row>
    <row r="2" ht="4.5" customHeight="1" thickBot="1">
      <c r="A2" s="40"/>
    </row>
    <row r="3" ht="4.5" customHeight="1" hidden="1">
      <c r="A3" s="40"/>
    </row>
    <row r="4" ht="4.5" customHeight="1" hidden="1">
      <c r="A4" s="40"/>
    </row>
    <row r="5" ht="4.5" customHeight="1" hidden="1" thickBot="1">
      <c r="A5" s="40"/>
    </row>
    <row r="6" spans="1:9" ht="30" customHeight="1" thickBot="1">
      <c r="A6" s="42" t="s">
        <v>1</v>
      </c>
      <c r="B6" s="193"/>
      <c r="C6" s="194"/>
      <c r="D6" s="42" t="s">
        <v>2</v>
      </c>
      <c r="E6" s="193"/>
      <c r="F6" s="195"/>
      <c r="G6" s="194"/>
      <c r="H6" s="56">
        <v>42826</v>
      </c>
      <c r="I6" s="41" t="s">
        <v>51</v>
      </c>
    </row>
    <row r="7" spans="1:10" ht="34.5" customHeight="1" thickBot="1">
      <c r="A7" s="43" t="s">
        <v>52</v>
      </c>
      <c r="B7" s="43" t="s">
        <v>53</v>
      </c>
      <c r="C7" s="43" t="s">
        <v>54</v>
      </c>
      <c r="D7" s="43" t="s">
        <v>55</v>
      </c>
      <c r="E7" s="43" t="s">
        <v>56</v>
      </c>
      <c r="F7" s="44" t="s">
        <v>57</v>
      </c>
      <c r="G7" s="44" t="s">
        <v>58</v>
      </c>
      <c r="H7" s="44" t="s">
        <v>59</v>
      </c>
      <c r="I7" s="44" t="s">
        <v>60</v>
      </c>
      <c r="J7" s="43" t="s">
        <v>61</v>
      </c>
    </row>
    <row r="8" spans="1:10" ht="30" customHeight="1" thickBot="1">
      <c r="A8" s="51"/>
      <c r="B8" s="52"/>
      <c r="C8" s="52"/>
      <c r="D8" s="53"/>
      <c r="E8" s="54"/>
      <c r="F8" s="54"/>
      <c r="G8" s="53"/>
      <c r="H8" s="55"/>
      <c r="I8" s="91">
        <f aca="true" t="shared" si="0" ref="I8:I39">IF(H8="","",DATEDIF(H8,$H$6,"y"))</f>
      </c>
      <c r="J8" s="52"/>
    </row>
    <row r="9" spans="1:10" ht="30" customHeight="1" thickBot="1">
      <c r="A9" s="51"/>
      <c r="B9" s="52"/>
      <c r="C9" s="52"/>
      <c r="D9" s="53"/>
      <c r="E9" s="54"/>
      <c r="F9" s="54"/>
      <c r="G9" s="53"/>
      <c r="H9" s="55"/>
      <c r="I9" s="91">
        <f t="shared" si="0"/>
      </c>
      <c r="J9" s="52"/>
    </row>
    <row r="10" spans="1:10" ht="30" customHeight="1" thickBot="1">
      <c r="A10" s="51"/>
      <c r="B10" s="52"/>
      <c r="C10" s="52"/>
      <c r="D10" s="53"/>
      <c r="E10" s="54"/>
      <c r="F10" s="54"/>
      <c r="G10" s="53"/>
      <c r="H10" s="55"/>
      <c r="I10" s="91">
        <f t="shared" si="0"/>
      </c>
      <c r="J10" s="52"/>
    </row>
    <row r="11" spans="1:10" ht="30" customHeight="1" thickBot="1">
      <c r="A11" s="51"/>
      <c r="B11" s="52"/>
      <c r="C11" s="52"/>
      <c r="D11" s="53"/>
      <c r="E11" s="54"/>
      <c r="F11" s="54"/>
      <c r="G11" s="53"/>
      <c r="H11" s="55"/>
      <c r="I11" s="91">
        <f t="shared" si="0"/>
      </c>
      <c r="J11" s="52"/>
    </row>
    <row r="12" spans="1:10" ht="30" customHeight="1" thickBot="1">
      <c r="A12" s="51"/>
      <c r="B12" s="52"/>
      <c r="C12" s="52"/>
      <c r="D12" s="53"/>
      <c r="E12" s="54"/>
      <c r="F12" s="54"/>
      <c r="G12" s="53"/>
      <c r="H12" s="55"/>
      <c r="I12" s="91">
        <f t="shared" si="0"/>
      </c>
      <c r="J12" s="52"/>
    </row>
    <row r="13" spans="1:10" ht="30" customHeight="1" thickBot="1">
      <c r="A13" s="51"/>
      <c r="B13" s="52"/>
      <c r="C13" s="52"/>
      <c r="D13" s="53"/>
      <c r="E13" s="54"/>
      <c r="F13" s="54"/>
      <c r="G13" s="53"/>
      <c r="H13" s="55"/>
      <c r="I13" s="91">
        <f t="shared" si="0"/>
      </c>
      <c r="J13" s="52"/>
    </row>
    <row r="14" spans="1:10" ht="30" customHeight="1" thickBot="1">
      <c r="A14" s="51"/>
      <c r="B14" s="52"/>
      <c r="C14" s="52"/>
      <c r="D14" s="53"/>
      <c r="E14" s="54"/>
      <c r="F14" s="54"/>
      <c r="G14" s="53"/>
      <c r="H14" s="55"/>
      <c r="I14" s="91">
        <f t="shared" si="0"/>
      </c>
      <c r="J14" s="52"/>
    </row>
    <row r="15" spans="1:10" ht="30" customHeight="1" thickBot="1">
      <c r="A15" s="51"/>
      <c r="B15" s="52"/>
      <c r="C15" s="52"/>
      <c r="D15" s="53"/>
      <c r="E15" s="54"/>
      <c r="F15" s="54"/>
      <c r="G15" s="53"/>
      <c r="H15" s="55"/>
      <c r="I15" s="91">
        <f t="shared" si="0"/>
      </c>
      <c r="J15" s="52"/>
    </row>
    <row r="16" spans="1:10" ht="30" customHeight="1" thickBot="1">
      <c r="A16" s="51"/>
      <c r="B16" s="52"/>
      <c r="C16" s="52"/>
      <c r="D16" s="53"/>
      <c r="E16" s="54"/>
      <c r="F16" s="54"/>
      <c r="G16" s="53"/>
      <c r="H16" s="55"/>
      <c r="I16" s="91">
        <f t="shared" si="0"/>
      </c>
      <c r="J16" s="52"/>
    </row>
    <row r="17" spans="1:10" ht="30" customHeight="1" thickBot="1">
      <c r="A17" s="51"/>
      <c r="B17" s="52"/>
      <c r="C17" s="52"/>
      <c r="D17" s="53"/>
      <c r="E17" s="54"/>
      <c r="F17" s="54"/>
      <c r="G17" s="53"/>
      <c r="H17" s="55"/>
      <c r="I17" s="91">
        <f t="shared" si="0"/>
      </c>
      <c r="J17" s="52"/>
    </row>
    <row r="18" spans="1:10" ht="30" customHeight="1" thickBot="1">
      <c r="A18" s="51"/>
      <c r="B18" s="52"/>
      <c r="C18" s="52"/>
      <c r="D18" s="53"/>
      <c r="E18" s="54"/>
      <c r="F18" s="54"/>
      <c r="G18" s="53"/>
      <c r="H18" s="55"/>
      <c r="I18" s="91">
        <f t="shared" si="0"/>
      </c>
      <c r="J18" s="52"/>
    </row>
    <row r="19" spans="1:10" ht="30" customHeight="1" thickBot="1">
      <c r="A19" s="51"/>
      <c r="B19" s="52"/>
      <c r="C19" s="52"/>
      <c r="D19" s="53"/>
      <c r="E19" s="54"/>
      <c r="F19" s="54"/>
      <c r="G19" s="53"/>
      <c r="H19" s="55"/>
      <c r="I19" s="91">
        <f t="shared" si="0"/>
      </c>
      <c r="J19" s="52"/>
    </row>
    <row r="20" spans="1:10" ht="30" customHeight="1" thickBot="1">
      <c r="A20" s="51"/>
      <c r="B20" s="52"/>
      <c r="C20" s="52"/>
      <c r="D20" s="53"/>
      <c r="E20" s="54"/>
      <c r="F20" s="54"/>
      <c r="G20" s="53"/>
      <c r="H20" s="55"/>
      <c r="I20" s="91">
        <f t="shared" si="0"/>
      </c>
      <c r="J20" s="52"/>
    </row>
    <row r="21" spans="1:10" ht="30" customHeight="1" thickBot="1">
      <c r="A21" s="51"/>
      <c r="B21" s="52"/>
      <c r="C21" s="52"/>
      <c r="D21" s="53"/>
      <c r="E21" s="54"/>
      <c r="F21" s="54"/>
      <c r="G21" s="53"/>
      <c r="H21" s="55"/>
      <c r="I21" s="91">
        <f t="shared" si="0"/>
      </c>
      <c r="J21" s="52"/>
    </row>
    <row r="22" spans="1:10" ht="30" customHeight="1" hidden="1" thickBot="1">
      <c r="A22" s="51"/>
      <c r="B22" s="52"/>
      <c r="C22" s="52"/>
      <c r="D22" s="53"/>
      <c r="E22" s="54"/>
      <c r="F22" s="54"/>
      <c r="G22" s="53"/>
      <c r="H22" s="55"/>
      <c r="I22" s="45">
        <f t="shared" si="0"/>
      </c>
      <c r="J22" s="52"/>
    </row>
    <row r="23" spans="1:10" ht="30" customHeight="1" hidden="1" thickBot="1">
      <c r="A23" s="51"/>
      <c r="B23" s="52"/>
      <c r="C23" s="52"/>
      <c r="D23" s="53"/>
      <c r="E23" s="54"/>
      <c r="F23" s="54"/>
      <c r="G23" s="53"/>
      <c r="H23" s="55"/>
      <c r="I23" s="45">
        <f t="shared" si="0"/>
      </c>
      <c r="J23" s="52"/>
    </row>
    <row r="24" spans="1:10" ht="30" customHeight="1" hidden="1" thickBot="1">
      <c r="A24" s="51"/>
      <c r="B24" s="52"/>
      <c r="C24" s="52"/>
      <c r="D24" s="53"/>
      <c r="E24" s="54"/>
      <c r="F24" s="54"/>
      <c r="G24" s="53"/>
      <c r="H24" s="55"/>
      <c r="I24" s="45">
        <f t="shared" si="0"/>
      </c>
      <c r="J24" s="52"/>
    </row>
    <row r="25" spans="1:10" ht="30" customHeight="1" hidden="1" thickBot="1">
      <c r="A25" s="51"/>
      <c r="B25" s="52"/>
      <c r="C25" s="52"/>
      <c r="D25" s="53"/>
      <c r="E25" s="54"/>
      <c r="F25" s="54"/>
      <c r="G25" s="53"/>
      <c r="H25" s="55"/>
      <c r="I25" s="45">
        <f t="shared" si="0"/>
      </c>
      <c r="J25" s="52"/>
    </row>
    <row r="26" spans="1:10" ht="30" customHeight="1" hidden="1" thickBot="1">
      <c r="A26" s="51"/>
      <c r="B26" s="52"/>
      <c r="C26" s="52"/>
      <c r="D26" s="53"/>
      <c r="E26" s="54"/>
      <c r="F26" s="54"/>
      <c r="G26" s="53"/>
      <c r="H26" s="55"/>
      <c r="I26" s="45">
        <f t="shared" si="0"/>
      </c>
      <c r="J26" s="52"/>
    </row>
    <row r="27" spans="1:10" ht="30" customHeight="1" hidden="1" thickBot="1">
      <c r="A27" s="51"/>
      <c r="B27" s="52"/>
      <c r="C27" s="52"/>
      <c r="D27" s="53"/>
      <c r="E27" s="54"/>
      <c r="F27" s="54"/>
      <c r="G27" s="53"/>
      <c r="H27" s="55"/>
      <c r="I27" s="45">
        <f t="shared" si="0"/>
      </c>
      <c r="J27" s="52"/>
    </row>
    <row r="28" spans="1:10" ht="30" customHeight="1" hidden="1" thickBot="1">
      <c r="A28" s="51"/>
      <c r="B28" s="52"/>
      <c r="C28" s="52"/>
      <c r="D28" s="53"/>
      <c r="E28" s="54"/>
      <c r="F28" s="54"/>
      <c r="G28" s="53"/>
      <c r="H28" s="55"/>
      <c r="I28" s="45">
        <f t="shared" si="0"/>
      </c>
      <c r="J28" s="52"/>
    </row>
    <row r="29" spans="1:10" ht="30" customHeight="1" hidden="1" thickBot="1">
      <c r="A29" s="51"/>
      <c r="B29" s="52"/>
      <c r="C29" s="52"/>
      <c r="D29" s="53"/>
      <c r="E29" s="54"/>
      <c r="F29" s="54"/>
      <c r="G29" s="53"/>
      <c r="H29" s="55"/>
      <c r="I29" s="45">
        <f t="shared" si="0"/>
      </c>
      <c r="J29" s="52"/>
    </row>
    <row r="30" spans="1:10" ht="30" customHeight="1" hidden="1" thickBot="1">
      <c r="A30" s="51"/>
      <c r="B30" s="52"/>
      <c r="C30" s="52"/>
      <c r="D30" s="53"/>
      <c r="E30" s="54"/>
      <c r="F30" s="54"/>
      <c r="G30" s="53"/>
      <c r="H30" s="55"/>
      <c r="I30" s="45">
        <f t="shared" si="0"/>
      </c>
      <c r="J30" s="52"/>
    </row>
    <row r="31" spans="1:10" ht="30" customHeight="1" hidden="1" thickBot="1">
      <c r="A31" s="51"/>
      <c r="B31" s="52"/>
      <c r="C31" s="52"/>
      <c r="D31" s="53"/>
      <c r="E31" s="54"/>
      <c r="F31" s="54"/>
      <c r="G31" s="53"/>
      <c r="H31" s="55"/>
      <c r="I31" s="45">
        <f t="shared" si="0"/>
      </c>
      <c r="J31" s="52"/>
    </row>
    <row r="32" spans="1:10" ht="30" customHeight="1" hidden="1" thickBot="1">
      <c r="A32" s="51"/>
      <c r="B32" s="52"/>
      <c r="C32" s="52"/>
      <c r="D32" s="53"/>
      <c r="E32" s="54"/>
      <c r="F32" s="54"/>
      <c r="G32" s="53"/>
      <c r="H32" s="55"/>
      <c r="I32" s="45">
        <f t="shared" si="0"/>
      </c>
      <c r="J32" s="52"/>
    </row>
    <row r="33" spans="1:10" ht="30" customHeight="1" hidden="1" thickBot="1">
      <c r="A33" s="51"/>
      <c r="B33" s="52"/>
      <c r="C33" s="52"/>
      <c r="D33" s="53"/>
      <c r="E33" s="54"/>
      <c r="F33" s="54"/>
      <c r="G33" s="53"/>
      <c r="H33" s="55"/>
      <c r="I33" s="45">
        <f t="shared" si="0"/>
      </c>
      <c r="J33" s="52"/>
    </row>
    <row r="34" spans="1:10" ht="30" customHeight="1" hidden="1" thickBot="1">
      <c r="A34" s="51"/>
      <c r="B34" s="52"/>
      <c r="C34" s="52"/>
      <c r="D34" s="53"/>
      <c r="E34" s="54"/>
      <c r="F34" s="54"/>
      <c r="G34" s="53"/>
      <c r="H34" s="55"/>
      <c r="I34" s="45">
        <f t="shared" si="0"/>
      </c>
      <c r="J34" s="52"/>
    </row>
    <row r="35" spans="1:10" ht="30" customHeight="1" hidden="1" thickBot="1">
      <c r="A35" s="51"/>
      <c r="B35" s="52"/>
      <c r="C35" s="52"/>
      <c r="D35" s="53"/>
      <c r="E35" s="54"/>
      <c r="F35" s="54"/>
      <c r="G35" s="53"/>
      <c r="H35" s="55"/>
      <c r="I35" s="45">
        <f t="shared" si="0"/>
      </c>
      <c r="J35" s="52"/>
    </row>
    <row r="36" spans="1:10" ht="30" customHeight="1" hidden="1" thickBot="1">
      <c r="A36" s="51"/>
      <c r="B36" s="52"/>
      <c r="C36" s="52"/>
      <c r="D36" s="53"/>
      <c r="E36" s="54"/>
      <c r="F36" s="54"/>
      <c r="G36" s="53"/>
      <c r="H36" s="55"/>
      <c r="I36" s="45">
        <f t="shared" si="0"/>
      </c>
      <c r="J36" s="52"/>
    </row>
    <row r="37" spans="1:10" ht="30" customHeight="1" hidden="1" thickBot="1">
      <c r="A37" s="51"/>
      <c r="B37" s="52"/>
      <c r="C37" s="52"/>
      <c r="D37" s="53"/>
      <c r="E37" s="54"/>
      <c r="F37" s="54"/>
      <c r="G37" s="53"/>
      <c r="H37" s="55"/>
      <c r="I37" s="45">
        <f t="shared" si="0"/>
      </c>
      <c r="J37" s="52"/>
    </row>
    <row r="38" spans="1:10" ht="30" customHeight="1" hidden="1" thickBot="1">
      <c r="A38" s="51"/>
      <c r="B38" s="52"/>
      <c r="C38" s="52"/>
      <c r="D38" s="53"/>
      <c r="E38" s="54"/>
      <c r="F38" s="54"/>
      <c r="G38" s="53"/>
      <c r="H38" s="55"/>
      <c r="I38" s="45">
        <f t="shared" si="0"/>
      </c>
      <c r="J38" s="52"/>
    </row>
    <row r="39" spans="1:10" ht="30" customHeight="1" hidden="1" thickBot="1">
      <c r="A39" s="51"/>
      <c r="B39" s="52"/>
      <c r="C39" s="52"/>
      <c r="D39" s="53"/>
      <c r="E39" s="54"/>
      <c r="F39" s="54"/>
      <c r="G39" s="53"/>
      <c r="H39" s="55"/>
      <c r="I39" s="45">
        <f t="shared" si="0"/>
      </c>
      <c r="J39" s="52"/>
    </row>
    <row r="40" spans="1:10" ht="30" customHeight="1" hidden="1" thickBot="1">
      <c r="A40" s="51"/>
      <c r="B40" s="52"/>
      <c r="C40" s="52"/>
      <c r="D40" s="53"/>
      <c r="E40" s="54"/>
      <c r="F40" s="54"/>
      <c r="G40" s="53"/>
      <c r="H40" s="55"/>
      <c r="I40" s="45">
        <f aca="true" t="shared" si="1" ref="I40:I71">IF(H40="","",DATEDIF(H40,$H$6,"y"))</f>
      </c>
      <c r="J40" s="52"/>
    </row>
    <row r="41" spans="1:10" ht="30" customHeight="1" hidden="1" thickBot="1">
      <c r="A41" s="51"/>
      <c r="B41" s="52"/>
      <c r="C41" s="52"/>
      <c r="D41" s="53"/>
      <c r="E41" s="54"/>
      <c r="F41" s="54"/>
      <c r="G41" s="53"/>
      <c r="H41" s="55"/>
      <c r="I41" s="45">
        <f t="shared" si="1"/>
      </c>
      <c r="J41" s="52"/>
    </row>
    <row r="42" spans="1:10" ht="30" customHeight="1" hidden="1" thickBot="1">
      <c r="A42" s="51"/>
      <c r="B42" s="52"/>
      <c r="C42" s="52"/>
      <c r="D42" s="53"/>
      <c r="E42" s="54"/>
      <c r="F42" s="54"/>
      <c r="G42" s="53"/>
      <c r="H42" s="55"/>
      <c r="I42" s="45">
        <f t="shared" si="1"/>
      </c>
      <c r="J42" s="52"/>
    </row>
    <row r="43" spans="1:10" ht="30" customHeight="1" hidden="1" thickBot="1">
      <c r="A43" s="51"/>
      <c r="B43" s="52"/>
      <c r="C43" s="52"/>
      <c r="D43" s="53"/>
      <c r="E43" s="54"/>
      <c r="F43" s="54"/>
      <c r="G43" s="53"/>
      <c r="H43" s="55"/>
      <c r="I43" s="45">
        <f t="shared" si="1"/>
      </c>
      <c r="J43" s="52"/>
    </row>
    <row r="44" spans="1:10" ht="30" customHeight="1" hidden="1" thickBot="1">
      <c r="A44" s="51"/>
      <c r="B44" s="52"/>
      <c r="C44" s="52"/>
      <c r="D44" s="53"/>
      <c r="E44" s="54"/>
      <c r="F44" s="54"/>
      <c r="G44" s="53"/>
      <c r="H44" s="55"/>
      <c r="I44" s="45">
        <f t="shared" si="1"/>
      </c>
      <c r="J44" s="52"/>
    </row>
    <row r="45" spans="1:10" ht="30" customHeight="1" hidden="1" thickBot="1">
      <c r="A45" s="51"/>
      <c r="B45" s="52"/>
      <c r="C45" s="52"/>
      <c r="D45" s="53"/>
      <c r="E45" s="54"/>
      <c r="F45" s="54"/>
      <c r="G45" s="53"/>
      <c r="H45" s="55"/>
      <c r="I45" s="45">
        <f t="shared" si="1"/>
      </c>
      <c r="J45" s="52"/>
    </row>
    <row r="46" spans="1:10" ht="30" customHeight="1" hidden="1" thickBot="1">
      <c r="A46" s="51"/>
      <c r="B46" s="52"/>
      <c r="C46" s="52"/>
      <c r="D46" s="53"/>
      <c r="E46" s="54"/>
      <c r="F46" s="54"/>
      <c r="G46" s="53"/>
      <c r="H46" s="55"/>
      <c r="I46" s="45">
        <f t="shared" si="1"/>
      </c>
      <c r="J46" s="52"/>
    </row>
    <row r="47" spans="1:10" ht="30" customHeight="1" hidden="1" thickBot="1">
      <c r="A47" s="51"/>
      <c r="B47" s="52"/>
      <c r="C47" s="52"/>
      <c r="D47" s="53"/>
      <c r="E47" s="54"/>
      <c r="F47" s="54"/>
      <c r="G47" s="53"/>
      <c r="H47" s="55"/>
      <c r="I47" s="45">
        <f t="shared" si="1"/>
      </c>
      <c r="J47" s="52"/>
    </row>
    <row r="48" spans="1:10" ht="30" customHeight="1" hidden="1" thickBot="1">
      <c r="A48" s="51"/>
      <c r="B48" s="52"/>
      <c r="C48" s="52"/>
      <c r="D48" s="53"/>
      <c r="E48" s="54"/>
      <c r="F48" s="54"/>
      <c r="G48" s="53"/>
      <c r="H48" s="55"/>
      <c r="I48" s="45">
        <f t="shared" si="1"/>
      </c>
      <c r="J48" s="52"/>
    </row>
    <row r="49" spans="1:10" ht="30" customHeight="1" hidden="1" thickBot="1">
      <c r="A49" s="51"/>
      <c r="B49" s="52"/>
      <c r="C49" s="52"/>
      <c r="D49" s="53"/>
      <c r="E49" s="54"/>
      <c r="F49" s="54"/>
      <c r="G49" s="53"/>
      <c r="H49" s="55"/>
      <c r="I49" s="45">
        <f t="shared" si="1"/>
      </c>
      <c r="J49" s="52"/>
    </row>
    <row r="50" spans="1:10" ht="30" customHeight="1" hidden="1" thickBot="1">
      <c r="A50" s="51"/>
      <c r="B50" s="52"/>
      <c r="C50" s="52"/>
      <c r="D50" s="53"/>
      <c r="E50" s="54"/>
      <c r="F50" s="54"/>
      <c r="G50" s="53"/>
      <c r="H50" s="55"/>
      <c r="I50" s="45">
        <f t="shared" si="1"/>
      </c>
      <c r="J50" s="52"/>
    </row>
    <row r="51" spans="1:10" ht="30" customHeight="1" hidden="1" thickBot="1">
      <c r="A51" s="51"/>
      <c r="B51" s="52"/>
      <c r="C51" s="52"/>
      <c r="D51" s="53"/>
      <c r="E51" s="54"/>
      <c r="F51" s="54"/>
      <c r="G51" s="53"/>
      <c r="H51" s="55"/>
      <c r="I51" s="45">
        <f t="shared" si="1"/>
      </c>
      <c r="J51" s="52"/>
    </row>
    <row r="52" spans="1:10" ht="30" customHeight="1" hidden="1" thickBot="1">
      <c r="A52" s="51"/>
      <c r="B52" s="52"/>
      <c r="C52" s="52"/>
      <c r="D52" s="53"/>
      <c r="E52" s="54"/>
      <c r="F52" s="54"/>
      <c r="G52" s="53"/>
      <c r="H52" s="55"/>
      <c r="I52" s="45">
        <f t="shared" si="1"/>
      </c>
      <c r="J52" s="52"/>
    </row>
    <row r="53" spans="1:10" ht="30" customHeight="1" hidden="1" thickBot="1">
      <c r="A53" s="51"/>
      <c r="B53" s="52"/>
      <c r="C53" s="52"/>
      <c r="D53" s="53"/>
      <c r="E53" s="54"/>
      <c r="F53" s="54"/>
      <c r="G53" s="53"/>
      <c r="H53" s="55"/>
      <c r="I53" s="45">
        <f t="shared" si="1"/>
      </c>
      <c r="J53" s="52"/>
    </row>
    <row r="54" spans="1:10" ht="30" customHeight="1" hidden="1" thickBot="1">
      <c r="A54" s="51"/>
      <c r="B54" s="52"/>
      <c r="C54" s="52"/>
      <c r="D54" s="53"/>
      <c r="E54" s="54"/>
      <c r="F54" s="54"/>
      <c r="G54" s="53"/>
      <c r="H54" s="55"/>
      <c r="I54" s="45">
        <f t="shared" si="1"/>
      </c>
      <c r="J54" s="52"/>
    </row>
    <row r="55" spans="1:10" ht="30" customHeight="1" hidden="1" thickBot="1">
      <c r="A55" s="51"/>
      <c r="B55" s="52"/>
      <c r="C55" s="52"/>
      <c r="D55" s="53"/>
      <c r="E55" s="54"/>
      <c r="F55" s="54"/>
      <c r="G55" s="53"/>
      <c r="H55" s="55"/>
      <c r="I55" s="45">
        <f t="shared" si="1"/>
      </c>
      <c r="J55" s="52"/>
    </row>
    <row r="56" spans="1:10" ht="30" customHeight="1" hidden="1" thickBot="1">
      <c r="A56" s="51"/>
      <c r="B56" s="52"/>
      <c r="C56" s="52"/>
      <c r="D56" s="53"/>
      <c r="E56" s="54"/>
      <c r="F56" s="54"/>
      <c r="G56" s="53"/>
      <c r="H56" s="55"/>
      <c r="I56" s="45">
        <f t="shared" si="1"/>
      </c>
      <c r="J56" s="52"/>
    </row>
    <row r="57" spans="1:10" ht="30" customHeight="1" hidden="1" thickBot="1">
      <c r="A57" s="51"/>
      <c r="B57" s="52"/>
      <c r="C57" s="52"/>
      <c r="D57" s="53"/>
      <c r="E57" s="54"/>
      <c r="F57" s="54"/>
      <c r="G57" s="53"/>
      <c r="H57" s="55"/>
      <c r="I57" s="45">
        <f t="shared" si="1"/>
      </c>
      <c r="J57" s="52"/>
    </row>
    <row r="58" spans="1:10" ht="30" customHeight="1" hidden="1" thickBot="1">
      <c r="A58" s="51"/>
      <c r="B58" s="52"/>
      <c r="C58" s="52"/>
      <c r="D58" s="53"/>
      <c r="E58" s="54"/>
      <c r="F58" s="54"/>
      <c r="G58" s="53"/>
      <c r="H58" s="55"/>
      <c r="I58" s="45">
        <f t="shared" si="1"/>
      </c>
      <c r="J58" s="52"/>
    </row>
    <row r="59" spans="1:10" ht="30" customHeight="1" hidden="1" thickBot="1">
      <c r="A59" s="51"/>
      <c r="B59" s="52"/>
      <c r="C59" s="52"/>
      <c r="D59" s="53"/>
      <c r="E59" s="54"/>
      <c r="F59" s="54"/>
      <c r="G59" s="53"/>
      <c r="H59" s="55"/>
      <c r="I59" s="45">
        <f t="shared" si="1"/>
      </c>
      <c r="J59" s="52"/>
    </row>
    <row r="60" spans="1:10" ht="30" customHeight="1" hidden="1" thickBot="1">
      <c r="A60" s="51"/>
      <c r="B60" s="52"/>
      <c r="C60" s="52"/>
      <c r="D60" s="53"/>
      <c r="E60" s="54"/>
      <c r="F60" s="54"/>
      <c r="G60" s="53"/>
      <c r="H60" s="55"/>
      <c r="I60" s="45">
        <f t="shared" si="1"/>
      </c>
      <c r="J60" s="52"/>
    </row>
    <row r="61" spans="1:10" ht="30" customHeight="1" hidden="1" thickBot="1">
      <c r="A61" s="51"/>
      <c r="B61" s="52"/>
      <c r="C61" s="52"/>
      <c r="D61" s="53"/>
      <c r="E61" s="54"/>
      <c r="F61" s="54"/>
      <c r="G61" s="53"/>
      <c r="H61" s="55"/>
      <c r="I61" s="45">
        <f t="shared" si="1"/>
      </c>
      <c r="J61" s="52"/>
    </row>
    <row r="62" spans="1:10" ht="30" customHeight="1" hidden="1" thickBot="1">
      <c r="A62" s="51"/>
      <c r="B62" s="52"/>
      <c r="C62" s="52"/>
      <c r="D62" s="53"/>
      <c r="E62" s="54"/>
      <c r="F62" s="54"/>
      <c r="G62" s="53"/>
      <c r="H62" s="55"/>
      <c r="I62" s="45">
        <f t="shared" si="1"/>
      </c>
      <c r="J62" s="52"/>
    </row>
    <row r="63" spans="1:10" ht="30" customHeight="1" hidden="1" thickBot="1">
      <c r="A63" s="51"/>
      <c r="B63" s="52"/>
      <c r="C63" s="52"/>
      <c r="D63" s="53"/>
      <c r="E63" s="54"/>
      <c r="F63" s="54"/>
      <c r="G63" s="53"/>
      <c r="H63" s="55"/>
      <c r="I63" s="45">
        <f t="shared" si="1"/>
      </c>
      <c r="J63" s="52"/>
    </row>
    <row r="64" spans="1:10" ht="30" customHeight="1" hidden="1" thickBot="1">
      <c r="A64" s="51"/>
      <c r="B64" s="52"/>
      <c r="C64" s="52"/>
      <c r="D64" s="53"/>
      <c r="E64" s="54"/>
      <c r="F64" s="54"/>
      <c r="G64" s="53"/>
      <c r="H64" s="55"/>
      <c r="I64" s="45">
        <f t="shared" si="1"/>
      </c>
      <c r="J64" s="52"/>
    </row>
    <row r="65" spans="1:10" ht="30" customHeight="1" hidden="1" thickBot="1">
      <c r="A65" s="51"/>
      <c r="B65" s="52"/>
      <c r="C65" s="52"/>
      <c r="D65" s="53"/>
      <c r="E65" s="54"/>
      <c r="F65" s="54"/>
      <c r="G65" s="53"/>
      <c r="H65" s="55"/>
      <c r="I65" s="45">
        <f t="shared" si="1"/>
      </c>
      <c r="J65" s="52"/>
    </row>
    <row r="66" spans="1:10" ht="30" customHeight="1" hidden="1" thickBot="1">
      <c r="A66" s="51"/>
      <c r="B66" s="52"/>
      <c r="C66" s="52"/>
      <c r="D66" s="53"/>
      <c r="E66" s="54"/>
      <c r="F66" s="54"/>
      <c r="G66" s="53"/>
      <c r="H66" s="55"/>
      <c r="I66" s="45">
        <f t="shared" si="1"/>
      </c>
      <c r="J66" s="52"/>
    </row>
    <row r="67" spans="1:10" ht="30" customHeight="1" hidden="1" thickBot="1">
      <c r="A67" s="51"/>
      <c r="B67" s="52"/>
      <c r="C67" s="52"/>
      <c r="D67" s="53"/>
      <c r="E67" s="54"/>
      <c r="F67" s="54"/>
      <c r="G67" s="53"/>
      <c r="H67" s="55"/>
      <c r="I67" s="45">
        <f t="shared" si="1"/>
      </c>
      <c r="J67" s="52"/>
    </row>
    <row r="68" spans="1:10" ht="30" customHeight="1" hidden="1" thickBot="1">
      <c r="A68" s="51"/>
      <c r="B68" s="52"/>
      <c r="C68" s="52"/>
      <c r="D68" s="53"/>
      <c r="E68" s="54"/>
      <c r="F68" s="54"/>
      <c r="G68" s="53"/>
      <c r="H68" s="55"/>
      <c r="I68" s="45">
        <f t="shared" si="1"/>
      </c>
      <c r="J68" s="52"/>
    </row>
    <row r="69" spans="1:10" ht="30" customHeight="1" hidden="1" thickBot="1">
      <c r="A69" s="51"/>
      <c r="B69" s="52"/>
      <c r="C69" s="52"/>
      <c r="D69" s="53"/>
      <c r="E69" s="54"/>
      <c r="F69" s="54"/>
      <c r="G69" s="53"/>
      <c r="H69" s="55"/>
      <c r="I69" s="45">
        <f t="shared" si="1"/>
      </c>
      <c r="J69" s="52"/>
    </row>
    <row r="70" spans="1:10" ht="30" customHeight="1" hidden="1" thickBot="1">
      <c r="A70" s="51"/>
      <c r="B70" s="52"/>
      <c r="C70" s="52"/>
      <c r="D70" s="53"/>
      <c r="E70" s="54"/>
      <c r="F70" s="54"/>
      <c r="G70" s="53"/>
      <c r="H70" s="55"/>
      <c r="I70" s="45">
        <f t="shared" si="1"/>
      </c>
      <c r="J70" s="52"/>
    </row>
    <row r="71" spans="1:10" ht="30" customHeight="1" hidden="1" thickBot="1">
      <c r="A71" s="51"/>
      <c r="B71" s="52"/>
      <c r="C71" s="52"/>
      <c r="D71" s="53"/>
      <c r="E71" s="54"/>
      <c r="F71" s="54"/>
      <c r="G71" s="53"/>
      <c r="H71" s="55"/>
      <c r="I71" s="45">
        <f t="shared" si="1"/>
      </c>
      <c r="J71" s="52"/>
    </row>
    <row r="72" spans="1:10" ht="30" customHeight="1" hidden="1" thickBot="1">
      <c r="A72" s="51"/>
      <c r="B72" s="52"/>
      <c r="C72" s="52"/>
      <c r="D72" s="53"/>
      <c r="E72" s="54"/>
      <c r="F72" s="54"/>
      <c r="G72" s="53"/>
      <c r="H72" s="55"/>
      <c r="I72" s="45">
        <f aca="true" t="shared" si="2" ref="I72:I103">IF(H72="","",DATEDIF(H72,$H$6,"y"))</f>
      </c>
      <c r="J72" s="52"/>
    </row>
    <row r="73" spans="1:10" ht="30" customHeight="1" hidden="1" thickBot="1">
      <c r="A73" s="51"/>
      <c r="B73" s="52"/>
      <c r="C73" s="52"/>
      <c r="D73" s="53"/>
      <c r="E73" s="54"/>
      <c r="F73" s="54"/>
      <c r="G73" s="53"/>
      <c r="H73" s="55"/>
      <c r="I73" s="45">
        <f t="shared" si="2"/>
      </c>
      <c r="J73" s="52"/>
    </row>
    <row r="74" spans="1:10" ht="30" customHeight="1" hidden="1" thickBot="1">
      <c r="A74" s="51"/>
      <c r="B74" s="52"/>
      <c r="C74" s="52"/>
      <c r="D74" s="53"/>
      <c r="E74" s="54"/>
      <c r="F74" s="54"/>
      <c r="G74" s="53"/>
      <c r="H74" s="55"/>
      <c r="I74" s="45">
        <f t="shared" si="2"/>
      </c>
      <c r="J74" s="52"/>
    </row>
    <row r="75" spans="1:10" ht="30" customHeight="1" hidden="1" thickBot="1">
      <c r="A75" s="51"/>
      <c r="B75" s="52"/>
      <c r="C75" s="52"/>
      <c r="D75" s="53"/>
      <c r="E75" s="54"/>
      <c r="F75" s="54"/>
      <c r="G75" s="53"/>
      <c r="H75" s="55"/>
      <c r="I75" s="45">
        <f t="shared" si="2"/>
      </c>
      <c r="J75" s="52"/>
    </row>
    <row r="76" spans="1:10" ht="30" customHeight="1" hidden="1" thickBot="1">
      <c r="A76" s="51"/>
      <c r="B76" s="52"/>
      <c r="C76" s="52"/>
      <c r="D76" s="53"/>
      <c r="E76" s="54"/>
      <c r="F76" s="54"/>
      <c r="G76" s="53"/>
      <c r="H76" s="55"/>
      <c r="I76" s="45">
        <f t="shared" si="2"/>
      </c>
      <c r="J76" s="52"/>
    </row>
    <row r="77" spans="1:10" ht="30" customHeight="1" hidden="1" thickBot="1">
      <c r="A77" s="51"/>
      <c r="B77" s="52"/>
      <c r="C77" s="52"/>
      <c r="D77" s="53"/>
      <c r="E77" s="54"/>
      <c r="F77" s="54"/>
      <c r="G77" s="53"/>
      <c r="H77" s="55"/>
      <c r="I77" s="45">
        <f t="shared" si="2"/>
      </c>
      <c r="J77" s="52"/>
    </row>
    <row r="78" spans="1:10" ht="30" customHeight="1" hidden="1" thickBot="1">
      <c r="A78" s="51"/>
      <c r="B78" s="52"/>
      <c r="C78" s="52"/>
      <c r="D78" s="53"/>
      <c r="E78" s="54"/>
      <c r="F78" s="54"/>
      <c r="G78" s="53"/>
      <c r="H78" s="55"/>
      <c r="I78" s="45">
        <f t="shared" si="2"/>
      </c>
      <c r="J78" s="52"/>
    </row>
    <row r="79" spans="1:10" ht="30" customHeight="1" hidden="1" thickBot="1">
      <c r="A79" s="51"/>
      <c r="B79" s="52"/>
      <c r="C79" s="52"/>
      <c r="D79" s="53"/>
      <c r="E79" s="54"/>
      <c r="F79" s="54"/>
      <c r="G79" s="53"/>
      <c r="H79" s="55"/>
      <c r="I79" s="45">
        <f t="shared" si="2"/>
      </c>
      <c r="J79" s="52"/>
    </row>
    <row r="80" spans="1:10" ht="30" customHeight="1" hidden="1" thickBot="1">
      <c r="A80" s="51"/>
      <c r="B80" s="52"/>
      <c r="C80" s="52"/>
      <c r="D80" s="53"/>
      <c r="E80" s="54"/>
      <c r="F80" s="54"/>
      <c r="G80" s="53"/>
      <c r="H80" s="55"/>
      <c r="I80" s="45">
        <f t="shared" si="2"/>
      </c>
      <c r="J80" s="52"/>
    </row>
    <row r="81" spans="1:10" ht="30" customHeight="1" hidden="1" thickBot="1">
      <c r="A81" s="51"/>
      <c r="B81" s="52"/>
      <c r="C81" s="52"/>
      <c r="D81" s="53"/>
      <c r="E81" s="54"/>
      <c r="F81" s="54"/>
      <c r="G81" s="53"/>
      <c r="H81" s="55"/>
      <c r="I81" s="45">
        <f t="shared" si="2"/>
      </c>
      <c r="J81" s="52"/>
    </row>
    <row r="82" spans="1:10" ht="30" customHeight="1" hidden="1" thickBot="1">
      <c r="A82" s="51"/>
      <c r="B82" s="52"/>
      <c r="C82" s="52"/>
      <c r="D82" s="53"/>
      <c r="E82" s="54"/>
      <c r="F82" s="54"/>
      <c r="G82" s="53"/>
      <c r="H82" s="55"/>
      <c r="I82" s="45">
        <f t="shared" si="2"/>
      </c>
      <c r="J82" s="52"/>
    </row>
    <row r="83" spans="1:10" ht="30" customHeight="1" hidden="1" thickBot="1">
      <c r="A83" s="51"/>
      <c r="B83" s="52"/>
      <c r="C83" s="52"/>
      <c r="D83" s="53"/>
      <c r="E83" s="54"/>
      <c r="F83" s="54"/>
      <c r="G83" s="53"/>
      <c r="H83" s="55"/>
      <c r="I83" s="45">
        <f t="shared" si="2"/>
      </c>
      <c r="J83" s="52"/>
    </row>
    <row r="84" spans="1:10" ht="30" customHeight="1" hidden="1" thickBot="1">
      <c r="A84" s="51"/>
      <c r="B84" s="52"/>
      <c r="C84" s="52"/>
      <c r="D84" s="53"/>
      <c r="E84" s="54"/>
      <c r="F84" s="54"/>
      <c r="G84" s="53"/>
      <c r="H84" s="55"/>
      <c r="I84" s="45">
        <f t="shared" si="2"/>
      </c>
      <c r="J84" s="52"/>
    </row>
    <row r="85" spans="1:10" ht="30" customHeight="1" hidden="1" thickBot="1">
      <c r="A85" s="51"/>
      <c r="B85" s="52"/>
      <c r="C85" s="52"/>
      <c r="D85" s="53"/>
      <c r="E85" s="54"/>
      <c r="F85" s="54"/>
      <c r="G85" s="53"/>
      <c r="H85" s="55"/>
      <c r="I85" s="45">
        <f t="shared" si="2"/>
      </c>
      <c r="J85" s="52"/>
    </row>
    <row r="86" spans="1:10" ht="30" customHeight="1" hidden="1" thickBot="1">
      <c r="A86" s="51"/>
      <c r="B86" s="52"/>
      <c r="C86" s="52"/>
      <c r="D86" s="53"/>
      <c r="E86" s="54"/>
      <c r="F86" s="54"/>
      <c r="G86" s="53"/>
      <c r="H86" s="55"/>
      <c r="I86" s="45">
        <f t="shared" si="2"/>
      </c>
      <c r="J86" s="52"/>
    </row>
    <row r="87" spans="1:10" ht="30" customHeight="1" hidden="1" thickBot="1">
      <c r="A87" s="51"/>
      <c r="B87" s="52"/>
      <c r="C87" s="52"/>
      <c r="D87" s="53"/>
      <c r="E87" s="54"/>
      <c r="F87" s="54"/>
      <c r="G87" s="53"/>
      <c r="H87" s="55"/>
      <c r="I87" s="45">
        <f t="shared" si="2"/>
      </c>
      <c r="J87" s="52"/>
    </row>
    <row r="88" spans="1:10" ht="30" customHeight="1" hidden="1" thickBot="1">
      <c r="A88" s="51"/>
      <c r="B88" s="52"/>
      <c r="C88" s="52"/>
      <c r="D88" s="53"/>
      <c r="E88" s="54"/>
      <c r="F88" s="54"/>
      <c r="G88" s="53"/>
      <c r="H88" s="55"/>
      <c r="I88" s="45">
        <f t="shared" si="2"/>
      </c>
      <c r="J88" s="52"/>
    </row>
    <row r="89" spans="1:10" ht="30" customHeight="1" hidden="1" thickBot="1">
      <c r="A89" s="51"/>
      <c r="B89" s="52"/>
      <c r="C89" s="52"/>
      <c r="D89" s="53"/>
      <c r="E89" s="54"/>
      <c r="F89" s="54"/>
      <c r="G89" s="53"/>
      <c r="H89" s="55"/>
      <c r="I89" s="45">
        <f t="shared" si="2"/>
      </c>
      <c r="J89" s="52"/>
    </row>
    <row r="90" spans="1:10" ht="30" customHeight="1" hidden="1" thickBot="1">
      <c r="A90" s="51"/>
      <c r="B90" s="52"/>
      <c r="C90" s="52"/>
      <c r="D90" s="53"/>
      <c r="E90" s="54"/>
      <c r="F90" s="54"/>
      <c r="G90" s="53"/>
      <c r="H90" s="55"/>
      <c r="I90" s="45">
        <f t="shared" si="2"/>
      </c>
      <c r="J90" s="52"/>
    </row>
    <row r="91" spans="1:10" ht="30" customHeight="1" hidden="1" thickBot="1">
      <c r="A91" s="51"/>
      <c r="B91" s="52"/>
      <c r="C91" s="52"/>
      <c r="D91" s="53"/>
      <c r="E91" s="54"/>
      <c r="F91" s="54"/>
      <c r="G91" s="53"/>
      <c r="H91" s="55"/>
      <c r="I91" s="45">
        <f t="shared" si="2"/>
      </c>
      <c r="J91" s="52"/>
    </row>
    <row r="92" spans="1:10" ht="30" customHeight="1" hidden="1" thickBot="1">
      <c r="A92" s="51"/>
      <c r="B92" s="52"/>
      <c r="C92" s="52"/>
      <c r="D92" s="53"/>
      <c r="E92" s="54"/>
      <c r="F92" s="54"/>
      <c r="G92" s="53"/>
      <c r="H92" s="55"/>
      <c r="I92" s="45">
        <f t="shared" si="2"/>
      </c>
      <c r="J92" s="52"/>
    </row>
    <row r="93" spans="1:10" ht="30" customHeight="1" hidden="1" thickBot="1">
      <c r="A93" s="51"/>
      <c r="B93" s="52"/>
      <c r="C93" s="52"/>
      <c r="D93" s="53"/>
      <c r="E93" s="54"/>
      <c r="F93" s="54"/>
      <c r="G93" s="53"/>
      <c r="H93" s="55"/>
      <c r="I93" s="45">
        <f t="shared" si="2"/>
      </c>
      <c r="J93" s="52"/>
    </row>
    <row r="94" spans="1:10" ht="30" customHeight="1" hidden="1" thickBot="1">
      <c r="A94" s="51"/>
      <c r="B94" s="52"/>
      <c r="C94" s="52"/>
      <c r="D94" s="53"/>
      <c r="E94" s="54"/>
      <c r="F94" s="54"/>
      <c r="G94" s="53"/>
      <c r="H94" s="55"/>
      <c r="I94" s="45">
        <f t="shared" si="2"/>
      </c>
      <c r="J94" s="52"/>
    </row>
    <row r="95" spans="1:10" ht="30" customHeight="1" hidden="1" thickBot="1">
      <c r="A95" s="51"/>
      <c r="B95" s="52"/>
      <c r="C95" s="52"/>
      <c r="D95" s="53"/>
      <c r="E95" s="54"/>
      <c r="F95" s="54"/>
      <c r="G95" s="53"/>
      <c r="H95" s="55"/>
      <c r="I95" s="45">
        <f t="shared" si="2"/>
      </c>
      <c r="J95" s="52"/>
    </row>
    <row r="96" spans="1:10" ht="30" customHeight="1" hidden="1" thickBot="1">
      <c r="A96" s="51"/>
      <c r="B96" s="52"/>
      <c r="C96" s="52"/>
      <c r="D96" s="53"/>
      <c r="E96" s="54"/>
      <c r="F96" s="54"/>
      <c r="G96" s="53"/>
      <c r="H96" s="55"/>
      <c r="I96" s="45">
        <f t="shared" si="2"/>
      </c>
      <c r="J96" s="52"/>
    </row>
    <row r="97" spans="1:10" ht="30" customHeight="1" hidden="1" thickBot="1">
      <c r="A97" s="51"/>
      <c r="B97" s="52"/>
      <c r="C97" s="52"/>
      <c r="D97" s="53"/>
      <c r="E97" s="54"/>
      <c r="F97" s="54"/>
      <c r="G97" s="53"/>
      <c r="H97" s="55"/>
      <c r="I97" s="45">
        <f t="shared" si="2"/>
      </c>
      <c r="J97" s="52"/>
    </row>
    <row r="98" spans="1:10" ht="30" customHeight="1" hidden="1" thickBot="1">
      <c r="A98" s="51"/>
      <c r="B98" s="52"/>
      <c r="C98" s="52"/>
      <c r="D98" s="53"/>
      <c r="E98" s="54"/>
      <c r="F98" s="54"/>
      <c r="G98" s="53"/>
      <c r="H98" s="55"/>
      <c r="I98" s="45">
        <f t="shared" si="2"/>
      </c>
      <c r="J98" s="52"/>
    </row>
    <row r="99" spans="1:10" ht="30" customHeight="1" hidden="1" thickBot="1">
      <c r="A99" s="51"/>
      <c r="B99" s="52"/>
      <c r="C99" s="52"/>
      <c r="D99" s="53"/>
      <c r="E99" s="54"/>
      <c r="F99" s="54"/>
      <c r="G99" s="53"/>
      <c r="H99" s="55"/>
      <c r="I99" s="45">
        <f t="shared" si="2"/>
      </c>
      <c r="J99" s="52"/>
    </row>
    <row r="100" spans="1:10" ht="30" customHeight="1" hidden="1" thickBot="1">
      <c r="A100" s="51"/>
      <c r="B100" s="52"/>
      <c r="C100" s="52"/>
      <c r="D100" s="53"/>
      <c r="E100" s="54"/>
      <c r="F100" s="54"/>
      <c r="G100" s="53"/>
      <c r="H100" s="55"/>
      <c r="I100" s="45">
        <f t="shared" si="2"/>
      </c>
      <c r="J100" s="52"/>
    </row>
    <row r="101" spans="1:10" ht="30" customHeight="1" hidden="1" thickBot="1">
      <c r="A101" s="51"/>
      <c r="B101" s="52"/>
      <c r="C101" s="52"/>
      <c r="D101" s="53"/>
      <c r="E101" s="54"/>
      <c r="F101" s="54"/>
      <c r="G101" s="53"/>
      <c r="H101" s="55"/>
      <c r="I101" s="45">
        <f t="shared" si="2"/>
      </c>
      <c r="J101" s="52"/>
    </row>
    <row r="102" spans="1:10" ht="30" customHeight="1" hidden="1" thickBot="1">
      <c r="A102" s="51"/>
      <c r="B102" s="52"/>
      <c r="C102" s="52"/>
      <c r="D102" s="53"/>
      <c r="E102" s="54"/>
      <c r="F102" s="54"/>
      <c r="G102" s="53"/>
      <c r="H102" s="55"/>
      <c r="I102" s="45">
        <f t="shared" si="2"/>
      </c>
      <c r="J102" s="52"/>
    </row>
    <row r="103" spans="1:10" ht="30" customHeight="1" hidden="1" thickBot="1">
      <c r="A103" s="51"/>
      <c r="B103" s="52"/>
      <c r="C103" s="52"/>
      <c r="D103" s="53"/>
      <c r="E103" s="54"/>
      <c r="F103" s="54"/>
      <c r="G103" s="53"/>
      <c r="H103" s="55"/>
      <c r="I103" s="45">
        <f t="shared" si="2"/>
      </c>
      <c r="J103" s="52"/>
    </row>
    <row r="104" spans="1:10" ht="30" customHeight="1" hidden="1" thickBot="1">
      <c r="A104" s="51"/>
      <c r="B104" s="52"/>
      <c r="C104" s="52"/>
      <c r="D104" s="53"/>
      <c r="E104" s="54"/>
      <c r="F104" s="54"/>
      <c r="G104" s="53"/>
      <c r="H104" s="55"/>
      <c r="I104" s="45">
        <f aca="true" t="shared" si="3" ref="I104:I135">IF(H104="","",DATEDIF(H104,$H$6,"y"))</f>
      </c>
      <c r="J104" s="52"/>
    </row>
    <row r="105" spans="1:10" ht="30" customHeight="1" hidden="1" thickBot="1">
      <c r="A105" s="51"/>
      <c r="B105" s="52"/>
      <c r="C105" s="52"/>
      <c r="D105" s="53"/>
      <c r="E105" s="54"/>
      <c r="F105" s="54"/>
      <c r="G105" s="53"/>
      <c r="H105" s="55"/>
      <c r="I105" s="45">
        <f t="shared" si="3"/>
      </c>
      <c r="J105" s="52"/>
    </row>
    <row r="106" spans="1:10" ht="30" customHeight="1" hidden="1" thickBot="1">
      <c r="A106" s="51"/>
      <c r="B106" s="52"/>
      <c r="C106" s="52"/>
      <c r="D106" s="53"/>
      <c r="E106" s="54"/>
      <c r="F106" s="54"/>
      <c r="G106" s="53"/>
      <c r="H106" s="55"/>
      <c r="I106" s="45">
        <f t="shared" si="3"/>
      </c>
      <c r="J106" s="52"/>
    </row>
    <row r="107" spans="1:10" ht="30" customHeight="1" hidden="1" thickBot="1">
      <c r="A107" s="51"/>
      <c r="B107" s="52"/>
      <c r="C107" s="52"/>
      <c r="D107" s="53"/>
      <c r="E107" s="54"/>
      <c r="F107" s="54"/>
      <c r="G107" s="53"/>
      <c r="H107" s="55"/>
      <c r="I107" s="45">
        <f t="shared" si="3"/>
      </c>
      <c r="J107" s="52"/>
    </row>
    <row r="108" spans="1:10" ht="30" customHeight="1" hidden="1" thickBot="1">
      <c r="A108" s="51"/>
      <c r="B108" s="52"/>
      <c r="C108" s="52"/>
      <c r="D108" s="53"/>
      <c r="E108" s="54"/>
      <c r="F108" s="54"/>
      <c r="G108" s="53"/>
      <c r="H108" s="55"/>
      <c r="I108" s="45">
        <f t="shared" si="3"/>
      </c>
      <c r="J108" s="52"/>
    </row>
    <row r="109" spans="1:10" ht="30" customHeight="1" hidden="1" thickBot="1">
      <c r="A109" s="51"/>
      <c r="B109" s="52"/>
      <c r="C109" s="52"/>
      <c r="D109" s="53"/>
      <c r="E109" s="54"/>
      <c r="F109" s="54"/>
      <c r="G109" s="53"/>
      <c r="H109" s="55"/>
      <c r="I109" s="45">
        <f t="shared" si="3"/>
      </c>
      <c r="J109" s="52"/>
    </row>
    <row r="110" spans="1:10" ht="30" customHeight="1" hidden="1" thickBot="1">
      <c r="A110" s="51"/>
      <c r="B110" s="52"/>
      <c r="C110" s="52"/>
      <c r="D110" s="53"/>
      <c r="E110" s="54"/>
      <c r="F110" s="54"/>
      <c r="G110" s="53"/>
      <c r="H110" s="55"/>
      <c r="I110" s="45">
        <f t="shared" si="3"/>
      </c>
      <c r="J110" s="52"/>
    </row>
    <row r="111" spans="1:10" ht="30" customHeight="1" hidden="1" thickBot="1">
      <c r="A111" s="51"/>
      <c r="B111" s="52"/>
      <c r="C111" s="52"/>
      <c r="D111" s="53"/>
      <c r="E111" s="54"/>
      <c r="F111" s="54"/>
      <c r="G111" s="53"/>
      <c r="H111" s="55"/>
      <c r="I111" s="45">
        <f t="shared" si="3"/>
      </c>
      <c r="J111" s="52"/>
    </row>
    <row r="112" spans="1:10" ht="30" customHeight="1" hidden="1" thickBot="1">
      <c r="A112" s="51"/>
      <c r="B112" s="52"/>
      <c r="C112" s="52"/>
      <c r="D112" s="53"/>
      <c r="E112" s="54"/>
      <c r="F112" s="54"/>
      <c r="G112" s="53"/>
      <c r="H112" s="55"/>
      <c r="I112" s="45">
        <f t="shared" si="3"/>
      </c>
      <c r="J112" s="52"/>
    </row>
    <row r="113" spans="1:10" ht="30" customHeight="1" hidden="1" thickBot="1">
      <c r="A113" s="51"/>
      <c r="B113" s="52"/>
      <c r="C113" s="52"/>
      <c r="D113" s="53"/>
      <c r="E113" s="54"/>
      <c r="F113" s="54"/>
      <c r="G113" s="53"/>
      <c r="H113" s="55"/>
      <c r="I113" s="45">
        <f t="shared" si="3"/>
      </c>
      <c r="J113" s="52"/>
    </row>
    <row r="114" spans="1:10" ht="30" customHeight="1" hidden="1" thickBot="1">
      <c r="A114" s="51"/>
      <c r="B114" s="52"/>
      <c r="C114" s="52"/>
      <c r="D114" s="53"/>
      <c r="E114" s="54"/>
      <c r="F114" s="54"/>
      <c r="G114" s="53"/>
      <c r="H114" s="55"/>
      <c r="I114" s="45">
        <f t="shared" si="3"/>
      </c>
      <c r="J114" s="52"/>
    </row>
    <row r="115" spans="1:10" ht="30" customHeight="1" hidden="1" thickBot="1">
      <c r="A115" s="51"/>
      <c r="B115" s="52"/>
      <c r="C115" s="52"/>
      <c r="D115" s="53"/>
      <c r="E115" s="54"/>
      <c r="F115" s="54"/>
      <c r="G115" s="53"/>
      <c r="H115" s="55"/>
      <c r="I115" s="45">
        <f t="shared" si="3"/>
      </c>
      <c r="J115" s="52"/>
    </row>
    <row r="116" spans="1:10" ht="30" customHeight="1" hidden="1" thickBot="1">
      <c r="A116" s="51"/>
      <c r="B116" s="52"/>
      <c r="C116" s="52"/>
      <c r="D116" s="53"/>
      <c r="E116" s="54"/>
      <c r="F116" s="54"/>
      <c r="G116" s="53"/>
      <c r="H116" s="55"/>
      <c r="I116" s="45">
        <f t="shared" si="3"/>
      </c>
      <c r="J116" s="52"/>
    </row>
    <row r="117" spans="1:10" ht="30" customHeight="1" hidden="1" thickBot="1">
      <c r="A117" s="51"/>
      <c r="B117" s="52"/>
      <c r="C117" s="52"/>
      <c r="D117" s="53"/>
      <c r="E117" s="54"/>
      <c r="F117" s="54"/>
      <c r="G117" s="53"/>
      <c r="H117" s="55"/>
      <c r="I117" s="45">
        <f t="shared" si="3"/>
      </c>
      <c r="J117" s="52"/>
    </row>
    <row r="118" spans="1:10" ht="30" customHeight="1" hidden="1" thickBot="1">
      <c r="A118" s="51"/>
      <c r="B118" s="52"/>
      <c r="C118" s="52"/>
      <c r="D118" s="53"/>
      <c r="E118" s="54"/>
      <c r="F118" s="54"/>
      <c r="G118" s="53"/>
      <c r="H118" s="55"/>
      <c r="I118" s="45">
        <f t="shared" si="3"/>
      </c>
      <c r="J118" s="52"/>
    </row>
    <row r="119" spans="1:10" ht="30" customHeight="1" hidden="1" thickBot="1">
      <c r="A119" s="51"/>
      <c r="B119" s="52"/>
      <c r="C119" s="52"/>
      <c r="D119" s="53"/>
      <c r="E119" s="54"/>
      <c r="F119" s="54"/>
      <c r="G119" s="53"/>
      <c r="H119" s="55"/>
      <c r="I119" s="45">
        <f t="shared" si="3"/>
      </c>
      <c r="J119" s="52"/>
    </row>
    <row r="120" spans="1:10" ht="30" customHeight="1" hidden="1" thickBot="1">
      <c r="A120" s="51"/>
      <c r="B120" s="52"/>
      <c r="C120" s="52"/>
      <c r="D120" s="53"/>
      <c r="E120" s="54"/>
      <c r="F120" s="54"/>
      <c r="G120" s="53"/>
      <c r="H120" s="55"/>
      <c r="I120" s="45">
        <f t="shared" si="3"/>
      </c>
      <c r="J120" s="52"/>
    </row>
    <row r="121" spans="1:10" ht="30" customHeight="1" hidden="1" thickBot="1">
      <c r="A121" s="51"/>
      <c r="B121" s="52"/>
      <c r="C121" s="52"/>
      <c r="D121" s="53"/>
      <c r="E121" s="54"/>
      <c r="F121" s="54"/>
      <c r="G121" s="53"/>
      <c r="H121" s="55"/>
      <c r="I121" s="45">
        <f t="shared" si="3"/>
      </c>
      <c r="J121" s="52"/>
    </row>
    <row r="122" spans="1:10" ht="30" customHeight="1" hidden="1" thickBot="1">
      <c r="A122" s="51"/>
      <c r="B122" s="52"/>
      <c r="C122" s="52"/>
      <c r="D122" s="53"/>
      <c r="E122" s="54"/>
      <c r="F122" s="54"/>
      <c r="G122" s="53"/>
      <c r="H122" s="55"/>
      <c r="I122" s="45">
        <f t="shared" si="3"/>
      </c>
      <c r="J122" s="52"/>
    </row>
    <row r="123" spans="1:10" ht="30" customHeight="1" hidden="1" thickBot="1">
      <c r="A123" s="51"/>
      <c r="B123" s="52"/>
      <c r="C123" s="52"/>
      <c r="D123" s="53"/>
      <c r="E123" s="54"/>
      <c r="F123" s="54"/>
      <c r="G123" s="53"/>
      <c r="H123" s="55"/>
      <c r="I123" s="45">
        <f t="shared" si="3"/>
      </c>
      <c r="J123" s="52"/>
    </row>
    <row r="124" spans="1:10" ht="30" customHeight="1" hidden="1" thickBot="1">
      <c r="A124" s="51"/>
      <c r="B124" s="52"/>
      <c r="C124" s="52"/>
      <c r="D124" s="53"/>
      <c r="E124" s="54"/>
      <c r="F124" s="54"/>
      <c r="G124" s="53"/>
      <c r="H124" s="55"/>
      <c r="I124" s="45">
        <f t="shared" si="3"/>
      </c>
      <c r="J124" s="52"/>
    </row>
    <row r="125" spans="1:10" ht="30" customHeight="1" hidden="1" thickBot="1">
      <c r="A125" s="51"/>
      <c r="B125" s="52"/>
      <c r="C125" s="52"/>
      <c r="D125" s="53"/>
      <c r="E125" s="54"/>
      <c r="F125" s="54"/>
      <c r="G125" s="53"/>
      <c r="H125" s="55"/>
      <c r="I125" s="45">
        <f t="shared" si="3"/>
      </c>
      <c r="J125" s="52"/>
    </row>
    <row r="126" spans="1:10" ht="30" customHeight="1" hidden="1" thickBot="1">
      <c r="A126" s="51"/>
      <c r="B126" s="52"/>
      <c r="C126" s="52"/>
      <c r="D126" s="53"/>
      <c r="E126" s="54"/>
      <c r="F126" s="54"/>
      <c r="G126" s="53"/>
      <c r="H126" s="55"/>
      <c r="I126" s="45">
        <f t="shared" si="3"/>
      </c>
      <c r="J126" s="52"/>
    </row>
    <row r="127" spans="1:10" ht="30" customHeight="1" hidden="1" thickBot="1">
      <c r="A127" s="51"/>
      <c r="B127" s="52"/>
      <c r="C127" s="52"/>
      <c r="D127" s="53"/>
      <c r="E127" s="54"/>
      <c r="F127" s="54"/>
      <c r="G127" s="53"/>
      <c r="H127" s="55"/>
      <c r="I127" s="45">
        <f t="shared" si="3"/>
      </c>
      <c r="J127" s="52"/>
    </row>
    <row r="128" spans="1:10" ht="30" customHeight="1" hidden="1" thickBot="1">
      <c r="A128" s="51"/>
      <c r="B128" s="52"/>
      <c r="C128" s="52"/>
      <c r="D128" s="53"/>
      <c r="E128" s="54"/>
      <c r="F128" s="54"/>
      <c r="G128" s="53"/>
      <c r="H128" s="55"/>
      <c r="I128" s="45">
        <f t="shared" si="3"/>
      </c>
      <c r="J128" s="52"/>
    </row>
    <row r="129" spans="1:10" ht="30" customHeight="1" hidden="1" thickBot="1">
      <c r="A129" s="51"/>
      <c r="B129" s="52"/>
      <c r="C129" s="52"/>
      <c r="D129" s="53"/>
      <c r="E129" s="54"/>
      <c r="F129" s="54"/>
      <c r="G129" s="53"/>
      <c r="H129" s="55"/>
      <c r="I129" s="45">
        <f t="shared" si="3"/>
      </c>
      <c r="J129" s="52"/>
    </row>
    <row r="130" spans="1:10" ht="30" customHeight="1" hidden="1" thickBot="1">
      <c r="A130" s="51"/>
      <c r="B130" s="52"/>
      <c r="C130" s="52"/>
      <c r="D130" s="53"/>
      <c r="E130" s="54"/>
      <c r="F130" s="54"/>
      <c r="G130" s="53"/>
      <c r="H130" s="55"/>
      <c r="I130" s="45">
        <f t="shared" si="3"/>
      </c>
      <c r="J130" s="52"/>
    </row>
    <row r="131" spans="1:10" ht="30" customHeight="1" hidden="1" thickBot="1">
      <c r="A131" s="51"/>
      <c r="B131" s="52"/>
      <c r="C131" s="52"/>
      <c r="D131" s="53"/>
      <c r="E131" s="54"/>
      <c r="F131" s="54"/>
      <c r="G131" s="53"/>
      <c r="H131" s="55"/>
      <c r="I131" s="45">
        <f t="shared" si="3"/>
      </c>
      <c r="J131" s="52"/>
    </row>
    <row r="132" spans="1:10" ht="30" customHeight="1" hidden="1" thickBot="1">
      <c r="A132" s="51"/>
      <c r="B132" s="52"/>
      <c r="C132" s="52"/>
      <c r="D132" s="53"/>
      <c r="E132" s="54"/>
      <c r="F132" s="54"/>
      <c r="G132" s="53"/>
      <c r="H132" s="55"/>
      <c r="I132" s="45">
        <f t="shared" si="3"/>
      </c>
      <c r="J132" s="52"/>
    </row>
    <row r="133" spans="1:10" ht="30" customHeight="1" hidden="1" thickBot="1">
      <c r="A133" s="51"/>
      <c r="B133" s="52"/>
      <c r="C133" s="52"/>
      <c r="D133" s="53"/>
      <c r="E133" s="54"/>
      <c r="F133" s="54"/>
      <c r="G133" s="53"/>
      <c r="H133" s="55"/>
      <c r="I133" s="45">
        <f t="shared" si="3"/>
      </c>
      <c r="J133" s="52"/>
    </row>
    <row r="134" spans="1:10" ht="30" customHeight="1" hidden="1" thickBot="1">
      <c r="A134" s="51"/>
      <c r="B134" s="52"/>
      <c r="C134" s="52"/>
      <c r="D134" s="53"/>
      <c r="E134" s="54"/>
      <c r="F134" s="54"/>
      <c r="G134" s="53"/>
      <c r="H134" s="55"/>
      <c r="I134" s="45">
        <f t="shared" si="3"/>
      </c>
      <c r="J134" s="52"/>
    </row>
    <row r="135" spans="1:10" ht="30" customHeight="1" hidden="1" thickBot="1">
      <c r="A135" s="51"/>
      <c r="B135" s="52"/>
      <c r="C135" s="52"/>
      <c r="D135" s="53"/>
      <c r="E135" s="54"/>
      <c r="F135" s="54"/>
      <c r="G135" s="53"/>
      <c r="H135" s="55"/>
      <c r="I135" s="45">
        <f t="shared" si="3"/>
      </c>
      <c r="J135" s="52"/>
    </row>
    <row r="136" spans="1:10" ht="30" customHeight="1" hidden="1" thickBot="1">
      <c r="A136" s="51"/>
      <c r="B136" s="52"/>
      <c r="C136" s="52"/>
      <c r="D136" s="53"/>
      <c r="E136" s="54"/>
      <c r="F136" s="54"/>
      <c r="G136" s="53"/>
      <c r="H136" s="55"/>
      <c r="I136" s="45">
        <f aca="true" t="shared" si="4" ref="I136:I167">IF(H136="","",DATEDIF(H136,$H$6,"y"))</f>
      </c>
      <c r="J136" s="52"/>
    </row>
    <row r="137" spans="1:10" ht="30" customHeight="1" hidden="1" thickBot="1">
      <c r="A137" s="51"/>
      <c r="B137" s="52"/>
      <c r="C137" s="52"/>
      <c r="D137" s="53"/>
      <c r="E137" s="54"/>
      <c r="F137" s="54"/>
      <c r="G137" s="53"/>
      <c r="H137" s="55"/>
      <c r="I137" s="45">
        <f t="shared" si="4"/>
      </c>
      <c r="J137" s="52"/>
    </row>
    <row r="138" spans="1:10" ht="30" customHeight="1" hidden="1" thickBot="1">
      <c r="A138" s="51"/>
      <c r="B138" s="52"/>
      <c r="C138" s="52"/>
      <c r="D138" s="53"/>
      <c r="E138" s="54"/>
      <c r="F138" s="54"/>
      <c r="G138" s="53"/>
      <c r="H138" s="55"/>
      <c r="I138" s="45">
        <f t="shared" si="4"/>
      </c>
      <c r="J138" s="52"/>
    </row>
    <row r="139" spans="1:10" ht="30" customHeight="1" hidden="1" thickBot="1">
      <c r="A139" s="51"/>
      <c r="B139" s="52"/>
      <c r="C139" s="52"/>
      <c r="D139" s="53"/>
      <c r="E139" s="54"/>
      <c r="F139" s="54"/>
      <c r="G139" s="53"/>
      <c r="H139" s="55"/>
      <c r="I139" s="45">
        <f t="shared" si="4"/>
      </c>
      <c r="J139" s="52"/>
    </row>
    <row r="140" spans="1:10" ht="30" customHeight="1" hidden="1" thickBot="1">
      <c r="A140" s="51"/>
      <c r="B140" s="52"/>
      <c r="C140" s="52"/>
      <c r="D140" s="53"/>
      <c r="E140" s="54"/>
      <c r="F140" s="54"/>
      <c r="G140" s="53"/>
      <c r="H140" s="55"/>
      <c r="I140" s="45">
        <f t="shared" si="4"/>
      </c>
      <c r="J140" s="52"/>
    </row>
    <row r="141" spans="1:10" ht="30" customHeight="1" hidden="1" thickBot="1">
      <c r="A141" s="51"/>
      <c r="B141" s="52"/>
      <c r="C141" s="52"/>
      <c r="D141" s="53"/>
      <c r="E141" s="54"/>
      <c r="F141" s="54"/>
      <c r="G141" s="53"/>
      <c r="H141" s="55"/>
      <c r="I141" s="45">
        <f t="shared" si="4"/>
      </c>
      <c r="J141" s="52"/>
    </row>
    <row r="142" spans="1:10" ht="30" customHeight="1" hidden="1" thickBot="1">
      <c r="A142" s="51"/>
      <c r="B142" s="52"/>
      <c r="C142" s="52"/>
      <c r="D142" s="53"/>
      <c r="E142" s="54"/>
      <c r="F142" s="54"/>
      <c r="G142" s="53"/>
      <c r="H142" s="55"/>
      <c r="I142" s="45">
        <f t="shared" si="4"/>
      </c>
      <c r="J142" s="52"/>
    </row>
    <row r="143" spans="1:10" ht="30" customHeight="1" hidden="1" thickBot="1">
      <c r="A143" s="51"/>
      <c r="B143" s="52"/>
      <c r="C143" s="52"/>
      <c r="D143" s="53"/>
      <c r="E143" s="54"/>
      <c r="F143" s="54"/>
      <c r="G143" s="53"/>
      <c r="H143" s="55"/>
      <c r="I143" s="45">
        <f t="shared" si="4"/>
      </c>
      <c r="J143" s="52"/>
    </row>
    <row r="144" spans="1:10" ht="30" customHeight="1" hidden="1" thickBot="1">
      <c r="A144" s="51"/>
      <c r="B144" s="52"/>
      <c r="C144" s="52"/>
      <c r="D144" s="53"/>
      <c r="E144" s="54"/>
      <c r="F144" s="54"/>
      <c r="G144" s="53"/>
      <c r="H144" s="55"/>
      <c r="I144" s="45">
        <f t="shared" si="4"/>
      </c>
      <c r="J144" s="52"/>
    </row>
    <row r="145" spans="1:10" ht="30" customHeight="1" hidden="1" thickBot="1">
      <c r="A145" s="51"/>
      <c r="B145" s="52"/>
      <c r="C145" s="52"/>
      <c r="D145" s="53"/>
      <c r="E145" s="54"/>
      <c r="F145" s="54"/>
      <c r="G145" s="53"/>
      <c r="H145" s="55"/>
      <c r="I145" s="45">
        <f t="shared" si="4"/>
      </c>
      <c r="J145" s="52"/>
    </row>
    <row r="146" spans="1:10" ht="30" customHeight="1" hidden="1" thickBot="1">
      <c r="A146" s="51"/>
      <c r="B146" s="52"/>
      <c r="C146" s="52"/>
      <c r="D146" s="53"/>
      <c r="E146" s="54"/>
      <c r="F146" s="54"/>
      <c r="G146" s="53"/>
      <c r="H146" s="55"/>
      <c r="I146" s="45">
        <f t="shared" si="4"/>
      </c>
      <c r="J146" s="52"/>
    </row>
    <row r="147" spans="1:10" ht="30" customHeight="1" hidden="1" thickBot="1">
      <c r="A147" s="51"/>
      <c r="B147" s="52"/>
      <c r="C147" s="52"/>
      <c r="D147" s="53"/>
      <c r="E147" s="54"/>
      <c r="F147" s="54"/>
      <c r="G147" s="53"/>
      <c r="H147" s="55"/>
      <c r="I147" s="45">
        <f t="shared" si="4"/>
      </c>
      <c r="J147" s="52"/>
    </row>
    <row r="148" spans="1:10" ht="30" customHeight="1" hidden="1" thickBot="1">
      <c r="A148" s="51"/>
      <c r="B148" s="52"/>
      <c r="C148" s="52"/>
      <c r="D148" s="53"/>
      <c r="E148" s="54"/>
      <c r="F148" s="54"/>
      <c r="G148" s="53"/>
      <c r="H148" s="55"/>
      <c r="I148" s="45">
        <f t="shared" si="4"/>
      </c>
      <c r="J148" s="52"/>
    </row>
    <row r="149" spans="1:10" ht="30" customHeight="1" hidden="1" thickBot="1">
      <c r="A149" s="51"/>
      <c r="B149" s="52"/>
      <c r="C149" s="52"/>
      <c r="D149" s="53"/>
      <c r="E149" s="54"/>
      <c r="F149" s="54"/>
      <c r="G149" s="53"/>
      <c r="H149" s="55"/>
      <c r="I149" s="45">
        <f t="shared" si="4"/>
      </c>
      <c r="J149" s="52"/>
    </row>
    <row r="150" spans="1:10" ht="30" customHeight="1" hidden="1" thickBot="1">
      <c r="A150" s="51"/>
      <c r="B150" s="52"/>
      <c r="C150" s="52"/>
      <c r="D150" s="53"/>
      <c r="E150" s="54"/>
      <c r="F150" s="54"/>
      <c r="G150" s="53"/>
      <c r="H150" s="55"/>
      <c r="I150" s="45">
        <f t="shared" si="4"/>
      </c>
      <c r="J150" s="52"/>
    </row>
    <row r="151" spans="1:10" ht="30" customHeight="1" hidden="1" thickBot="1">
      <c r="A151" s="51"/>
      <c r="B151" s="52"/>
      <c r="C151" s="52"/>
      <c r="D151" s="53"/>
      <c r="E151" s="54"/>
      <c r="F151" s="54"/>
      <c r="G151" s="53"/>
      <c r="H151" s="55"/>
      <c r="I151" s="45">
        <f t="shared" si="4"/>
      </c>
      <c r="J151" s="52"/>
    </row>
    <row r="152" spans="1:10" ht="30" customHeight="1" hidden="1" thickBot="1">
      <c r="A152" s="51"/>
      <c r="B152" s="52"/>
      <c r="C152" s="52"/>
      <c r="D152" s="53"/>
      <c r="E152" s="54"/>
      <c r="F152" s="54"/>
      <c r="G152" s="53"/>
      <c r="H152" s="55"/>
      <c r="I152" s="45">
        <f t="shared" si="4"/>
      </c>
      <c r="J152" s="52"/>
    </row>
    <row r="153" spans="1:10" ht="30" customHeight="1" hidden="1" thickBot="1">
      <c r="A153" s="51"/>
      <c r="B153" s="52"/>
      <c r="C153" s="52"/>
      <c r="D153" s="53"/>
      <c r="E153" s="54"/>
      <c r="F153" s="54"/>
      <c r="G153" s="53"/>
      <c r="H153" s="55"/>
      <c r="I153" s="45">
        <f t="shared" si="4"/>
      </c>
      <c r="J153" s="52"/>
    </row>
    <row r="154" spans="1:10" ht="30" customHeight="1" hidden="1" thickBot="1">
      <c r="A154" s="51"/>
      <c r="B154" s="52"/>
      <c r="C154" s="52"/>
      <c r="D154" s="53"/>
      <c r="E154" s="54"/>
      <c r="F154" s="54"/>
      <c r="G154" s="53"/>
      <c r="H154" s="55"/>
      <c r="I154" s="45">
        <f t="shared" si="4"/>
      </c>
      <c r="J154" s="52"/>
    </row>
    <row r="155" spans="1:10" ht="30" customHeight="1" hidden="1" thickBot="1">
      <c r="A155" s="51"/>
      <c r="B155" s="52"/>
      <c r="C155" s="52"/>
      <c r="D155" s="53"/>
      <c r="E155" s="54"/>
      <c r="F155" s="54"/>
      <c r="G155" s="53"/>
      <c r="H155" s="55"/>
      <c r="I155" s="45">
        <f t="shared" si="4"/>
      </c>
      <c r="J155" s="52"/>
    </row>
    <row r="156" spans="1:10" ht="30" customHeight="1" hidden="1" thickBot="1">
      <c r="A156" s="51"/>
      <c r="B156" s="52"/>
      <c r="C156" s="52"/>
      <c r="D156" s="53"/>
      <c r="E156" s="54"/>
      <c r="F156" s="54"/>
      <c r="G156" s="53"/>
      <c r="H156" s="55"/>
      <c r="I156" s="45">
        <f t="shared" si="4"/>
      </c>
      <c r="J156" s="52"/>
    </row>
    <row r="157" spans="1:10" ht="30" customHeight="1" hidden="1" thickBot="1">
      <c r="A157" s="51"/>
      <c r="B157" s="52"/>
      <c r="C157" s="52"/>
      <c r="D157" s="53"/>
      <c r="E157" s="54"/>
      <c r="F157" s="54"/>
      <c r="G157" s="53"/>
      <c r="H157" s="55"/>
      <c r="I157" s="45">
        <f t="shared" si="4"/>
      </c>
      <c r="J157" s="52"/>
    </row>
    <row r="158" spans="1:10" ht="30" customHeight="1" hidden="1" thickBot="1">
      <c r="A158" s="51"/>
      <c r="B158" s="52"/>
      <c r="C158" s="52"/>
      <c r="D158" s="53"/>
      <c r="E158" s="54"/>
      <c r="F158" s="54"/>
      <c r="G158" s="53"/>
      <c r="H158" s="55"/>
      <c r="I158" s="45">
        <f t="shared" si="4"/>
      </c>
      <c r="J158" s="52"/>
    </row>
    <row r="159" spans="1:10" ht="30" customHeight="1" hidden="1" thickBot="1">
      <c r="A159" s="51"/>
      <c r="B159" s="52"/>
      <c r="C159" s="52"/>
      <c r="D159" s="53"/>
      <c r="E159" s="54"/>
      <c r="F159" s="54"/>
      <c r="G159" s="53"/>
      <c r="H159" s="55"/>
      <c r="I159" s="45">
        <f t="shared" si="4"/>
      </c>
      <c r="J159" s="52"/>
    </row>
    <row r="160" spans="1:10" ht="30" customHeight="1" hidden="1" thickBot="1">
      <c r="A160" s="51"/>
      <c r="B160" s="52"/>
      <c r="C160" s="52"/>
      <c r="D160" s="53"/>
      <c r="E160" s="54"/>
      <c r="F160" s="54"/>
      <c r="G160" s="53"/>
      <c r="H160" s="55"/>
      <c r="I160" s="45">
        <f t="shared" si="4"/>
      </c>
      <c r="J160" s="52"/>
    </row>
    <row r="161" spans="1:10" ht="30" customHeight="1" hidden="1" thickBot="1">
      <c r="A161" s="51"/>
      <c r="B161" s="52"/>
      <c r="C161" s="52"/>
      <c r="D161" s="53"/>
      <c r="E161" s="54"/>
      <c r="F161" s="54"/>
      <c r="G161" s="53"/>
      <c r="H161" s="55"/>
      <c r="I161" s="45">
        <f t="shared" si="4"/>
      </c>
      <c r="J161" s="52"/>
    </row>
    <row r="162" spans="1:10" ht="30" customHeight="1" hidden="1" thickBot="1">
      <c r="A162" s="51"/>
      <c r="B162" s="52"/>
      <c r="C162" s="52"/>
      <c r="D162" s="53"/>
      <c r="E162" s="54"/>
      <c r="F162" s="54"/>
      <c r="G162" s="53"/>
      <c r="H162" s="55"/>
      <c r="I162" s="45">
        <f t="shared" si="4"/>
      </c>
      <c r="J162" s="52"/>
    </row>
    <row r="163" spans="1:10" ht="30" customHeight="1" hidden="1" thickBot="1">
      <c r="A163" s="51"/>
      <c r="B163" s="52"/>
      <c r="C163" s="52"/>
      <c r="D163" s="53"/>
      <c r="E163" s="54"/>
      <c r="F163" s="54"/>
      <c r="G163" s="53"/>
      <c r="H163" s="55"/>
      <c r="I163" s="45">
        <f t="shared" si="4"/>
      </c>
      <c r="J163" s="52"/>
    </row>
    <row r="164" spans="1:10" ht="30" customHeight="1" hidden="1" thickBot="1">
      <c r="A164" s="51"/>
      <c r="B164" s="52"/>
      <c r="C164" s="52"/>
      <c r="D164" s="53"/>
      <c r="E164" s="54"/>
      <c r="F164" s="54"/>
      <c r="G164" s="53"/>
      <c r="H164" s="55"/>
      <c r="I164" s="45">
        <f t="shared" si="4"/>
      </c>
      <c r="J164" s="52"/>
    </row>
    <row r="165" spans="1:10" ht="30" customHeight="1" hidden="1" thickBot="1">
      <c r="A165" s="51"/>
      <c r="B165" s="52"/>
      <c r="C165" s="52"/>
      <c r="D165" s="53"/>
      <c r="E165" s="54"/>
      <c r="F165" s="54"/>
      <c r="G165" s="53"/>
      <c r="H165" s="55"/>
      <c r="I165" s="45">
        <f t="shared" si="4"/>
      </c>
      <c r="J165" s="52"/>
    </row>
    <row r="166" spans="1:10" ht="30" customHeight="1" hidden="1" thickBot="1">
      <c r="A166" s="51"/>
      <c r="B166" s="52"/>
      <c r="C166" s="52"/>
      <c r="D166" s="53"/>
      <c r="E166" s="54"/>
      <c r="F166" s="54"/>
      <c r="G166" s="53"/>
      <c r="H166" s="55"/>
      <c r="I166" s="45">
        <f t="shared" si="4"/>
      </c>
      <c r="J166" s="52"/>
    </row>
    <row r="167" spans="1:10" ht="30" customHeight="1" hidden="1" thickBot="1">
      <c r="A167" s="51"/>
      <c r="B167" s="52"/>
      <c r="C167" s="52"/>
      <c r="D167" s="53"/>
      <c r="E167" s="54"/>
      <c r="F167" s="54"/>
      <c r="G167" s="53"/>
      <c r="H167" s="55"/>
      <c r="I167" s="45">
        <f t="shared" si="4"/>
      </c>
      <c r="J167" s="52"/>
    </row>
    <row r="168" spans="1:10" ht="30" customHeight="1" hidden="1" thickBot="1">
      <c r="A168" s="51"/>
      <c r="B168" s="52"/>
      <c r="C168" s="52"/>
      <c r="D168" s="53"/>
      <c r="E168" s="54"/>
      <c r="F168" s="54"/>
      <c r="G168" s="53"/>
      <c r="H168" s="55"/>
      <c r="I168" s="45">
        <f aca="true" t="shared" si="5" ref="I168:I199">IF(H168="","",DATEDIF(H168,$H$6,"y"))</f>
      </c>
      <c r="J168" s="52"/>
    </row>
    <row r="169" spans="1:10" ht="30" customHeight="1" hidden="1" thickBot="1">
      <c r="A169" s="51"/>
      <c r="B169" s="52"/>
      <c r="C169" s="52"/>
      <c r="D169" s="53"/>
      <c r="E169" s="54"/>
      <c r="F169" s="54"/>
      <c r="G169" s="53"/>
      <c r="H169" s="55"/>
      <c r="I169" s="45">
        <f t="shared" si="5"/>
      </c>
      <c r="J169" s="52"/>
    </row>
    <row r="170" spans="1:10" ht="30" customHeight="1" hidden="1" thickBot="1">
      <c r="A170" s="51"/>
      <c r="B170" s="52"/>
      <c r="C170" s="52"/>
      <c r="D170" s="53"/>
      <c r="E170" s="54"/>
      <c r="F170" s="54"/>
      <c r="G170" s="53"/>
      <c r="H170" s="55"/>
      <c r="I170" s="45">
        <f t="shared" si="5"/>
      </c>
      <c r="J170" s="52"/>
    </row>
    <row r="171" spans="1:10" ht="30" customHeight="1" hidden="1" thickBot="1">
      <c r="A171" s="51"/>
      <c r="B171" s="52"/>
      <c r="C171" s="52"/>
      <c r="D171" s="53"/>
      <c r="E171" s="54"/>
      <c r="F171" s="54"/>
      <c r="G171" s="53"/>
      <c r="H171" s="55"/>
      <c r="I171" s="45">
        <f t="shared" si="5"/>
      </c>
      <c r="J171" s="52"/>
    </row>
    <row r="172" spans="1:10" ht="30" customHeight="1" hidden="1" thickBot="1">
      <c r="A172" s="51"/>
      <c r="B172" s="52"/>
      <c r="C172" s="52"/>
      <c r="D172" s="53"/>
      <c r="E172" s="54"/>
      <c r="F172" s="54"/>
      <c r="G172" s="53"/>
      <c r="H172" s="55"/>
      <c r="I172" s="45">
        <f t="shared" si="5"/>
      </c>
      <c r="J172" s="52"/>
    </row>
    <row r="173" spans="1:10" ht="30" customHeight="1" hidden="1" thickBot="1">
      <c r="A173" s="51"/>
      <c r="B173" s="52"/>
      <c r="C173" s="52"/>
      <c r="D173" s="53"/>
      <c r="E173" s="54"/>
      <c r="F173" s="54"/>
      <c r="G173" s="53"/>
      <c r="H173" s="55"/>
      <c r="I173" s="45">
        <f t="shared" si="5"/>
      </c>
      <c r="J173" s="52"/>
    </row>
    <row r="174" spans="1:10" ht="30" customHeight="1" hidden="1" thickBot="1">
      <c r="A174" s="51"/>
      <c r="B174" s="52"/>
      <c r="C174" s="52"/>
      <c r="D174" s="53"/>
      <c r="E174" s="54"/>
      <c r="F174" s="54"/>
      <c r="G174" s="53"/>
      <c r="H174" s="55"/>
      <c r="I174" s="45">
        <f t="shared" si="5"/>
      </c>
      <c r="J174" s="52"/>
    </row>
    <row r="175" spans="1:10" ht="30" customHeight="1" hidden="1" thickBot="1">
      <c r="A175" s="51"/>
      <c r="B175" s="52"/>
      <c r="C175" s="52"/>
      <c r="D175" s="53"/>
      <c r="E175" s="54"/>
      <c r="F175" s="54"/>
      <c r="G175" s="53"/>
      <c r="H175" s="55"/>
      <c r="I175" s="45">
        <f t="shared" si="5"/>
      </c>
      <c r="J175" s="52"/>
    </row>
    <row r="176" spans="1:10" ht="30" customHeight="1" hidden="1" thickBot="1">
      <c r="A176" s="51"/>
      <c r="B176" s="52"/>
      <c r="C176" s="52"/>
      <c r="D176" s="53"/>
      <c r="E176" s="54"/>
      <c r="F176" s="54"/>
      <c r="G176" s="53"/>
      <c r="H176" s="55"/>
      <c r="I176" s="45">
        <f t="shared" si="5"/>
      </c>
      <c r="J176" s="52"/>
    </row>
    <row r="177" spans="1:10" ht="30" customHeight="1" hidden="1" thickBot="1">
      <c r="A177" s="51"/>
      <c r="B177" s="52"/>
      <c r="C177" s="52"/>
      <c r="D177" s="53"/>
      <c r="E177" s="54"/>
      <c r="F177" s="54"/>
      <c r="G177" s="53"/>
      <c r="H177" s="55"/>
      <c r="I177" s="45">
        <f t="shared" si="5"/>
      </c>
      <c r="J177" s="52"/>
    </row>
    <row r="178" spans="1:10" ht="30" customHeight="1" hidden="1" thickBot="1">
      <c r="A178" s="51"/>
      <c r="B178" s="52"/>
      <c r="C178" s="52"/>
      <c r="D178" s="53"/>
      <c r="E178" s="54"/>
      <c r="F178" s="54"/>
      <c r="G178" s="53"/>
      <c r="H178" s="55"/>
      <c r="I178" s="45">
        <f t="shared" si="5"/>
      </c>
      <c r="J178" s="52"/>
    </row>
    <row r="179" spans="1:10" ht="30" customHeight="1" hidden="1" thickBot="1">
      <c r="A179" s="51"/>
      <c r="B179" s="52"/>
      <c r="C179" s="52"/>
      <c r="D179" s="53"/>
      <c r="E179" s="54"/>
      <c r="F179" s="54"/>
      <c r="G179" s="53"/>
      <c r="H179" s="55"/>
      <c r="I179" s="45">
        <f t="shared" si="5"/>
      </c>
      <c r="J179" s="52"/>
    </row>
    <row r="180" spans="1:10" ht="30" customHeight="1" hidden="1" thickBot="1">
      <c r="A180" s="51"/>
      <c r="B180" s="52"/>
      <c r="C180" s="52"/>
      <c r="D180" s="53"/>
      <c r="E180" s="54"/>
      <c r="F180" s="54"/>
      <c r="G180" s="53"/>
      <c r="H180" s="55"/>
      <c r="I180" s="45">
        <f t="shared" si="5"/>
      </c>
      <c r="J180" s="52"/>
    </row>
    <row r="181" spans="1:10" ht="30" customHeight="1" hidden="1" thickBot="1">
      <c r="A181" s="51"/>
      <c r="B181" s="52"/>
      <c r="C181" s="52"/>
      <c r="D181" s="53"/>
      <c r="E181" s="54"/>
      <c r="F181" s="54"/>
      <c r="G181" s="53"/>
      <c r="H181" s="55"/>
      <c r="I181" s="45">
        <f t="shared" si="5"/>
      </c>
      <c r="J181" s="52"/>
    </row>
    <row r="182" spans="1:10" ht="30" customHeight="1" hidden="1" thickBot="1">
      <c r="A182" s="51"/>
      <c r="B182" s="52"/>
      <c r="C182" s="52"/>
      <c r="D182" s="53"/>
      <c r="E182" s="54"/>
      <c r="F182" s="54"/>
      <c r="G182" s="53"/>
      <c r="H182" s="55"/>
      <c r="I182" s="45">
        <f t="shared" si="5"/>
      </c>
      <c r="J182" s="52"/>
    </row>
    <row r="183" spans="1:10" ht="30" customHeight="1" hidden="1" thickBot="1">
      <c r="A183" s="51"/>
      <c r="B183" s="52"/>
      <c r="C183" s="52"/>
      <c r="D183" s="53"/>
      <c r="E183" s="54"/>
      <c r="F183" s="54"/>
      <c r="G183" s="53"/>
      <c r="H183" s="55"/>
      <c r="I183" s="45">
        <f t="shared" si="5"/>
      </c>
      <c r="J183" s="52"/>
    </row>
    <row r="184" spans="1:10" ht="30" customHeight="1" hidden="1" thickBot="1">
      <c r="A184" s="51"/>
      <c r="B184" s="52"/>
      <c r="C184" s="52"/>
      <c r="D184" s="53"/>
      <c r="E184" s="54"/>
      <c r="F184" s="54"/>
      <c r="G184" s="53"/>
      <c r="H184" s="55"/>
      <c r="I184" s="45">
        <f t="shared" si="5"/>
      </c>
      <c r="J184" s="52"/>
    </row>
    <row r="185" spans="1:10" ht="30" customHeight="1" hidden="1" thickBot="1">
      <c r="A185" s="51"/>
      <c r="B185" s="52"/>
      <c r="C185" s="52"/>
      <c r="D185" s="53"/>
      <c r="E185" s="54"/>
      <c r="F185" s="54"/>
      <c r="G185" s="53"/>
      <c r="H185" s="55"/>
      <c r="I185" s="45">
        <f t="shared" si="5"/>
      </c>
      <c r="J185" s="52"/>
    </row>
    <row r="186" spans="1:10" ht="30" customHeight="1" hidden="1" thickBot="1">
      <c r="A186" s="51"/>
      <c r="B186" s="52"/>
      <c r="C186" s="52"/>
      <c r="D186" s="53"/>
      <c r="E186" s="54"/>
      <c r="F186" s="54"/>
      <c r="G186" s="53"/>
      <c r="H186" s="55"/>
      <c r="I186" s="45">
        <f t="shared" si="5"/>
      </c>
      <c r="J186" s="52"/>
    </row>
    <row r="187" spans="1:10" ht="30" customHeight="1" hidden="1" thickBot="1">
      <c r="A187" s="51"/>
      <c r="B187" s="52"/>
      <c r="C187" s="52"/>
      <c r="D187" s="53"/>
      <c r="E187" s="54"/>
      <c r="F187" s="54"/>
      <c r="G187" s="53"/>
      <c r="H187" s="55"/>
      <c r="I187" s="45">
        <f t="shared" si="5"/>
      </c>
      <c r="J187" s="52"/>
    </row>
    <row r="188" spans="1:10" ht="30" customHeight="1" hidden="1" thickBot="1">
      <c r="A188" s="51"/>
      <c r="B188" s="52"/>
      <c r="C188" s="52"/>
      <c r="D188" s="53"/>
      <c r="E188" s="54"/>
      <c r="F188" s="54"/>
      <c r="G188" s="53"/>
      <c r="H188" s="55"/>
      <c r="I188" s="45">
        <f t="shared" si="5"/>
      </c>
      <c r="J188" s="52"/>
    </row>
    <row r="189" spans="1:10" ht="30" customHeight="1" hidden="1" thickBot="1">
      <c r="A189" s="51"/>
      <c r="B189" s="52"/>
      <c r="C189" s="52"/>
      <c r="D189" s="53"/>
      <c r="E189" s="54"/>
      <c r="F189" s="54"/>
      <c r="G189" s="53"/>
      <c r="H189" s="55"/>
      <c r="I189" s="45">
        <f t="shared" si="5"/>
      </c>
      <c r="J189" s="52"/>
    </row>
    <row r="190" spans="1:10" ht="30" customHeight="1" hidden="1" thickBot="1">
      <c r="A190" s="51"/>
      <c r="B190" s="52"/>
      <c r="C190" s="52"/>
      <c r="D190" s="53"/>
      <c r="E190" s="54"/>
      <c r="F190" s="54"/>
      <c r="G190" s="53"/>
      <c r="H190" s="55"/>
      <c r="I190" s="45">
        <f t="shared" si="5"/>
      </c>
      <c r="J190" s="52"/>
    </row>
    <row r="191" spans="1:10" ht="30" customHeight="1" hidden="1" thickBot="1">
      <c r="A191" s="51"/>
      <c r="B191" s="52"/>
      <c r="C191" s="52"/>
      <c r="D191" s="53"/>
      <c r="E191" s="54"/>
      <c r="F191" s="54"/>
      <c r="G191" s="53"/>
      <c r="H191" s="55"/>
      <c r="I191" s="45">
        <f t="shared" si="5"/>
      </c>
      <c r="J191" s="52"/>
    </row>
    <row r="192" spans="1:10" ht="30" customHeight="1" hidden="1" thickBot="1">
      <c r="A192" s="51"/>
      <c r="B192" s="52"/>
      <c r="C192" s="52"/>
      <c r="D192" s="53"/>
      <c r="E192" s="54"/>
      <c r="F192" s="54"/>
      <c r="G192" s="53"/>
      <c r="H192" s="55"/>
      <c r="I192" s="45">
        <f t="shared" si="5"/>
      </c>
      <c r="J192" s="52"/>
    </row>
    <row r="193" spans="1:10" ht="30" customHeight="1" hidden="1" thickBot="1">
      <c r="A193" s="51"/>
      <c r="B193" s="52"/>
      <c r="C193" s="52"/>
      <c r="D193" s="53"/>
      <c r="E193" s="54"/>
      <c r="F193" s="54"/>
      <c r="G193" s="53"/>
      <c r="H193" s="55"/>
      <c r="I193" s="45">
        <f t="shared" si="5"/>
      </c>
      <c r="J193" s="52"/>
    </row>
    <row r="194" spans="1:10" ht="30" customHeight="1" hidden="1" thickBot="1">
      <c r="A194" s="51"/>
      <c r="B194" s="52"/>
      <c r="C194" s="52"/>
      <c r="D194" s="53"/>
      <c r="E194" s="54"/>
      <c r="F194" s="54"/>
      <c r="G194" s="53"/>
      <c r="H194" s="55"/>
      <c r="I194" s="45">
        <f t="shared" si="5"/>
      </c>
      <c r="J194" s="52"/>
    </row>
    <row r="195" spans="1:10" ht="30" customHeight="1" hidden="1" thickBot="1">
      <c r="A195" s="51"/>
      <c r="B195" s="52"/>
      <c r="C195" s="52"/>
      <c r="D195" s="53"/>
      <c r="E195" s="54"/>
      <c r="F195" s="54"/>
      <c r="G195" s="53"/>
      <c r="H195" s="55"/>
      <c r="I195" s="45">
        <f t="shared" si="5"/>
      </c>
      <c r="J195" s="52"/>
    </row>
    <row r="196" spans="1:10" ht="30" customHeight="1" hidden="1" thickBot="1">
      <c r="A196" s="51"/>
      <c r="B196" s="52"/>
      <c r="C196" s="52"/>
      <c r="D196" s="53"/>
      <c r="E196" s="54"/>
      <c r="F196" s="54"/>
      <c r="G196" s="53"/>
      <c r="H196" s="55"/>
      <c r="I196" s="45">
        <f t="shared" si="5"/>
      </c>
      <c r="J196" s="52"/>
    </row>
    <row r="197" spans="1:10" ht="30" customHeight="1" hidden="1" thickBot="1">
      <c r="A197" s="51"/>
      <c r="B197" s="52"/>
      <c r="C197" s="52"/>
      <c r="D197" s="53"/>
      <c r="E197" s="54"/>
      <c r="F197" s="54"/>
      <c r="G197" s="53"/>
      <c r="H197" s="55"/>
      <c r="I197" s="45">
        <f t="shared" si="5"/>
      </c>
      <c r="J197" s="52"/>
    </row>
    <row r="198" spans="1:10" ht="30" customHeight="1" hidden="1" thickBot="1">
      <c r="A198" s="51"/>
      <c r="B198" s="52"/>
      <c r="C198" s="52"/>
      <c r="D198" s="53"/>
      <c r="E198" s="54"/>
      <c r="F198" s="54"/>
      <c r="G198" s="53"/>
      <c r="H198" s="55"/>
      <c r="I198" s="45">
        <f t="shared" si="5"/>
      </c>
      <c r="J198" s="52"/>
    </row>
    <row r="199" spans="1:10" ht="30" customHeight="1" hidden="1" thickBot="1">
      <c r="A199" s="51"/>
      <c r="B199" s="52"/>
      <c r="C199" s="52"/>
      <c r="D199" s="53"/>
      <c r="E199" s="54"/>
      <c r="F199" s="54"/>
      <c r="G199" s="53"/>
      <c r="H199" s="55"/>
      <c r="I199" s="45">
        <f t="shared" si="5"/>
      </c>
      <c r="J199" s="52"/>
    </row>
    <row r="200" spans="1:10" ht="30" customHeight="1" hidden="1" thickBot="1">
      <c r="A200" s="51"/>
      <c r="B200" s="52"/>
      <c r="C200" s="52"/>
      <c r="D200" s="53"/>
      <c r="E200" s="54"/>
      <c r="F200" s="54"/>
      <c r="G200" s="53"/>
      <c r="H200" s="55"/>
      <c r="I200" s="45">
        <f aca="true" t="shared" si="6" ref="I200:I207">IF(H200="","",DATEDIF(H200,$H$6,"y"))</f>
      </c>
      <c r="J200" s="52"/>
    </row>
    <row r="201" spans="1:10" ht="30" customHeight="1" hidden="1" thickBot="1">
      <c r="A201" s="51"/>
      <c r="B201" s="52"/>
      <c r="C201" s="52"/>
      <c r="D201" s="53"/>
      <c r="E201" s="54"/>
      <c r="F201" s="54"/>
      <c r="G201" s="53"/>
      <c r="H201" s="55"/>
      <c r="I201" s="45">
        <f t="shared" si="6"/>
      </c>
      <c r="J201" s="52"/>
    </row>
    <row r="202" spans="1:10" ht="30" customHeight="1" hidden="1" thickBot="1">
      <c r="A202" s="51"/>
      <c r="B202" s="52"/>
      <c r="C202" s="52"/>
      <c r="D202" s="53"/>
      <c r="E202" s="54"/>
      <c r="F202" s="54"/>
      <c r="G202" s="53"/>
      <c r="H202" s="55"/>
      <c r="I202" s="45">
        <f t="shared" si="6"/>
      </c>
      <c r="J202" s="52"/>
    </row>
    <row r="203" spans="1:10" ht="30" customHeight="1" hidden="1" thickBot="1">
      <c r="A203" s="51"/>
      <c r="B203" s="52"/>
      <c r="C203" s="52"/>
      <c r="D203" s="53"/>
      <c r="E203" s="54"/>
      <c r="F203" s="54"/>
      <c r="G203" s="53"/>
      <c r="H203" s="55"/>
      <c r="I203" s="45">
        <f t="shared" si="6"/>
      </c>
      <c r="J203" s="52"/>
    </row>
    <row r="204" spans="1:10" ht="30" customHeight="1" hidden="1" thickBot="1">
      <c r="A204" s="51"/>
      <c r="B204" s="52"/>
      <c r="C204" s="52"/>
      <c r="D204" s="53"/>
      <c r="E204" s="54"/>
      <c r="F204" s="54"/>
      <c r="G204" s="53"/>
      <c r="H204" s="55"/>
      <c r="I204" s="45">
        <f t="shared" si="6"/>
      </c>
      <c r="J204" s="52"/>
    </row>
    <row r="205" spans="1:10" ht="30" customHeight="1" hidden="1" thickBot="1">
      <c r="A205" s="51"/>
      <c r="B205" s="52"/>
      <c r="C205" s="52"/>
      <c r="D205" s="53"/>
      <c r="E205" s="54"/>
      <c r="F205" s="54"/>
      <c r="G205" s="53"/>
      <c r="H205" s="55"/>
      <c r="I205" s="45">
        <f t="shared" si="6"/>
      </c>
      <c r="J205" s="52"/>
    </row>
    <row r="206" spans="1:10" ht="30" customHeight="1" hidden="1" thickBot="1">
      <c r="A206" s="51"/>
      <c r="B206" s="52"/>
      <c r="C206" s="52"/>
      <c r="D206" s="53"/>
      <c r="E206" s="54"/>
      <c r="F206" s="54"/>
      <c r="G206" s="53"/>
      <c r="H206" s="55"/>
      <c r="I206" s="45">
        <f t="shared" si="6"/>
      </c>
      <c r="J206" s="52"/>
    </row>
    <row r="207" spans="1:10" ht="30" customHeight="1" hidden="1" thickBot="1">
      <c r="A207" s="51"/>
      <c r="B207" s="52"/>
      <c r="C207" s="52"/>
      <c r="D207" s="53"/>
      <c r="E207" s="54"/>
      <c r="F207" s="54"/>
      <c r="G207" s="53"/>
      <c r="H207" s="55"/>
      <c r="I207" s="45">
        <f t="shared" si="6"/>
      </c>
      <c r="J207" s="52"/>
    </row>
    <row r="208" spans="1:8" ht="15" customHeight="1">
      <c r="A208" s="41" t="s">
        <v>46</v>
      </c>
      <c r="H208" s="2"/>
    </row>
    <row r="209" spans="1:8" ht="15" customHeight="1">
      <c r="A209" s="41" t="s">
        <v>127</v>
      </c>
      <c r="H209" s="2"/>
    </row>
    <row r="210" ht="15" customHeight="1">
      <c r="A210" s="41" t="s">
        <v>185</v>
      </c>
    </row>
    <row r="211" spans="1:8" ht="15" customHeight="1">
      <c r="A211" s="41" t="s">
        <v>66</v>
      </c>
      <c r="H211" s="2"/>
    </row>
    <row r="212" spans="1:8" ht="15" customHeight="1">
      <c r="A212" s="41" t="s">
        <v>67</v>
      </c>
      <c r="H212" s="2"/>
    </row>
    <row r="213" spans="1:8" ht="15" customHeight="1">
      <c r="A213" s="41" t="s">
        <v>68</v>
      </c>
      <c r="H213" s="2"/>
    </row>
    <row r="214" spans="1:11" ht="15" customHeight="1">
      <c r="A214" s="46" t="s">
        <v>69</v>
      </c>
      <c r="B214" s="47"/>
      <c r="C214" s="47"/>
      <c r="D214" s="47"/>
      <c r="E214" s="47"/>
      <c r="F214" s="47"/>
      <c r="G214" s="47"/>
      <c r="H214" s="2"/>
      <c r="I214" s="47"/>
      <c r="J214" s="47"/>
      <c r="K214" s="47"/>
    </row>
    <row r="215" ht="15" customHeight="1">
      <c r="A215" s="41" t="s">
        <v>70</v>
      </c>
    </row>
    <row r="217" spans="1:7" ht="30" customHeight="1" hidden="1">
      <c r="A217" s="16" t="s">
        <v>71</v>
      </c>
      <c r="D217" s="41" t="s">
        <v>72</v>
      </c>
      <c r="E217" s="41" t="s">
        <v>73</v>
      </c>
      <c r="F217" s="41" t="s">
        <v>57</v>
      </c>
      <c r="G217" s="41" t="s">
        <v>74</v>
      </c>
    </row>
    <row r="218" spans="1:7" ht="30" customHeight="1" hidden="1">
      <c r="A218" s="48" t="s">
        <v>75</v>
      </c>
      <c r="B218" s="16"/>
      <c r="D218" s="49" t="s">
        <v>76</v>
      </c>
      <c r="E218" s="50" t="s">
        <v>17</v>
      </c>
      <c r="F218" s="50" t="s">
        <v>19</v>
      </c>
      <c r="G218" s="50" t="s">
        <v>77</v>
      </c>
    </row>
    <row r="219" spans="1:7" ht="30" customHeight="1" hidden="1">
      <c r="A219" s="48" t="s">
        <v>64</v>
      </c>
      <c r="B219" s="16"/>
      <c r="D219" s="49" t="s">
        <v>78</v>
      </c>
      <c r="E219" s="50" t="s">
        <v>65</v>
      </c>
      <c r="F219" s="50" t="s">
        <v>63</v>
      </c>
      <c r="G219" s="49" t="s">
        <v>79</v>
      </c>
    </row>
    <row r="220" spans="1:7" ht="30" customHeight="1" hidden="1">
      <c r="A220" s="48" t="s">
        <v>80</v>
      </c>
      <c r="B220" s="16"/>
      <c r="D220" s="49" t="s">
        <v>62</v>
      </c>
      <c r="G220" s="49" t="s">
        <v>84</v>
      </c>
    </row>
    <row r="221" spans="1:7" ht="30" customHeight="1" hidden="1">
      <c r="A221" s="48" t="s">
        <v>82</v>
      </c>
      <c r="B221" s="16"/>
      <c r="D221" s="49" t="s">
        <v>83</v>
      </c>
      <c r="G221" s="49" t="s">
        <v>87</v>
      </c>
    </row>
    <row r="222" spans="1:7" ht="30" customHeight="1" hidden="1">
      <c r="A222" s="48" t="s">
        <v>85</v>
      </c>
      <c r="B222" s="16"/>
      <c r="D222" s="49" t="s">
        <v>86</v>
      </c>
      <c r="G222" s="50" t="s">
        <v>89</v>
      </c>
    </row>
    <row r="223" spans="1:7" ht="30" customHeight="1" hidden="1">
      <c r="A223" s="48" t="s">
        <v>37</v>
      </c>
      <c r="B223" s="16"/>
      <c r="D223" s="49" t="s">
        <v>88</v>
      </c>
      <c r="G223" s="49" t="s">
        <v>267</v>
      </c>
    </row>
    <row r="224" spans="1:7" ht="30" customHeight="1" hidden="1">
      <c r="A224" s="48" t="s">
        <v>90</v>
      </c>
      <c r="B224" s="16"/>
      <c r="D224" s="49" t="s">
        <v>91</v>
      </c>
      <c r="G224" s="49" t="s">
        <v>95</v>
      </c>
    </row>
    <row r="225" spans="1:7" ht="30" customHeight="1" hidden="1">
      <c r="A225" s="48" t="s">
        <v>123</v>
      </c>
      <c r="B225" s="16"/>
      <c r="D225" s="49" t="s">
        <v>126</v>
      </c>
      <c r="G225" s="49" t="s">
        <v>50</v>
      </c>
    </row>
    <row r="226" spans="1:7" ht="30" customHeight="1" hidden="1">
      <c r="A226" s="48" t="s">
        <v>93</v>
      </c>
      <c r="B226" s="16"/>
      <c r="D226" s="49" t="s">
        <v>94</v>
      </c>
      <c r="G226" s="49" t="s">
        <v>266</v>
      </c>
    </row>
    <row r="227" spans="1:7" ht="30" customHeight="1" hidden="1">
      <c r="A227" s="48" t="s">
        <v>96</v>
      </c>
      <c r="B227" s="16"/>
      <c r="D227" s="49" t="s">
        <v>97</v>
      </c>
      <c r="G227" s="49" t="s">
        <v>101</v>
      </c>
    </row>
    <row r="228" spans="1:7" ht="30" customHeight="1" hidden="1">
      <c r="A228" s="48" t="s">
        <v>41</v>
      </c>
      <c r="B228" s="16"/>
      <c r="D228" s="49" t="s">
        <v>98</v>
      </c>
      <c r="G228" s="49" t="s">
        <v>104</v>
      </c>
    </row>
    <row r="229" spans="1:4" ht="30" customHeight="1" hidden="1">
      <c r="A229" s="48" t="s">
        <v>124</v>
      </c>
      <c r="B229" s="16"/>
      <c r="D229" s="49" t="s">
        <v>100</v>
      </c>
    </row>
    <row r="230" spans="1:4" ht="30" customHeight="1" hidden="1">
      <c r="A230" s="48" t="s">
        <v>102</v>
      </c>
      <c r="B230" s="16"/>
      <c r="D230" s="49" t="s">
        <v>103</v>
      </c>
    </row>
    <row r="231" spans="1:4" ht="30" customHeight="1" hidden="1">
      <c r="A231" s="48" t="s">
        <v>105</v>
      </c>
      <c r="B231" s="16"/>
      <c r="D231" s="49" t="s">
        <v>106</v>
      </c>
    </row>
    <row r="232" spans="1:4" ht="30" customHeight="1" hidden="1">
      <c r="A232" s="48" t="s">
        <v>128</v>
      </c>
      <c r="D232" s="49" t="s">
        <v>109</v>
      </c>
    </row>
    <row r="233" spans="1:4" ht="30" customHeight="1" hidden="1">
      <c r="A233" s="48" t="s">
        <v>108</v>
      </c>
      <c r="D233" s="49" t="s">
        <v>111</v>
      </c>
    </row>
    <row r="234" ht="30" customHeight="1" hidden="1">
      <c r="D234" s="49" t="s">
        <v>113</v>
      </c>
    </row>
    <row r="235" ht="30" customHeight="1" hidden="1">
      <c r="D235" s="49" t="s">
        <v>115</v>
      </c>
    </row>
    <row r="236" ht="30" customHeight="1" hidden="1">
      <c r="D236" s="49" t="s">
        <v>117</v>
      </c>
    </row>
    <row r="237" ht="30" customHeight="1" hidden="1">
      <c r="D237" s="49" t="s">
        <v>119</v>
      </c>
    </row>
    <row r="238" ht="30" customHeight="1" hidden="1">
      <c r="D238" s="49" t="s">
        <v>121</v>
      </c>
    </row>
    <row r="239" ht="30" customHeight="1" hidden="1">
      <c r="D239" s="50" t="s">
        <v>108</v>
      </c>
    </row>
  </sheetData>
  <sheetProtection/>
  <mergeCells count="3">
    <mergeCell ref="B6:C6"/>
    <mergeCell ref="E6:G6"/>
    <mergeCell ref="E1:G1"/>
  </mergeCells>
  <dataValidations count="5">
    <dataValidation type="list" allowBlank="1" showInputMessage="1" showErrorMessage="1" sqref="E6:G6">
      <formula1>$G$218:$G$228</formula1>
    </dataValidation>
    <dataValidation type="list" allowBlank="1" showInputMessage="1" showErrorMessage="1" sqref="F8:F207">
      <formula1>$F$218:$F$219</formula1>
    </dataValidation>
    <dataValidation type="list" allowBlank="1" showInputMessage="1" showErrorMessage="1" sqref="E8:E207">
      <formula1>$E$218:$E$219</formula1>
    </dataValidation>
    <dataValidation type="list" showInputMessage="1" showErrorMessage="1" sqref="D8:D207">
      <formula1>$D$218:$D$239</formula1>
    </dataValidation>
    <dataValidation type="list" allowBlank="1" showInputMessage="1" showErrorMessage="1" sqref="A8:A207">
      <formula1>$A$218:$A$233</formula1>
    </dataValidation>
  </dataValidations>
  <printOptions/>
  <pageMargins left="0.31" right="0.26" top="0.66" bottom="0.22" header="0.36" footer="0.24"/>
  <pageSetup horizontalDpi="600" verticalDpi="600" orientation="landscape" paperSize="9" r:id="rId1"/>
  <headerFooter alignWithMargins="0">
    <oddHeader>&amp;R&amp;F&amp;A</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AK236"/>
  <sheetViews>
    <sheetView showZeros="0" zoomScale="85" zoomScaleNormal="85" zoomScalePageLayoutView="0" workbookViewId="0" topLeftCell="A1">
      <selection activeCell="B4" sqref="B4"/>
    </sheetView>
  </sheetViews>
  <sheetFormatPr defaultColWidth="9.33203125" defaultRowHeight="24.75" customHeight="1"/>
  <cols>
    <col min="1" max="2" width="20.83203125" style="2" customWidth="1"/>
    <col min="3" max="8" width="6.83203125" style="2" customWidth="1"/>
    <col min="9" max="9" width="7" style="2" customWidth="1"/>
    <col min="10" max="34" width="6.83203125" style="2" customWidth="1"/>
    <col min="35" max="37" width="11.5" style="2" customWidth="1"/>
    <col min="38" max="16384" width="9.33203125" style="2" customWidth="1"/>
  </cols>
  <sheetData>
    <row r="1" spans="1:37" ht="30" thickBot="1">
      <c r="A1" s="1" t="s">
        <v>0</v>
      </c>
      <c r="AJ1" s="209" t="s">
        <v>259</v>
      </c>
      <c r="AK1" s="209"/>
    </row>
    <row r="2" spans="1:37" ht="30" customHeight="1" thickBot="1">
      <c r="A2" s="3" t="s">
        <v>1</v>
      </c>
      <c r="B2" s="210">
        <f>'職員配置'!B6</f>
        <v>0</v>
      </c>
      <c r="C2" s="211"/>
      <c r="D2" s="211"/>
      <c r="E2" s="211"/>
      <c r="F2" s="211"/>
      <c r="G2" s="211"/>
      <c r="H2" s="211"/>
      <c r="I2" s="211"/>
      <c r="J2" s="211"/>
      <c r="K2" s="211"/>
      <c r="L2" s="211"/>
      <c r="M2" s="211"/>
      <c r="N2" s="211"/>
      <c r="O2" s="212"/>
      <c r="P2" s="213" t="s">
        <v>2</v>
      </c>
      <c r="Q2" s="214"/>
      <c r="R2" s="214"/>
      <c r="S2" s="214"/>
      <c r="T2" s="214"/>
      <c r="U2" s="215"/>
      <c r="V2" s="210">
        <f>'職員配置'!E6</f>
        <v>0</v>
      </c>
      <c r="W2" s="211"/>
      <c r="X2" s="211"/>
      <c r="Y2" s="211"/>
      <c r="Z2" s="211"/>
      <c r="AA2" s="211"/>
      <c r="AB2" s="211"/>
      <c r="AC2" s="202" t="s">
        <v>3</v>
      </c>
      <c r="AD2" s="216"/>
      <c r="AE2" s="216"/>
      <c r="AF2" s="216"/>
      <c r="AG2" s="217"/>
      <c r="AH2" s="218" t="e">
        <f>B4/W213</f>
        <v>#DIV/0!</v>
      </c>
      <c r="AI2" s="219"/>
      <c r="AJ2" s="4" t="s">
        <v>4</v>
      </c>
      <c r="AK2" s="6">
        <v>1</v>
      </c>
    </row>
    <row r="3" spans="1:37" ht="30" customHeight="1" thickBot="1">
      <c r="A3" s="3" t="s">
        <v>5</v>
      </c>
      <c r="B3" s="92"/>
      <c r="C3" s="202" t="s">
        <v>269</v>
      </c>
      <c r="D3" s="216"/>
      <c r="E3" s="216"/>
      <c r="F3" s="216"/>
      <c r="G3" s="216"/>
      <c r="H3" s="217"/>
      <c r="I3" s="190"/>
      <c r="J3" s="4" t="s">
        <v>6</v>
      </c>
      <c r="K3" s="6">
        <v>1</v>
      </c>
      <c r="L3" s="213" t="s">
        <v>7</v>
      </c>
      <c r="M3" s="214"/>
      <c r="N3" s="214"/>
      <c r="O3" s="214"/>
      <c r="P3" s="214"/>
      <c r="Q3" s="214"/>
      <c r="R3" s="214"/>
      <c r="S3" s="215"/>
      <c r="T3" s="206"/>
      <c r="U3" s="207"/>
      <c r="V3" s="208"/>
      <c r="W3" s="220" t="s">
        <v>8</v>
      </c>
      <c r="X3" s="221"/>
      <c r="Y3" s="221"/>
      <c r="Z3" s="221"/>
      <c r="AA3" s="221"/>
      <c r="AB3" s="222"/>
      <c r="AC3" s="202" t="s">
        <v>9</v>
      </c>
      <c r="AD3" s="216"/>
      <c r="AE3" s="216"/>
      <c r="AF3" s="216"/>
      <c r="AG3" s="216"/>
      <c r="AH3" s="218" t="e">
        <f>B4/(W213+F218)</f>
        <v>#DIV/0!</v>
      </c>
      <c r="AI3" s="219"/>
      <c r="AJ3" s="4" t="s">
        <v>4</v>
      </c>
      <c r="AK3" s="6">
        <v>1</v>
      </c>
    </row>
    <row r="4" spans="1:37" ht="30" customHeight="1" thickBot="1">
      <c r="A4" s="5" t="s">
        <v>10</v>
      </c>
      <c r="B4" s="89" t="e">
        <f>'利用者状況'!O10</f>
        <v>#DIV/0!</v>
      </c>
      <c r="C4" s="223" t="s">
        <v>11</v>
      </c>
      <c r="D4" s="224"/>
      <c r="E4" s="224"/>
      <c r="F4" s="224"/>
      <c r="G4" s="224"/>
      <c r="H4" s="225"/>
      <c r="I4" s="196" t="e">
        <f>B4/I3</f>
        <v>#DIV/0!</v>
      </c>
      <c r="J4" s="197"/>
      <c r="K4" s="198"/>
      <c r="L4" s="213" t="s">
        <v>188</v>
      </c>
      <c r="M4" s="214"/>
      <c r="N4" s="214"/>
      <c r="O4" s="214"/>
      <c r="P4" s="214"/>
      <c r="Q4" s="214"/>
      <c r="R4" s="214"/>
      <c r="S4" s="215"/>
      <c r="T4" s="206"/>
      <c r="U4" s="207"/>
      <c r="V4" s="208"/>
      <c r="W4" s="226" t="e">
        <f>I4+T3+T4</f>
        <v>#DIV/0!</v>
      </c>
      <c r="X4" s="227"/>
      <c r="Y4" s="227"/>
      <c r="Z4" s="227"/>
      <c r="AA4" s="227"/>
      <c r="AB4" s="228"/>
      <c r="AC4" s="202" t="s">
        <v>12</v>
      </c>
      <c r="AD4" s="203"/>
      <c r="AE4" s="203"/>
      <c r="AF4" s="203"/>
      <c r="AG4" s="204"/>
      <c r="AH4" s="218" t="e">
        <f>B4/F219</f>
        <v>#DIV/0!</v>
      </c>
      <c r="AI4" s="219"/>
      <c r="AJ4" s="4" t="s">
        <v>13</v>
      </c>
      <c r="AK4" s="6">
        <v>1</v>
      </c>
    </row>
    <row r="5" spans="1:37" ht="24.75" customHeight="1" thickBot="1">
      <c r="A5" s="229" t="s">
        <v>14</v>
      </c>
      <c r="B5" s="229" t="s">
        <v>15</v>
      </c>
      <c r="C5" s="232" t="s">
        <v>16</v>
      </c>
      <c r="D5" s="235" t="s">
        <v>17</v>
      </c>
      <c r="E5" s="232" t="s">
        <v>18</v>
      </c>
      <c r="F5" s="235" t="s">
        <v>19</v>
      </c>
      <c r="G5" s="202" t="s">
        <v>20</v>
      </c>
      <c r="H5" s="216"/>
      <c r="I5" s="216"/>
      <c r="J5" s="216"/>
      <c r="K5" s="216"/>
      <c r="L5" s="216"/>
      <c r="M5" s="217"/>
      <c r="N5" s="202" t="s">
        <v>21</v>
      </c>
      <c r="O5" s="216"/>
      <c r="P5" s="216"/>
      <c r="Q5" s="216"/>
      <c r="R5" s="216"/>
      <c r="S5" s="216"/>
      <c r="T5" s="217"/>
      <c r="U5" s="202" t="s">
        <v>22</v>
      </c>
      <c r="V5" s="216"/>
      <c r="W5" s="216"/>
      <c r="X5" s="216"/>
      <c r="Y5" s="216"/>
      <c r="Z5" s="216"/>
      <c r="AA5" s="217"/>
      <c r="AB5" s="202" t="s">
        <v>23</v>
      </c>
      <c r="AC5" s="216"/>
      <c r="AD5" s="216"/>
      <c r="AE5" s="216"/>
      <c r="AF5" s="216"/>
      <c r="AG5" s="216"/>
      <c r="AH5" s="217"/>
      <c r="AI5" s="238" t="s">
        <v>24</v>
      </c>
      <c r="AJ5" s="238" t="s">
        <v>25</v>
      </c>
      <c r="AK5" s="238" t="s">
        <v>26</v>
      </c>
    </row>
    <row r="6" spans="1:37" ht="24.75" customHeight="1" thickBot="1">
      <c r="A6" s="230"/>
      <c r="B6" s="230"/>
      <c r="C6" s="233"/>
      <c r="D6" s="236"/>
      <c r="E6" s="233"/>
      <c r="F6" s="236"/>
      <c r="G6" s="7">
        <v>1</v>
      </c>
      <c r="H6" s="7">
        <v>2</v>
      </c>
      <c r="I6" s="7">
        <v>3</v>
      </c>
      <c r="J6" s="7">
        <v>4</v>
      </c>
      <c r="K6" s="7">
        <v>5</v>
      </c>
      <c r="L6" s="7">
        <v>6</v>
      </c>
      <c r="M6" s="7">
        <v>7</v>
      </c>
      <c r="N6" s="7">
        <v>8</v>
      </c>
      <c r="O6" s="7">
        <v>9</v>
      </c>
      <c r="P6" s="7">
        <v>10</v>
      </c>
      <c r="Q6" s="7">
        <v>11</v>
      </c>
      <c r="R6" s="7">
        <v>12</v>
      </c>
      <c r="S6" s="7">
        <v>13</v>
      </c>
      <c r="T6" s="7">
        <v>14</v>
      </c>
      <c r="U6" s="7">
        <v>15</v>
      </c>
      <c r="V6" s="7">
        <v>16</v>
      </c>
      <c r="W6" s="7">
        <v>17</v>
      </c>
      <c r="X6" s="7">
        <v>18</v>
      </c>
      <c r="Y6" s="7">
        <v>19</v>
      </c>
      <c r="Z6" s="7">
        <v>20</v>
      </c>
      <c r="AA6" s="7">
        <v>21</v>
      </c>
      <c r="AB6" s="7">
        <v>22</v>
      </c>
      <c r="AC6" s="7">
        <v>23</v>
      </c>
      <c r="AD6" s="7">
        <v>24</v>
      </c>
      <c r="AE6" s="7">
        <v>25</v>
      </c>
      <c r="AF6" s="7">
        <v>26</v>
      </c>
      <c r="AG6" s="7">
        <v>27</v>
      </c>
      <c r="AH6" s="7">
        <v>28</v>
      </c>
      <c r="AI6" s="239"/>
      <c r="AJ6" s="239"/>
      <c r="AK6" s="239"/>
    </row>
    <row r="7" spans="1:37" ht="24.75" customHeight="1" thickBot="1">
      <c r="A7" s="231"/>
      <c r="B7" s="231"/>
      <c r="C7" s="234"/>
      <c r="D7" s="237"/>
      <c r="E7" s="234"/>
      <c r="F7" s="237"/>
      <c r="G7" s="8" t="s">
        <v>131</v>
      </c>
      <c r="H7" s="8" t="s">
        <v>132</v>
      </c>
      <c r="I7" s="8" t="s">
        <v>133</v>
      </c>
      <c r="J7" s="8" t="s">
        <v>134</v>
      </c>
      <c r="K7" s="8" t="s">
        <v>135</v>
      </c>
      <c r="L7" s="8" t="s">
        <v>129</v>
      </c>
      <c r="M7" s="8" t="s">
        <v>130</v>
      </c>
      <c r="N7" s="8" t="s">
        <v>131</v>
      </c>
      <c r="O7" s="8" t="s">
        <v>132</v>
      </c>
      <c r="P7" s="8" t="s">
        <v>133</v>
      </c>
      <c r="Q7" s="8" t="s">
        <v>134</v>
      </c>
      <c r="R7" s="8" t="s">
        <v>135</v>
      </c>
      <c r="S7" s="8" t="s">
        <v>129</v>
      </c>
      <c r="T7" s="8" t="s">
        <v>130</v>
      </c>
      <c r="U7" s="8" t="s">
        <v>131</v>
      </c>
      <c r="V7" s="8" t="s">
        <v>132</v>
      </c>
      <c r="W7" s="8" t="s">
        <v>133</v>
      </c>
      <c r="X7" s="8" t="s">
        <v>134</v>
      </c>
      <c r="Y7" s="8" t="s">
        <v>135</v>
      </c>
      <c r="Z7" s="8" t="s">
        <v>129</v>
      </c>
      <c r="AA7" s="8" t="s">
        <v>130</v>
      </c>
      <c r="AB7" s="8" t="s">
        <v>131</v>
      </c>
      <c r="AC7" s="8" t="s">
        <v>132</v>
      </c>
      <c r="AD7" s="8" t="s">
        <v>133</v>
      </c>
      <c r="AE7" s="8" t="s">
        <v>195</v>
      </c>
      <c r="AF7" s="8" t="s">
        <v>256</v>
      </c>
      <c r="AG7" s="8" t="s">
        <v>257</v>
      </c>
      <c r="AH7" s="8" t="s">
        <v>260</v>
      </c>
      <c r="AI7" s="240"/>
      <c r="AJ7" s="240"/>
      <c r="AK7" s="240"/>
    </row>
    <row r="8" spans="1:37" ht="30" customHeight="1" thickBot="1">
      <c r="A8" s="57">
        <f>'職員配置'!A8</f>
        <v>0</v>
      </c>
      <c r="B8" s="57">
        <f>'職員配置'!B8</f>
        <v>0</v>
      </c>
      <c r="C8" s="90">
        <f>IF(OR('職員配置'!$D8="社会福祉士",'職員配置'!$D8="介護福祉士",'職員配置'!$D8="精神保健福祉士")=TRUE,"○","")</f>
      </c>
      <c r="D8" s="90">
        <f>IF('職員配置'!$E8="常勤","○","")</f>
      </c>
      <c r="E8" s="90">
        <f>IF('職員配置'!I8="","",IF('職員配置'!$I8&gt;=3,"○",""))</f>
      </c>
      <c r="F8" s="90">
        <f>IF('職員配置'!$F8="専従","○","")</f>
      </c>
      <c r="G8" s="188"/>
      <c r="H8" s="188"/>
      <c r="I8" s="188"/>
      <c r="J8" s="188"/>
      <c r="K8" s="188"/>
      <c r="L8" s="188"/>
      <c r="M8" s="188"/>
      <c r="N8" s="188"/>
      <c r="O8" s="188"/>
      <c r="P8" s="188"/>
      <c r="Q8" s="188"/>
      <c r="R8" s="188"/>
      <c r="S8" s="188"/>
      <c r="T8" s="188"/>
      <c r="U8" s="188"/>
      <c r="V8" s="188"/>
      <c r="W8" s="188"/>
      <c r="X8" s="188"/>
      <c r="Y8" s="188"/>
      <c r="Z8" s="188"/>
      <c r="AA8" s="188"/>
      <c r="AB8" s="188"/>
      <c r="AC8" s="188"/>
      <c r="AD8" s="188"/>
      <c r="AE8" s="188"/>
      <c r="AF8" s="188"/>
      <c r="AG8" s="188"/>
      <c r="AH8" s="188"/>
      <c r="AI8" s="9">
        <f aca="true" t="shared" si="0" ref="AI8:AI207">SUM(G8:AH8)</f>
        <v>0</v>
      </c>
      <c r="AJ8" s="93"/>
      <c r="AK8" s="10" t="e">
        <f>ROUNDDOWN(AJ8/AG209,2)</f>
        <v>#DIV/0!</v>
      </c>
    </row>
    <row r="9" spans="1:37" ht="30" customHeight="1" thickBot="1">
      <c r="A9" s="57">
        <f>'職員配置'!A9</f>
        <v>0</v>
      </c>
      <c r="B9" s="57">
        <f>'職員配置'!B9</f>
        <v>0</v>
      </c>
      <c r="C9" s="90">
        <f>IF(OR('職員配置'!$D9="社会福祉士",'職員配置'!$D9="介護福祉士",'職員配置'!$D9="精神保健福祉士")=TRUE,"○","")</f>
      </c>
      <c r="D9" s="90">
        <f>IF('職員配置'!$E9="常勤","○","")</f>
      </c>
      <c r="E9" s="90">
        <f>IF('職員配置'!I9="","",IF('職員配置'!$I9&gt;=3,"○",""))</f>
      </c>
      <c r="F9" s="90">
        <f>IF('職員配置'!$F9="専従","○","")</f>
      </c>
      <c r="G9" s="188"/>
      <c r="H9" s="188"/>
      <c r="I9" s="188"/>
      <c r="J9" s="188"/>
      <c r="K9" s="188"/>
      <c r="L9" s="188"/>
      <c r="M9" s="188"/>
      <c r="N9" s="188"/>
      <c r="O9" s="188"/>
      <c r="P9" s="188"/>
      <c r="Q9" s="188"/>
      <c r="R9" s="188"/>
      <c r="S9" s="188"/>
      <c r="T9" s="188"/>
      <c r="U9" s="188"/>
      <c r="V9" s="188"/>
      <c r="W9" s="188"/>
      <c r="X9" s="188"/>
      <c r="Y9" s="188"/>
      <c r="Z9" s="188"/>
      <c r="AA9" s="188"/>
      <c r="AB9" s="188"/>
      <c r="AC9" s="188"/>
      <c r="AD9" s="188"/>
      <c r="AE9" s="188"/>
      <c r="AF9" s="188"/>
      <c r="AG9" s="188"/>
      <c r="AH9" s="188"/>
      <c r="AI9" s="9">
        <f t="shared" si="0"/>
        <v>0</v>
      </c>
      <c r="AJ9" s="93"/>
      <c r="AK9" s="10" t="e">
        <f>ROUNDDOWN(AJ9/AG209,2)</f>
        <v>#DIV/0!</v>
      </c>
    </row>
    <row r="10" spans="1:37" ht="30" customHeight="1" thickBot="1">
      <c r="A10" s="57">
        <f>'職員配置'!A10</f>
        <v>0</v>
      </c>
      <c r="B10" s="57">
        <f>'職員配置'!B10</f>
        <v>0</v>
      </c>
      <c r="C10" s="90">
        <f>IF(OR('職員配置'!$D10="社会福祉士",'職員配置'!$D10="介護福祉士",'職員配置'!$D10="精神保健福祉士")=TRUE,"○","")</f>
      </c>
      <c r="D10" s="90">
        <f>IF('職員配置'!$E10="常勤","○","")</f>
      </c>
      <c r="E10" s="90">
        <f>IF('職員配置'!I10="","",IF('職員配置'!$I10&gt;=3,"○",""))</f>
      </c>
      <c r="F10" s="90">
        <f>IF('職員配置'!$F10="専従","○","")</f>
      </c>
      <c r="G10" s="188"/>
      <c r="H10" s="188"/>
      <c r="I10" s="188"/>
      <c r="J10" s="188"/>
      <c r="K10" s="188"/>
      <c r="L10" s="188"/>
      <c r="M10" s="188"/>
      <c r="N10" s="188"/>
      <c r="O10" s="188"/>
      <c r="P10" s="188"/>
      <c r="Q10" s="188"/>
      <c r="R10" s="188"/>
      <c r="S10" s="188"/>
      <c r="T10" s="188"/>
      <c r="U10" s="188"/>
      <c r="V10" s="188"/>
      <c r="W10" s="188"/>
      <c r="X10" s="188"/>
      <c r="Y10" s="188"/>
      <c r="Z10" s="188"/>
      <c r="AA10" s="188"/>
      <c r="AB10" s="188"/>
      <c r="AC10" s="188"/>
      <c r="AD10" s="188"/>
      <c r="AE10" s="188"/>
      <c r="AF10" s="188"/>
      <c r="AG10" s="188"/>
      <c r="AH10" s="188"/>
      <c r="AI10" s="9">
        <f t="shared" si="0"/>
        <v>0</v>
      </c>
      <c r="AJ10" s="93"/>
      <c r="AK10" s="10" t="e">
        <f>ROUNDDOWN(AJ10/AG209,2)</f>
        <v>#DIV/0!</v>
      </c>
    </row>
    <row r="11" spans="1:37" ht="30" customHeight="1" thickBot="1">
      <c r="A11" s="57">
        <f>'職員配置'!A11</f>
        <v>0</v>
      </c>
      <c r="B11" s="57">
        <f>'職員配置'!B11</f>
        <v>0</v>
      </c>
      <c r="C11" s="90">
        <f>IF(OR('職員配置'!$D11="社会福祉士",'職員配置'!$D11="介護福祉士",'職員配置'!$D11="精神保健福祉士")=TRUE,"○","")</f>
      </c>
      <c r="D11" s="90">
        <f>IF('職員配置'!$E11="常勤","○","")</f>
      </c>
      <c r="E11" s="90">
        <f>IF('職員配置'!I11="","",IF('職員配置'!$I11&gt;=3,"○",""))</f>
      </c>
      <c r="F11" s="90">
        <f>IF('職員配置'!$F11="専従","○","")</f>
      </c>
      <c r="G11" s="188"/>
      <c r="H11" s="188"/>
      <c r="I11" s="188"/>
      <c r="J11" s="188"/>
      <c r="K11" s="188"/>
      <c r="L11" s="188"/>
      <c r="M11" s="188"/>
      <c r="N11" s="188"/>
      <c r="O11" s="188"/>
      <c r="P11" s="188"/>
      <c r="Q11" s="188"/>
      <c r="R11" s="188"/>
      <c r="S11" s="188"/>
      <c r="T11" s="188"/>
      <c r="U11" s="188"/>
      <c r="V11" s="188"/>
      <c r="W11" s="188"/>
      <c r="X11" s="188"/>
      <c r="Y11" s="188"/>
      <c r="Z11" s="188"/>
      <c r="AA11" s="188"/>
      <c r="AB11" s="188"/>
      <c r="AC11" s="188"/>
      <c r="AD11" s="188"/>
      <c r="AE11" s="188"/>
      <c r="AF11" s="188"/>
      <c r="AG11" s="188"/>
      <c r="AH11" s="188"/>
      <c r="AI11" s="9">
        <f t="shared" si="0"/>
        <v>0</v>
      </c>
      <c r="AJ11" s="93"/>
      <c r="AK11" s="10" t="e">
        <f>ROUNDDOWN(AJ11/AG209,2)</f>
        <v>#DIV/0!</v>
      </c>
    </row>
    <row r="12" spans="1:37" ht="30" customHeight="1" thickBot="1">
      <c r="A12" s="57">
        <f>'職員配置'!A12</f>
        <v>0</v>
      </c>
      <c r="B12" s="57">
        <f>'職員配置'!B12</f>
        <v>0</v>
      </c>
      <c r="C12" s="90">
        <f>IF(OR('職員配置'!$D12="社会福祉士",'職員配置'!$D12="介護福祉士",'職員配置'!$D12="精神保健福祉士")=TRUE,"○","")</f>
      </c>
      <c r="D12" s="90">
        <f>IF('職員配置'!$E12="常勤","○","")</f>
      </c>
      <c r="E12" s="90">
        <f>IF('職員配置'!I12="","",IF('職員配置'!$I12&gt;=3,"○",""))</f>
      </c>
      <c r="F12" s="90">
        <f>IF('職員配置'!$F12="専従","○","")</f>
      </c>
      <c r="G12" s="188"/>
      <c r="H12" s="188"/>
      <c r="I12" s="188"/>
      <c r="J12" s="188"/>
      <c r="K12" s="188"/>
      <c r="L12" s="188"/>
      <c r="M12" s="188">
        <v>0</v>
      </c>
      <c r="N12" s="188"/>
      <c r="O12" s="188"/>
      <c r="P12" s="188"/>
      <c r="Q12" s="188"/>
      <c r="R12" s="188"/>
      <c r="S12" s="188"/>
      <c r="T12" s="188"/>
      <c r="U12" s="188"/>
      <c r="V12" s="188"/>
      <c r="W12" s="188"/>
      <c r="X12" s="188"/>
      <c r="Y12" s="188"/>
      <c r="Z12" s="188"/>
      <c r="AA12" s="188"/>
      <c r="AB12" s="188"/>
      <c r="AC12" s="188"/>
      <c r="AD12" s="188"/>
      <c r="AE12" s="188"/>
      <c r="AF12" s="188"/>
      <c r="AG12" s="188"/>
      <c r="AH12" s="188"/>
      <c r="AI12" s="9">
        <f t="shared" si="0"/>
        <v>0</v>
      </c>
      <c r="AJ12" s="93"/>
      <c r="AK12" s="10" t="e">
        <f>ROUNDDOWN(AJ12/AG209,2)</f>
        <v>#DIV/0!</v>
      </c>
    </row>
    <row r="13" spans="1:37" ht="30" customHeight="1" thickBot="1">
      <c r="A13" s="57">
        <f>'職員配置'!A13</f>
        <v>0</v>
      </c>
      <c r="B13" s="57">
        <f>'職員配置'!B13</f>
        <v>0</v>
      </c>
      <c r="C13" s="90">
        <f>IF(OR('職員配置'!$D13="社会福祉士",'職員配置'!$D13="介護福祉士",'職員配置'!$D13="精神保健福祉士")=TRUE,"○","")</f>
      </c>
      <c r="D13" s="90">
        <f>IF('職員配置'!$E13="常勤","○","")</f>
      </c>
      <c r="E13" s="90">
        <f>IF('職員配置'!I13="","",IF('職員配置'!$I13&gt;=3,"○",""))</f>
      </c>
      <c r="F13" s="90">
        <f>IF('職員配置'!$F13="専従","○","")</f>
      </c>
      <c r="G13" s="188"/>
      <c r="H13" s="188"/>
      <c r="I13" s="188"/>
      <c r="J13" s="188"/>
      <c r="K13" s="188"/>
      <c r="L13" s="188"/>
      <c r="M13" s="188"/>
      <c r="N13" s="188"/>
      <c r="O13" s="188"/>
      <c r="P13" s="188"/>
      <c r="Q13" s="188"/>
      <c r="R13" s="188"/>
      <c r="S13" s="188"/>
      <c r="T13" s="188"/>
      <c r="U13" s="188"/>
      <c r="V13" s="188"/>
      <c r="W13" s="188"/>
      <c r="X13" s="188"/>
      <c r="Y13" s="188"/>
      <c r="Z13" s="188"/>
      <c r="AA13" s="188"/>
      <c r="AB13" s="188"/>
      <c r="AC13" s="188"/>
      <c r="AD13" s="188"/>
      <c r="AE13" s="188"/>
      <c r="AF13" s="188"/>
      <c r="AG13" s="188"/>
      <c r="AH13" s="188"/>
      <c r="AI13" s="9">
        <f t="shared" si="0"/>
        <v>0</v>
      </c>
      <c r="AJ13" s="93"/>
      <c r="AK13" s="10" t="e">
        <f>ROUNDDOWN(AJ13/AG209,2)</f>
        <v>#DIV/0!</v>
      </c>
    </row>
    <row r="14" spans="1:37" ht="30" customHeight="1" thickBot="1">
      <c r="A14" s="57">
        <f>'職員配置'!A14</f>
        <v>0</v>
      </c>
      <c r="B14" s="57">
        <f>'職員配置'!B14</f>
        <v>0</v>
      </c>
      <c r="C14" s="90">
        <f>IF(OR('職員配置'!$D14="社会福祉士",'職員配置'!$D14="介護福祉士",'職員配置'!$D14="精神保健福祉士")=TRUE,"○","")</f>
      </c>
      <c r="D14" s="90">
        <f>IF('職員配置'!$E14="常勤","○","")</f>
      </c>
      <c r="E14" s="90">
        <f>IF('職員配置'!I14="","",IF('職員配置'!$I14&gt;=3,"○",""))</f>
      </c>
      <c r="F14" s="90">
        <f>IF('職員配置'!$F14="専従","○","")</f>
      </c>
      <c r="G14" s="188"/>
      <c r="H14" s="188"/>
      <c r="I14" s="188"/>
      <c r="J14" s="188"/>
      <c r="K14" s="188"/>
      <c r="L14" s="188"/>
      <c r="M14" s="188"/>
      <c r="N14" s="188"/>
      <c r="O14" s="188"/>
      <c r="P14" s="188"/>
      <c r="Q14" s="188"/>
      <c r="R14" s="188"/>
      <c r="S14" s="188"/>
      <c r="T14" s="188"/>
      <c r="U14" s="188"/>
      <c r="V14" s="188"/>
      <c r="W14" s="188"/>
      <c r="X14" s="188"/>
      <c r="Y14" s="188"/>
      <c r="Z14" s="188"/>
      <c r="AA14" s="188"/>
      <c r="AB14" s="188"/>
      <c r="AC14" s="188"/>
      <c r="AD14" s="188"/>
      <c r="AE14" s="188"/>
      <c r="AF14" s="188"/>
      <c r="AG14" s="188"/>
      <c r="AH14" s="188"/>
      <c r="AI14" s="9">
        <f t="shared" si="0"/>
        <v>0</v>
      </c>
      <c r="AJ14" s="93"/>
      <c r="AK14" s="10" t="e">
        <f>ROUNDDOWN(AJ14/AG209,2)</f>
        <v>#DIV/0!</v>
      </c>
    </row>
    <row r="15" spans="1:37" ht="30" customHeight="1" thickBot="1">
      <c r="A15" s="57">
        <f>'職員配置'!A15</f>
        <v>0</v>
      </c>
      <c r="B15" s="57">
        <f>'職員配置'!B15</f>
        <v>0</v>
      </c>
      <c r="C15" s="90">
        <f>IF(OR('職員配置'!$D15="社会福祉士",'職員配置'!$D15="介護福祉士",'職員配置'!$D15="精神保健福祉士")=TRUE,"○","")</f>
      </c>
      <c r="D15" s="90">
        <f>IF('職員配置'!$E15="常勤","○","")</f>
      </c>
      <c r="E15" s="90">
        <f>IF('職員配置'!I15="","",IF('職員配置'!$I15&gt;=3,"○",""))</f>
      </c>
      <c r="F15" s="90">
        <f>IF('職員配置'!$F15="専従","○","")</f>
      </c>
      <c r="G15" s="188"/>
      <c r="H15" s="188"/>
      <c r="I15" s="188"/>
      <c r="J15" s="188"/>
      <c r="K15" s="188"/>
      <c r="L15" s="188"/>
      <c r="M15" s="188"/>
      <c r="N15" s="188"/>
      <c r="O15" s="188"/>
      <c r="P15" s="188"/>
      <c r="Q15" s="188"/>
      <c r="R15" s="188"/>
      <c r="S15" s="188"/>
      <c r="T15" s="188"/>
      <c r="U15" s="188"/>
      <c r="V15" s="188"/>
      <c r="W15" s="188"/>
      <c r="X15" s="188"/>
      <c r="Y15" s="188"/>
      <c r="Z15" s="188"/>
      <c r="AA15" s="188"/>
      <c r="AB15" s="188"/>
      <c r="AC15" s="188"/>
      <c r="AD15" s="188"/>
      <c r="AE15" s="188"/>
      <c r="AF15" s="188"/>
      <c r="AG15" s="188"/>
      <c r="AH15" s="188"/>
      <c r="AI15" s="9">
        <f t="shared" si="0"/>
        <v>0</v>
      </c>
      <c r="AJ15" s="93"/>
      <c r="AK15" s="10" t="e">
        <f>ROUNDDOWN(AJ15/AG209,2)</f>
        <v>#DIV/0!</v>
      </c>
    </row>
    <row r="16" spans="1:37" ht="30" customHeight="1" thickBot="1">
      <c r="A16" s="57">
        <f>'職員配置'!A16</f>
        <v>0</v>
      </c>
      <c r="B16" s="57">
        <f>'職員配置'!B16</f>
        <v>0</v>
      </c>
      <c r="C16" s="90">
        <f>IF(OR('職員配置'!$D16="社会福祉士",'職員配置'!$D16="介護福祉士",'職員配置'!$D16="精神保健福祉士")=TRUE,"○","")</f>
      </c>
      <c r="D16" s="90">
        <f>IF('職員配置'!$E16="常勤","○","")</f>
      </c>
      <c r="E16" s="90">
        <f>IF('職員配置'!I16="","",IF('職員配置'!$I16&gt;=3,"○",""))</f>
      </c>
      <c r="F16" s="90">
        <f>IF('職員配置'!$F16="専従","○","")</f>
      </c>
      <c r="G16" s="188"/>
      <c r="H16" s="188"/>
      <c r="I16" s="188"/>
      <c r="J16" s="188"/>
      <c r="K16" s="188"/>
      <c r="L16" s="188"/>
      <c r="M16" s="188"/>
      <c r="N16" s="188"/>
      <c r="O16" s="188"/>
      <c r="P16" s="188"/>
      <c r="Q16" s="188"/>
      <c r="R16" s="188"/>
      <c r="S16" s="188"/>
      <c r="T16" s="188"/>
      <c r="U16" s="188"/>
      <c r="V16" s="188"/>
      <c r="W16" s="188"/>
      <c r="X16" s="188"/>
      <c r="Y16" s="188"/>
      <c r="Z16" s="188"/>
      <c r="AA16" s="188"/>
      <c r="AB16" s="188"/>
      <c r="AC16" s="188"/>
      <c r="AD16" s="188"/>
      <c r="AE16" s="188"/>
      <c r="AF16" s="188"/>
      <c r="AG16" s="188"/>
      <c r="AH16" s="188"/>
      <c r="AI16" s="9">
        <f t="shared" si="0"/>
        <v>0</v>
      </c>
      <c r="AJ16" s="93"/>
      <c r="AK16" s="10" t="e">
        <f>ROUNDDOWN(AJ16/AG209,2)</f>
        <v>#DIV/0!</v>
      </c>
    </row>
    <row r="17" spans="1:37" ht="30" customHeight="1" thickBot="1">
      <c r="A17" s="57">
        <f>'職員配置'!A17</f>
        <v>0</v>
      </c>
      <c r="B17" s="57">
        <f>'職員配置'!B17</f>
        <v>0</v>
      </c>
      <c r="C17" s="90">
        <f>IF(OR('職員配置'!$D17="社会福祉士",'職員配置'!$D17="介護福祉士",'職員配置'!$D17="精神保健福祉士")=TRUE,"○","")</f>
      </c>
      <c r="D17" s="90">
        <f>IF('職員配置'!$E17="常勤","○","")</f>
      </c>
      <c r="E17" s="90">
        <f>IF('職員配置'!I17="","",IF('職員配置'!$I17&gt;=3,"○",""))</f>
      </c>
      <c r="F17" s="90">
        <f>IF('職員配置'!$F17="専従","○","")</f>
      </c>
      <c r="G17" s="188"/>
      <c r="H17" s="188"/>
      <c r="I17" s="188"/>
      <c r="J17" s="188"/>
      <c r="K17" s="188"/>
      <c r="L17" s="188"/>
      <c r="M17" s="188"/>
      <c r="N17" s="188"/>
      <c r="O17" s="188"/>
      <c r="P17" s="188"/>
      <c r="Q17" s="188"/>
      <c r="R17" s="188"/>
      <c r="S17" s="188"/>
      <c r="T17" s="188"/>
      <c r="U17" s="188"/>
      <c r="V17" s="188"/>
      <c r="W17" s="188"/>
      <c r="X17" s="188"/>
      <c r="Y17" s="188"/>
      <c r="Z17" s="188"/>
      <c r="AA17" s="188"/>
      <c r="AB17" s="188"/>
      <c r="AC17" s="188"/>
      <c r="AD17" s="188"/>
      <c r="AE17" s="188"/>
      <c r="AF17" s="188"/>
      <c r="AG17" s="188"/>
      <c r="AH17" s="188"/>
      <c r="AI17" s="9">
        <f t="shared" si="0"/>
        <v>0</v>
      </c>
      <c r="AJ17" s="93"/>
      <c r="AK17" s="10" t="e">
        <f>ROUNDDOWN(AJ17/AG209,2)</f>
        <v>#DIV/0!</v>
      </c>
    </row>
    <row r="18" spans="1:37" ht="30" customHeight="1" thickBot="1">
      <c r="A18" s="57">
        <f>'職員配置'!A18</f>
        <v>0</v>
      </c>
      <c r="B18" s="57">
        <f>'職員配置'!B18</f>
        <v>0</v>
      </c>
      <c r="C18" s="90">
        <f>IF(OR('職員配置'!$D18="社会福祉士",'職員配置'!$D18="介護福祉士",'職員配置'!$D18="精神保健福祉士")=TRUE,"○","")</f>
      </c>
      <c r="D18" s="90">
        <f>IF('職員配置'!$E18="常勤","○","")</f>
      </c>
      <c r="E18" s="90">
        <f>IF('職員配置'!I18="","",IF('職員配置'!$I18&gt;=3,"○",""))</f>
      </c>
      <c r="F18" s="90">
        <f>IF('職員配置'!$F18="専従","○","")</f>
      </c>
      <c r="G18" s="188"/>
      <c r="H18" s="188"/>
      <c r="I18" s="188"/>
      <c r="J18" s="188"/>
      <c r="K18" s="188"/>
      <c r="L18" s="188"/>
      <c r="M18" s="188"/>
      <c r="N18" s="188"/>
      <c r="O18" s="188"/>
      <c r="P18" s="188"/>
      <c r="Q18" s="188"/>
      <c r="R18" s="188"/>
      <c r="S18" s="188"/>
      <c r="T18" s="188"/>
      <c r="U18" s="188"/>
      <c r="V18" s="188"/>
      <c r="W18" s="188"/>
      <c r="X18" s="188"/>
      <c r="Y18" s="188"/>
      <c r="Z18" s="188"/>
      <c r="AA18" s="188"/>
      <c r="AB18" s="188"/>
      <c r="AC18" s="188"/>
      <c r="AD18" s="188"/>
      <c r="AE18" s="188"/>
      <c r="AF18" s="188"/>
      <c r="AG18" s="188"/>
      <c r="AH18" s="188"/>
      <c r="AI18" s="9">
        <f t="shared" si="0"/>
        <v>0</v>
      </c>
      <c r="AJ18" s="93"/>
      <c r="AK18" s="10" t="e">
        <f>ROUNDDOWN(AJ18/AG209,2)</f>
        <v>#DIV/0!</v>
      </c>
    </row>
    <row r="19" spans="1:37" ht="30" customHeight="1" thickBot="1">
      <c r="A19" s="57">
        <f>'職員配置'!A19</f>
        <v>0</v>
      </c>
      <c r="B19" s="57">
        <f>'職員配置'!B19</f>
        <v>0</v>
      </c>
      <c r="C19" s="90">
        <f>IF(OR('職員配置'!$D19="社会福祉士",'職員配置'!$D19="介護福祉士",'職員配置'!$D19="精神保健福祉士")=TRUE,"○","")</f>
      </c>
      <c r="D19" s="90">
        <f>IF('職員配置'!$E19="常勤","○","")</f>
      </c>
      <c r="E19" s="90">
        <f>IF('職員配置'!I19="","",IF('職員配置'!$I19&gt;=3,"○",""))</f>
      </c>
      <c r="F19" s="90">
        <f>IF('職員配置'!$F19="専従","○","")</f>
      </c>
      <c r="G19" s="188"/>
      <c r="H19" s="188"/>
      <c r="I19" s="188"/>
      <c r="J19" s="188"/>
      <c r="K19" s="188"/>
      <c r="L19" s="188"/>
      <c r="M19" s="188"/>
      <c r="N19" s="188"/>
      <c r="O19" s="188"/>
      <c r="P19" s="188"/>
      <c r="Q19" s="188"/>
      <c r="R19" s="188"/>
      <c r="S19" s="188"/>
      <c r="T19" s="188"/>
      <c r="U19" s="188"/>
      <c r="V19" s="188"/>
      <c r="W19" s="188"/>
      <c r="X19" s="188"/>
      <c r="Y19" s="188"/>
      <c r="Z19" s="188"/>
      <c r="AA19" s="188"/>
      <c r="AB19" s="188"/>
      <c r="AC19" s="188"/>
      <c r="AD19" s="188"/>
      <c r="AE19" s="188"/>
      <c r="AF19" s="188"/>
      <c r="AG19" s="188"/>
      <c r="AH19" s="188"/>
      <c r="AI19" s="9">
        <f t="shared" si="0"/>
        <v>0</v>
      </c>
      <c r="AJ19" s="93"/>
      <c r="AK19" s="10" t="e">
        <f>ROUNDDOWN(AJ19/AG209,2)</f>
        <v>#DIV/0!</v>
      </c>
    </row>
    <row r="20" spans="1:37" ht="30" customHeight="1" thickBot="1">
      <c r="A20" s="57">
        <f>'職員配置'!A20</f>
        <v>0</v>
      </c>
      <c r="B20" s="57">
        <f>'職員配置'!B20</f>
        <v>0</v>
      </c>
      <c r="C20" s="90">
        <f>IF(OR('職員配置'!$D20="社会福祉士",'職員配置'!$D20="介護福祉士",'職員配置'!$D20="精神保健福祉士")=TRUE,"○","")</f>
      </c>
      <c r="D20" s="90">
        <f>IF('職員配置'!$E20="常勤","○","")</f>
      </c>
      <c r="E20" s="90">
        <f>IF('職員配置'!I20="","",IF('職員配置'!$I20&gt;=3,"○",""))</f>
      </c>
      <c r="F20" s="90">
        <f>IF('職員配置'!$F20="専従","○","")</f>
      </c>
      <c r="G20" s="188"/>
      <c r="H20" s="188"/>
      <c r="I20" s="188"/>
      <c r="J20" s="188"/>
      <c r="K20" s="188"/>
      <c r="L20" s="188"/>
      <c r="M20" s="188"/>
      <c r="N20" s="188"/>
      <c r="O20" s="188"/>
      <c r="P20" s="188"/>
      <c r="Q20" s="188"/>
      <c r="R20" s="188"/>
      <c r="S20" s="188"/>
      <c r="T20" s="188"/>
      <c r="U20" s="188"/>
      <c r="V20" s="188"/>
      <c r="W20" s="188"/>
      <c r="X20" s="188"/>
      <c r="Y20" s="188"/>
      <c r="Z20" s="188"/>
      <c r="AA20" s="188"/>
      <c r="AB20" s="188"/>
      <c r="AC20" s="188"/>
      <c r="AD20" s="188"/>
      <c r="AE20" s="188"/>
      <c r="AF20" s="188"/>
      <c r="AG20" s="188"/>
      <c r="AH20" s="188"/>
      <c r="AI20" s="9">
        <f t="shared" si="0"/>
        <v>0</v>
      </c>
      <c r="AJ20" s="93"/>
      <c r="AK20" s="10" t="e">
        <f>ROUNDDOWN(AJ20/AG209,2)</f>
        <v>#DIV/0!</v>
      </c>
    </row>
    <row r="21" spans="1:37" ht="30" customHeight="1" thickBot="1">
      <c r="A21" s="57">
        <f>'職員配置'!A21</f>
        <v>0</v>
      </c>
      <c r="B21" s="57">
        <f>'職員配置'!B21</f>
        <v>0</v>
      </c>
      <c r="C21" s="90">
        <f>IF(OR('職員配置'!$D21="社会福祉士",'職員配置'!$D21="介護福祉士",'職員配置'!$D21="精神保健福祉士")=TRUE,"○","")</f>
      </c>
      <c r="D21" s="90">
        <f>IF('職員配置'!$E21="常勤","○","")</f>
      </c>
      <c r="E21" s="90">
        <f>IF('職員配置'!I21="","",IF('職員配置'!$I21&gt;=3,"○",""))</f>
      </c>
      <c r="F21" s="90">
        <f>IF('職員配置'!$F21="専従","○","")</f>
      </c>
      <c r="G21" s="188"/>
      <c r="H21" s="188"/>
      <c r="I21" s="188"/>
      <c r="J21" s="188"/>
      <c r="K21" s="188"/>
      <c r="L21" s="188"/>
      <c r="M21" s="188"/>
      <c r="N21" s="188"/>
      <c r="O21" s="188"/>
      <c r="P21" s="188"/>
      <c r="Q21" s="188"/>
      <c r="R21" s="188"/>
      <c r="S21" s="188"/>
      <c r="T21" s="188"/>
      <c r="U21" s="188"/>
      <c r="V21" s="188"/>
      <c r="W21" s="188"/>
      <c r="X21" s="188"/>
      <c r="Y21" s="188"/>
      <c r="Z21" s="188"/>
      <c r="AA21" s="188"/>
      <c r="AB21" s="188"/>
      <c r="AC21" s="188"/>
      <c r="AD21" s="188"/>
      <c r="AE21" s="188"/>
      <c r="AF21" s="188"/>
      <c r="AG21" s="188"/>
      <c r="AH21" s="188"/>
      <c r="AI21" s="9">
        <f t="shared" si="0"/>
        <v>0</v>
      </c>
      <c r="AJ21" s="93"/>
      <c r="AK21" s="10" t="e">
        <f>ROUNDDOWN(AJ21/AG209,2)</f>
        <v>#DIV/0!</v>
      </c>
    </row>
    <row r="22" spans="1:37" ht="30" customHeight="1" hidden="1" thickBot="1">
      <c r="A22" s="57">
        <f>'職員配置'!A22</f>
        <v>0</v>
      </c>
      <c r="B22" s="57">
        <f>'職員配置'!B22</f>
        <v>0</v>
      </c>
      <c r="C22" s="88">
        <f>IF(OR('職員配置'!$D22="社会福祉士",'職員配置'!$D22="介護福祉士",'職員配置'!$D22="精神保健福祉士")=TRUE,"○","")</f>
      </c>
      <c r="D22" s="88">
        <f>IF('職員配置'!$E22="常勤","○","")</f>
      </c>
      <c r="E22" s="88">
        <f>IF('職員配置'!I22="","",IF('職員配置'!$I22&gt;=3,"○",""))</f>
      </c>
      <c r="F22" s="88">
        <f>IF('職員配置'!$F22="専従","○","")</f>
      </c>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9">
        <f t="shared" si="0"/>
        <v>0</v>
      </c>
      <c r="AJ22" s="52"/>
      <c r="AK22" s="10" t="e">
        <f>ROUNDDOWN(AJ22/AG209,2)</f>
        <v>#DIV/0!</v>
      </c>
    </row>
    <row r="23" spans="1:37" ht="30" customHeight="1" hidden="1" thickBot="1">
      <c r="A23" s="57">
        <f>'職員配置'!A23</f>
        <v>0</v>
      </c>
      <c r="B23" s="57">
        <f>'職員配置'!B23</f>
        <v>0</v>
      </c>
      <c r="C23" s="88">
        <f>IF(OR('職員配置'!$D23="社会福祉士",'職員配置'!$D23="介護福祉士",'職員配置'!$D23="精神保健福祉士")=TRUE,"○","")</f>
      </c>
      <c r="D23" s="88">
        <f>IF('職員配置'!$E23="常勤","○","")</f>
      </c>
      <c r="E23" s="88">
        <f>IF('職員配置'!I23="","",IF('職員配置'!$I23&gt;=3,"○",""))</f>
      </c>
      <c r="F23" s="88">
        <f>IF('職員配置'!$F23="専従","○","")</f>
      </c>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9">
        <f t="shared" si="0"/>
        <v>0</v>
      </c>
      <c r="AJ23" s="52"/>
      <c r="AK23" s="10" t="e">
        <f>ROUNDDOWN(AJ23/AG209,2)</f>
        <v>#DIV/0!</v>
      </c>
    </row>
    <row r="24" spans="1:37" ht="30" customHeight="1" hidden="1" thickBot="1">
      <c r="A24" s="57">
        <f>'職員配置'!A24</f>
        <v>0</v>
      </c>
      <c r="B24" s="57">
        <f>'職員配置'!B24</f>
        <v>0</v>
      </c>
      <c r="C24" s="88">
        <f>IF(OR('職員配置'!$D24="社会福祉士",'職員配置'!$D24="介護福祉士",'職員配置'!$D24="精神保健福祉士")=TRUE,"○","")</f>
      </c>
      <c r="D24" s="88">
        <f>IF('職員配置'!$E24="常勤","○","")</f>
      </c>
      <c r="E24" s="88">
        <f>IF('職員配置'!I24="","",IF('職員配置'!$I24&gt;=3,"○",""))</f>
      </c>
      <c r="F24" s="88">
        <f>IF('職員配置'!$F24="専従","○","")</f>
      </c>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9">
        <f t="shared" si="0"/>
        <v>0</v>
      </c>
      <c r="AJ24" s="52"/>
      <c r="AK24" s="10" t="e">
        <f>ROUNDDOWN(AJ24/AG209,2)</f>
        <v>#DIV/0!</v>
      </c>
    </row>
    <row r="25" spans="1:37" ht="30" customHeight="1" hidden="1" thickBot="1">
      <c r="A25" s="57">
        <f>'職員配置'!A25</f>
        <v>0</v>
      </c>
      <c r="B25" s="57">
        <f>'職員配置'!B25</f>
        <v>0</v>
      </c>
      <c r="C25" s="88">
        <f>IF(OR('職員配置'!$D25="社会福祉士",'職員配置'!$D25="介護福祉士",'職員配置'!$D25="精神保健福祉士")=TRUE,"○","")</f>
      </c>
      <c r="D25" s="88">
        <f>IF('職員配置'!$E25="常勤","○","")</f>
      </c>
      <c r="E25" s="88">
        <f>IF('職員配置'!I25="","",IF('職員配置'!$I25&gt;=3,"○",""))</f>
      </c>
      <c r="F25" s="88">
        <f>IF('職員配置'!$F25="専従","○","")</f>
      </c>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9">
        <f t="shared" si="0"/>
        <v>0</v>
      </c>
      <c r="AJ25" s="52"/>
      <c r="AK25" s="10" t="e">
        <f>ROUNDDOWN(AJ25/AG209,2)</f>
        <v>#DIV/0!</v>
      </c>
    </row>
    <row r="26" spans="1:37" ht="30" customHeight="1" hidden="1" thickBot="1">
      <c r="A26" s="57">
        <f>'職員配置'!A26</f>
        <v>0</v>
      </c>
      <c r="B26" s="57">
        <f>'職員配置'!B26</f>
        <v>0</v>
      </c>
      <c r="C26" s="88">
        <f>IF(OR('職員配置'!$D26="社会福祉士",'職員配置'!$D26="介護福祉士",'職員配置'!$D26="精神保健福祉士")=TRUE,"○","")</f>
      </c>
      <c r="D26" s="88">
        <f>IF('職員配置'!$E26="常勤","○","")</f>
      </c>
      <c r="E26" s="88">
        <f>IF('職員配置'!I26="","",IF('職員配置'!$I26&gt;=3,"○",""))</f>
      </c>
      <c r="F26" s="88">
        <f>IF('職員配置'!$F26="専従","○","")</f>
      </c>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9">
        <f t="shared" si="0"/>
        <v>0</v>
      </c>
      <c r="AJ26" s="52"/>
      <c r="AK26" s="10" t="e">
        <f>ROUNDDOWN(AJ26/AG209,2)</f>
        <v>#DIV/0!</v>
      </c>
    </row>
    <row r="27" spans="1:37" ht="30" customHeight="1" hidden="1" thickBot="1">
      <c r="A27" s="57">
        <f>'職員配置'!A27</f>
        <v>0</v>
      </c>
      <c r="B27" s="57">
        <f>'職員配置'!B27</f>
        <v>0</v>
      </c>
      <c r="C27" s="88">
        <f>IF(OR('職員配置'!$D27="社会福祉士",'職員配置'!$D27="介護福祉士",'職員配置'!$D27="精神保健福祉士")=TRUE,"○","")</f>
      </c>
      <c r="D27" s="88">
        <f>IF('職員配置'!$E27="常勤","○","")</f>
      </c>
      <c r="E27" s="88">
        <f>IF('職員配置'!I27="","",IF('職員配置'!$I27&gt;=3,"○",""))</f>
      </c>
      <c r="F27" s="88">
        <f>IF('職員配置'!$F27="専従","○","")</f>
      </c>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9">
        <f t="shared" si="0"/>
        <v>0</v>
      </c>
      <c r="AJ27" s="52"/>
      <c r="AK27" s="10" t="e">
        <f>ROUNDDOWN(AJ27/AG209,2)</f>
        <v>#DIV/0!</v>
      </c>
    </row>
    <row r="28" spans="1:37" ht="30" customHeight="1" hidden="1" thickBot="1">
      <c r="A28" s="57">
        <f>'職員配置'!A28</f>
        <v>0</v>
      </c>
      <c r="B28" s="57">
        <f>'職員配置'!B28</f>
        <v>0</v>
      </c>
      <c r="C28" s="88">
        <f>IF(OR('職員配置'!$D28="社会福祉士",'職員配置'!$D28="介護福祉士",'職員配置'!$D28="精神保健福祉士")=TRUE,"○","")</f>
      </c>
      <c r="D28" s="88">
        <f>IF('職員配置'!$E28="常勤","○","")</f>
      </c>
      <c r="E28" s="88">
        <f>IF('職員配置'!I28="","",IF('職員配置'!$I28&gt;=3,"○",""))</f>
      </c>
      <c r="F28" s="88">
        <f>IF('職員配置'!$F28="専従","○","")</f>
      </c>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9">
        <f t="shared" si="0"/>
        <v>0</v>
      </c>
      <c r="AJ28" s="52"/>
      <c r="AK28" s="10" t="e">
        <f>ROUNDDOWN(AJ28/AG209,2)</f>
        <v>#DIV/0!</v>
      </c>
    </row>
    <row r="29" spans="1:37" ht="30" customHeight="1" hidden="1" thickBot="1">
      <c r="A29" s="57">
        <f>'職員配置'!A29</f>
        <v>0</v>
      </c>
      <c r="B29" s="57">
        <f>'職員配置'!B29</f>
        <v>0</v>
      </c>
      <c r="C29" s="88">
        <f>IF(OR('職員配置'!$D29="社会福祉士",'職員配置'!$D29="介護福祉士",'職員配置'!$D29="精神保健福祉士")=TRUE,"○","")</f>
      </c>
      <c r="D29" s="88">
        <f>IF('職員配置'!$E29="常勤","○","")</f>
      </c>
      <c r="E29" s="88">
        <f>IF('職員配置'!I29="","",IF('職員配置'!$I29&gt;=3,"○",""))</f>
      </c>
      <c r="F29" s="88">
        <f>IF('職員配置'!$F29="専従","○","")</f>
      </c>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9">
        <f t="shared" si="0"/>
        <v>0</v>
      </c>
      <c r="AJ29" s="52"/>
      <c r="AK29" s="10" t="e">
        <f>ROUNDDOWN(AJ29/AG209,2)</f>
        <v>#DIV/0!</v>
      </c>
    </row>
    <row r="30" spans="1:37" ht="30" customHeight="1" hidden="1" thickBot="1">
      <c r="A30" s="57">
        <f>'職員配置'!A30</f>
        <v>0</v>
      </c>
      <c r="B30" s="57">
        <f>'職員配置'!B30</f>
        <v>0</v>
      </c>
      <c r="C30" s="88">
        <f>IF(OR('職員配置'!$D30="社会福祉士",'職員配置'!$D30="介護福祉士",'職員配置'!$D30="精神保健福祉士")=TRUE,"○","")</f>
      </c>
      <c r="D30" s="88">
        <f>IF('職員配置'!$E30="常勤","○","")</f>
      </c>
      <c r="E30" s="88">
        <f>IF('職員配置'!I30="","",IF('職員配置'!$I30&gt;=3,"○",""))</f>
      </c>
      <c r="F30" s="88">
        <f>IF('職員配置'!$F30="専従","○","")</f>
      </c>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9">
        <f t="shared" si="0"/>
        <v>0</v>
      </c>
      <c r="AJ30" s="52"/>
      <c r="AK30" s="10" t="e">
        <f>ROUNDDOWN(AJ30/AG209,2)</f>
        <v>#DIV/0!</v>
      </c>
    </row>
    <row r="31" spans="1:37" ht="30" customHeight="1" hidden="1" thickBot="1">
      <c r="A31" s="57">
        <f>'職員配置'!A31</f>
        <v>0</v>
      </c>
      <c r="B31" s="57">
        <f>'職員配置'!B31</f>
        <v>0</v>
      </c>
      <c r="C31" s="88">
        <f>IF(OR('職員配置'!$D31="社会福祉士",'職員配置'!$D31="介護福祉士",'職員配置'!$D31="精神保健福祉士")=TRUE,"○","")</f>
      </c>
      <c r="D31" s="88">
        <f>IF('職員配置'!$E31="常勤","○","")</f>
      </c>
      <c r="E31" s="88">
        <f>IF('職員配置'!I31="","",IF('職員配置'!$I31&gt;=3,"○",""))</f>
      </c>
      <c r="F31" s="88">
        <f>IF('職員配置'!$F31="専従","○","")</f>
      </c>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9">
        <f t="shared" si="0"/>
        <v>0</v>
      </c>
      <c r="AJ31" s="52"/>
      <c r="AK31" s="10" t="e">
        <f>ROUNDDOWN(AJ31/AG209,2)</f>
        <v>#DIV/0!</v>
      </c>
    </row>
    <row r="32" spans="1:37" ht="30" customHeight="1" hidden="1" thickBot="1">
      <c r="A32" s="57">
        <f>'職員配置'!A32</f>
        <v>0</v>
      </c>
      <c r="B32" s="57">
        <f>'職員配置'!B32</f>
        <v>0</v>
      </c>
      <c r="C32" s="88">
        <f>IF(OR('職員配置'!$D32="社会福祉士",'職員配置'!$D32="介護福祉士",'職員配置'!$D32="精神保健福祉士")=TRUE,"○","")</f>
      </c>
      <c r="D32" s="88">
        <f>IF('職員配置'!$E32="常勤","○","")</f>
      </c>
      <c r="E32" s="88">
        <f>IF('職員配置'!I32="","",IF('職員配置'!$I32&gt;=3,"○",""))</f>
      </c>
      <c r="F32" s="88">
        <f>IF('職員配置'!$F32="専従","○","")</f>
      </c>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9">
        <f t="shared" si="0"/>
        <v>0</v>
      </c>
      <c r="AJ32" s="52"/>
      <c r="AK32" s="10" t="e">
        <f>ROUNDDOWN(AJ32/AG209,2)</f>
        <v>#DIV/0!</v>
      </c>
    </row>
    <row r="33" spans="1:37" ht="30" customHeight="1" hidden="1" thickBot="1">
      <c r="A33" s="57">
        <f>'職員配置'!A33</f>
        <v>0</v>
      </c>
      <c r="B33" s="57">
        <f>'職員配置'!B33</f>
        <v>0</v>
      </c>
      <c r="C33" s="88">
        <f>IF(OR('職員配置'!$D33="社会福祉士",'職員配置'!$D33="介護福祉士",'職員配置'!$D33="精神保健福祉士")=TRUE,"○","")</f>
      </c>
      <c r="D33" s="88">
        <f>IF('職員配置'!$E33="常勤","○","")</f>
      </c>
      <c r="E33" s="88">
        <f>IF('職員配置'!I33="","",IF('職員配置'!$I33&gt;=3,"○",""))</f>
      </c>
      <c r="F33" s="88">
        <f>IF('職員配置'!$F33="専従","○","")</f>
      </c>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9">
        <f t="shared" si="0"/>
        <v>0</v>
      </c>
      <c r="AJ33" s="52"/>
      <c r="AK33" s="10" t="e">
        <f>ROUNDDOWN(AJ33/AG209,2)</f>
        <v>#DIV/0!</v>
      </c>
    </row>
    <row r="34" spans="1:37" ht="30" customHeight="1" hidden="1" thickBot="1">
      <c r="A34" s="57">
        <f>'職員配置'!A34</f>
        <v>0</v>
      </c>
      <c r="B34" s="57">
        <f>'職員配置'!B34</f>
        <v>0</v>
      </c>
      <c r="C34" s="88">
        <f>IF(OR('職員配置'!$D34="社会福祉士",'職員配置'!$D34="介護福祉士",'職員配置'!$D34="精神保健福祉士")=TRUE,"○","")</f>
      </c>
      <c r="D34" s="88">
        <f>IF('職員配置'!$E34="常勤","○","")</f>
      </c>
      <c r="E34" s="88">
        <f>IF('職員配置'!I34="","",IF('職員配置'!$I34&gt;=3,"○",""))</f>
      </c>
      <c r="F34" s="88">
        <f>IF('職員配置'!$F34="専従","○","")</f>
      </c>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9">
        <f t="shared" si="0"/>
        <v>0</v>
      </c>
      <c r="AJ34" s="52"/>
      <c r="AK34" s="10" t="e">
        <f>ROUNDDOWN(AJ34/AG209,2)</f>
        <v>#DIV/0!</v>
      </c>
    </row>
    <row r="35" spans="1:37" ht="30" customHeight="1" hidden="1" thickBot="1">
      <c r="A35" s="57">
        <f>'職員配置'!A35</f>
        <v>0</v>
      </c>
      <c r="B35" s="57">
        <f>'職員配置'!B35</f>
        <v>0</v>
      </c>
      <c r="C35" s="88">
        <f>IF(OR('職員配置'!$D35="社会福祉士",'職員配置'!$D35="介護福祉士",'職員配置'!$D35="精神保健福祉士")=TRUE,"○","")</f>
      </c>
      <c r="D35" s="88">
        <f>IF('職員配置'!$E35="常勤","○","")</f>
      </c>
      <c r="E35" s="88">
        <f>IF('職員配置'!I35="","",IF('職員配置'!$I35&gt;=3,"○",""))</f>
      </c>
      <c r="F35" s="88">
        <f>IF('職員配置'!$F35="専従","○","")</f>
      </c>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9">
        <f t="shared" si="0"/>
        <v>0</v>
      </c>
      <c r="AJ35" s="52"/>
      <c r="AK35" s="10" t="e">
        <f>ROUNDDOWN(AJ35/AG209,2)</f>
        <v>#DIV/0!</v>
      </c>
    </row>
    <row r="36" spans="1:37" ht="30" customHeight="1" hidden="1" thickBot="1">
      <c r="A36" s="57">
        <f>'職員配置'!A36</f>
        <v>0</v>
      </c>
      <c r="B36" s="57">
        <f>'職員配置'!B36</f>
        <v>0</v>
      </c>
      <c r="C36" s="88">
        <f>IF(OR('職員配置'!$D36="社会福祉士",'職員配置'!$D36="介護福祉士",'職員配置'!$D36="精神保健福祉士")=TRUE,"○","")</f>
      </c>
      <c r="D36" s="88">
        <f>IF('職員配置'!$E36="常勤","○","")</f>
      </c>
      <c r="E36" s="88">
        <f>IF('職員配置'!I36="","",IF('職員配置'!$I36&gt;=3,"○",""))</f>
      </c>
      <c r="F36" s="88">
        <f>IF('職員配置'!$F36="専従","○","")</f>
      </c>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9">
        <f t="shared" si="0"/>
        <v>0</v>
      </c>
      <c r="AJ36" s="52"/>
      <c r="AK36" s="10" t="e">
        <f>ROUNDDOWN(AJ36/AG209,2)</f>
        <v>#DIV/0!</v>
      </c>
    </row>
    <row r="37" spans="1:37" ht="30" customHeight="1" hidden="1" thickBot="1">
      <c r="A37" s="57">
        <f>'職員配置'!A37</f>
        <v>0</v>
      </c>
      <c r="B37" s="57">
        <f>'職員配置'!B37</f>
        <v>0</v>
      </c>
      <c r="C37" s="88">
        <f>IF(OR('職員配置'!$D37="社会福祉士",'職員配置'!$D37="介護福祉士",'職員配置'!$D37="精神保健福祉士")=TRUE,"○","")</f>
      </c>
      <c r="D37" s="88">
        <f>IF('職員配置'!$E37="常勤","○","")</f>
      </c>
      <c r="E37" s="88">
        <f>IF('職員配置'!I37="","",IF('職員配置'!$I37&gt;=3,"○",""))</f>
      </c>
      <c r="F37" s="88">
        <f>IF('職員配置'!$F37="専従","○","")</f>
      </c>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9">
        <f t="shared" si="0"/>
        <v>0</v>
      </c>
      <c r="AJ37" s="52"/>
      <c r="AK37" s="10" t="e">
        <f>ROUNDDOWN(AJ37/AG209,2)</f>
        <v>#DIV/0!</v>
      </c>
    </row>
    <row r="38" spans="1:37" ht="30" customHeight="1" hidden="1" thickBot="1">
      <c r="A38" s="57">
        <f>'職員配置'!A38</f>
        <v>0</v>
      </c>
      <c r="B38" s="57">
        <f>'職員配置'!B38</f>
        <v>0</v>
      </c>
      <c r="C38" s="88">
        <f>IF(OR('職員配置'!$D38="社会福祉士",'職員配置'!$D38="介護福祉士",'職員配置'!$D38="精神保健福祉士")=TRUE,"○","")</f>
      </c>
      <c r="D38" s="88">
        <f>IF('職員配置'!$E38="常勤","○","")</f>
      </c>
      <c r="E38" s="88">
        <f>IF('職員配置'!I38="","",IF('職員配置'!$I38&gt;=3,"○",""))</f>
      </c>
      <c r="F38" s="88">
        <f>IF('職員配置'!$F38="専従","○","")</f>
      </c>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9">
        <f t="shared" si="0"/>
        <v>0</v>
      </c>
      <c r="AJ38" s="52"/>
      <c r="AK38" s="10" t="e">
        <f>ROUNDDOWN(AJ38/AG209,2)</f>
        <v>#DIV/0!</v>
      </c>
    </row>
    <row r="39" spans="1:37" ht="30" customHeight="1" hidden="1" thickBot="1">
      <c r="A39" s="57">
        <f>'職員配置'!A39</f>
        <v>0</v>
      </c>
      <c r="B39" s="57">
        <f>'職員配置'!B39</f>
        <v>0</v>
      </c>
      <c r="C39" s="88">
        <f>IF(OR('職員配置'!$D39="社会福祉士",'職員配置'!$D39="介護福祉士",'職員配置'!$D39="精神保健福祉士")=TRUE,"○","")</f>
      </c>
      <c r="D39" s="88">
        <f>IF('職員配置'!$E39="常勤","○","")</f>
      </c>
      <c r="E39" s="88">
        <f>IF('職員配置'!I39="","",IF('職員配置'!$I39&gt;=3,"○",""))</f>
      </c>
      <c r="F39" s="88">
        <f>IF('職員配置'!$F39="専従","○","")</f>
      </c>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9">
        <f t="shared" si="0"/>
        <v>0</v>
      </c>
      <c r="AJ39" s="52"/>
      <c r="AK39" s="10" t="e">
        <f>ROUNDDOWN(AJ39/AG209,2)</f>
        <v>#DIV/0!</v>
      </c>
    </row>
    <row r="40" spans="1:37" ht="30" customHeight="1" hidden="1" thickBot="1">
      <c r="A40" s="57">
        <f>'職員配置'!A40</f>
        <v>0</v>
      </c>
      <c r="B40" s="57">
        <f>'職員配置'!B40</f>
        <v>0</v>
      </c>
      <c r="C40" s="88">
        <f>IF(OR('職員配置'!$D40="社会福祉士",'職員配置'!$D40="介護福祉士",'職員配置'!$D40="精神保健福祉士")=TRUE,"○","")</f>
      </c>
      <c r="D40" s="88">
        <f>IF('職員配置'!$E40="常勤","○","")</f>
      </c>
      <c r="E40" s="88">
        <f>IF('職員配置'!I40="","",IF('職員配置'!$I40&gt;=3,"○",""))</f>
      </c>
      <c r="F40" s="88">
        <f>IF('職員配置'!$F40="専従","○","")</f>
      </c>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9">
        <f t="shared" si="0"/>
        <v>0</v>
      </c>
      <c r="AJ40" s="52"/>
      <c r="AK40" s="10" t="e">
        <f>ROUNDDOWN(AJ40/AG209,2)</f>
        <v>#DIV/0!</v>
      </c>
    </row>
    <row r="41" spans="1:37" ht="30" customHeight="1" hidden="1" thickBot="1">
      <c r="A41" s="57">
        <f>'職員配置'!A41</f>
        <v>0</v>
      </c>
      <c r="B41" s="57">
        <f>'職員配置'!B41</f>
        <v>0</v>
      </c>
      <c r="C41" s="88">
        <f>IF(OR('職員配置'!$D41="社会福祉士",'職員配置'!$D41="介護福祉士",'職員配置'!$D41="精神保健福祉士")=TRUE,"○","")</f>
      </c>
      <c r="D41" s="88">
        <f>IF('職員配置'!$E41="常勤","○","")</f>
      </c>
      <c r="E41" s="88">
        <f>IF('職員配置'!I41="","",IF('職員配置'!$I41&gt;=3,"○",""))</f>
      </c>
      <c r="F41" s="88">
        <f>IF('職員配置'!$F41="専従","○","")</f>
      </c>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9">
        <f t="shared" si="0"/>
        <v>0</v>
      </c>
      <c r="AJ41" s="52"/>
      <c r="AK41" s="10" t="e">
        <f>ROUNDDOWN(AJ41/AG209,2)</f>
        <v>#DIV/0!</v>
      </c>
    </row>
    <row r="42" spans="1:37" ht="30" customHeight="1" hidden="1" thickBot="1">
      <c r="A42" s="57">
        <f>'職員配置'!A42</f>
        <v>0</v>
      </c>
      <c r="B42" s="57">
        <f>'職員配置'!B42</f>
        <v>0</v>
      </c>
      <c r="C42" s="88">
        <f>IF(OR('職員配置'!$D42="社会福祉士",'職員配置'!$D42="介護福祉士",'職員配置'!$D42="精神保健福祉士")=TRUE,"○","")</f>
      </c>
      <c r="D42" s="88">
        <f>IF('職員配置'!$E42="常勤","○","")</f>
      </c>
      <c r="E42" s="88">
        <f>IF('職員配置'!I42="","",IF('職員配置'!$I42&gt;=3,"○",""))</f>
      </c>
      <c r="F42" s="88">
        <f>IF('職員配置'!$F42="専従","○","")</f>
      </c>
      <c r="G42" s="58"/>
      <c r="H42" s="58"/>
      <c r="I42" s="58"/>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9">
        <f t="shared" si="0"/>
        <v>0</v>
      </c>
      <c r="AJ42" s="52"/>
      <c r="AK42" s="10" t="e">
        <f>ROUNDDOWN(AJ42/AG209,2)</f>
        <v>#DIV/0!</v>
      </c>
    </row>
    <row r="43" spans="1:37" ht="30" customHeight="1" hidden="1" thickBot="1">
      <c r="A43" s="57">
        <f>'職員配置'!A43</f>
        <v>0</v>
      </c>
      <c r="B43" s="57">
        <f>'職員配置'!B43</f>
        <v>0</v>
      </c>
      <c r="C43" s="88">
        <f>IF(OR('職員配置'!$D43="社会福祉士",'職員配置'!$D43="介護福祉士",'職員配置'!$D43="精神保健福祉士")=TRUE,"○","")</f>
      </c>
      <c r="D43" s="88">
        <f>IF('職員配置'!$E43="常勤","○","")</f>
      </c>
      <c r="E43" s="88">
        <f>IF('職員配置'!I43="","",IF('職員配置'!$I43&gt;=3,"○",""))</f>
      </c>
      <c r="F43" s="88">
        <f>IF('職員配置'!$F43="専従","○","")</f>
      </c>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9">
        <f t="shared" si="0"/>
        <v>0</v>
      </c>
      <c r="AJ43" s="52"/>
      <c r="AK43" s="10" t="e">
        <f>ROUNDDOWN(AJ43/AG209,2)</f>
        <v>#DIV/0!</v>
      </c>
    </row>
    <row r="44" spans="1:37" ht="30" customHeight="1" hidden="1" thickBot="1">
      <c r="A44" s="57">
        <f>'職員配置'!A44</f>
        <v>0</v>
      </c>
      <c r="B44" s="57">
        <f>'職員配置'!B44</f>
        <v>0</v>
      </c>
      <c r="C44" s="88">
        <f>IF(OR('職員配置'!$D44="社会福祉士",'職員配置'!$D44="介護福祉士",'職員配置'!$D44="精神保健福祉士")=TRUE,"○","")</f>
      </c>
      <c r="D44" s="88">
        <f>IF('職員配置'!$E44="常勤","○","")</f>
      </c>
      <c r="E44" s="88">
        <f>IF('職員配置'!I44="","",IF('職員配置'!$I44&gt;=3,"○",""))</f>
      </c>
      <c r="F44" s="88">
        <f>IF('職員配置'!$F44="専従","○","")</f>
      </c>
      <c r="G44" s="58"/>
      <c r="H44" s="58"/>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9">
        <f t="shared" si="0"/>
        <v>0</v>
      </c>
      <c r="AJ44" s="52"/>
      <c r="AK44" s="10" t="e">
        <f>ROUNDDOWN(AJ44/AG209,2)</f>
        <v>#DIV/0!</v>
      </c>
    </row>
    <row r="45" spans="1:37" ht="30" customHeight="1" hidden="1" thickBot="1">
      <c r="A45" s="57">
        <f>'職員配置'!A45</f>
        <v>0</v>
      </c>
      <c r="B45" s="57">
        <f>'職員配置'!B45</f>
        <v>0</v>
      </c>
      <c r="C45" s="88">
        <f>IF(OR('職員配置'!$D45="社会福祉士",'職員配置'!$D45="介護福祉士",'職員配置'!$D45="精神保健福祉士")=TRUE,"○","")</f>
      </c>
      <c r="D45" s="88">
        <f>IF('職員配置'!$E45="常勤","○","")</f>
      </c>
      <c r="E45" s="88">
        <f>IF('職員配置'!I45="","",IF('職員配置'!$I45&gt;=3,"○",""))</f>
      </c>
      <c r="F45" s="88">
        <f>IF('職員配置'!$F45="専従","○","")</f>
      </c>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9">
        <f t="shared" si="0"/>
        <v>0</v>
      </c>
      <c r="AJ45" s="52"/>
      <c r="AK45" s="10" t="e">
        <f>ROUNDDOWN(AJ45/AG209,2)</f>
        <v>#DIV/0!</v>
      </c>
    </row>
    <row r="46" spans="1:37" ht="30" customHeight="1" hidden="1" thickBot="1">
      <c r="A46" s="57">
        <f>'職員配置'!A46</f>
        <v>0</v>
      </c>
      <c r="B46" s="57">
        <f>'職員配置'!B46</f>
        <v>0</v>
      </c>
      <c r="C46" s="88">
        <f>IF(OR('職員配置'!$D46="社会福祉士",'職員配置'!$D46="介護福祉士",'職員配置'!$D46="精神保健福祉士")=TRUE,"○","")</f>
      </c>
      <c r="D46" s="88">
        <f>IF('職員配置'!$E46="常勤","○","")</f>
      </c>
      <c r="E46" s="88">
        <f>IF('職員配置'!I46="","",IF('職員配置'!$I46&gt;=3,"○",""))</f>
      </c>
      <c r="F46" s="88">
        <f>IF('職員配置'!$F46="専従","○","")</f>
      </c>
      <c r="G46" s="58"/>
      <c r="H46" s="58"/>
      <c r="I46" s="58"/>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9">
        <f t="shared" si="0"/>
        <v>0</v>
      </c>
      <c r="AJ46" s="52"/>
      <c r="AK46" s="10" t="e">
        <f>ROUNDDOWN(AJ46/AG209,2)</f>
        <v>#DIV/0!</v>
      </c>
    </row>
    <row r="47" spans="1:37" ht="30" customHeight="1" hidden="1" thickBot="1">
      <c r="A47" s="57">
        <f>'職員配置'!A47</f>
        <v>0</v>
      </c>
      <c r="B47" s="57">
        <f>'職員配置'!B47</f>
        <v>0</v>
      </c>
      <c r="C47" s="88">
        <f>IF(OR('職員配置'!$D47="社会福祉士",'職員配置'!$D47="介護福祉士",'職員配置'!$D47="精神保健福祉士")=TRUE,"○","")</f>
      </c>
      <c r="D47" s="88">
        <f>IF('職員配置'!$E47="常勤","○","")</f>
      </c>
      <c r="E47" s="88">
        <f>IF('職員配置'!I47="","",IF('職員配置'!$I47&gt;=3,"○",""))</f>
      </c>
      <c r="F47" s="88">
        <f>IF('職員配置'!$F47="専従","○","")</f>
      </c>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9">
        <f t="shared" si="0"/>
        <v>0</v>
      </c>
      <c r="AJ47" s="52"/>
      <c r="AK47" s="10" t="e">
        <f>ROUNDDOWN(AJ47/AG209,2)</f>
        <v>#DIV/0!</v>
      </c>
    </row>
    <row r="48" spans="1:37" ht="30" customHeight="1" hidden="1" thickBot="1">
      <c r="A48" s="57">
        <f>'職員配置'!A48</f>
        <v>0</v>
      </c>
      <c r="B48" s="57">
        <f>'職員配置'!B48</f>
        <v>0</v>
      </c>
      <c r="C48" s="88">
        <f>IF(OR('職員配置'!$D48="社会福祉士",'職員配置'!$D48="介護福祉士",'職員配置'!$D48="精神保健福祉士")=TRUE,"○","")</f>
      </c>
      <c r="D48" s="88">
        <f>IF('職員配置'!$E48="常勤","○","")</f>
      </c>
      <c r="E48" s="88">
        <f>IF('職員配置'!I48="","",IF('職員配置'!$I48&gt;=3,"○",""))</f>
      </c>
      <c r="F48" s="88">
        <f>IF('職員配置'!$F48="専従","○","")</f>
      </c>
      <c r="G48" s="58"/>
      <c r="H48" s="58"/>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9">
        <f t="shared" si="0"/>
        <v>0</v>
      </c>
      <c r="AJ48" s="52"/>
      <c r="AK48" s="10" t="e">
        <f>ROUNDDOWN(AJ48/AG209,2)</f>
        <v>#DIV/0!</v>
      </c>
    </row>
    <row r="49" spans="1:37" ht="30" customHeight="1" hidden="1" thickBot="1">
      <c r="A49" s="57">
        <f>'職員配置'!A49</f>
        <v>0</v>
      </c>
      <c r="B49" s="57">
        <f>'職員配置'!B49</f>
        <v>0</v>
      </c>
      <c r="C49" s="88">
        <f>IF(OR('職員配置'!$D49="社会福祉士",'職員配置'!$D49="介護福祉士",'職員配置'!$D49="精神保健福祉士")=TRUE,"○","")</f>
      </c>
      <c r="D49" s="88">
        <f>IF('職員配置'!$E49="常勤","○","")</f>
      </c>
      <c r="E49" s="88">
        <f>IF('職員配置'!I49="","",IF('職員配置'!$I49&gt;=3,"○",""))</f>
      </c>
      <c r="F49" s="88">
        <f>IF('職員配置'!$F49="専従","○","")</f>
      </c>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9">
        <f t="shared" si="0"/>
        <v>0</v>
      </c>
      <c r="AJ49" s="52"/>
      <c r="AK49" s="10" t="e">
        <f>ROUNDDOWN(AJ49/AG209,2)</f>
        <v>#DIV/0!</v>
      </c>
    </row>
    <row r="50" spans="1:37" ht="30" customHeight="1" hidden="1" thickBot="1">
      <c r="A50" s="57">
        <f>'職員配置'!A50</f>
        <v>0</v>
      </c>
      <c r="B50" s="57">
        <f>'職員配置'!B50</f>
        <v>0</v>
      </c>
      <c r="C50" s="88">
        <f>IF(OR('職員配置'!$D50="社会福祉士",'職員配置'!$D50="介護福祉士",'職員配置'!$D50="精神保健福祉士")=TRUE,"○","")</f>
      </c>
      <c r="D50" s="88">
        <f>IF('職員配置'!$E50="常勤","○","")</f>
      </c>
      <c r="E50" s="88">
        <f>IF('職員配置'!I50="","",IF('職員配置'!$I50&gt;=3,"○",""))</f>
      </c>
      <c r="F50" s="88">
        <f>IF('職員配置'!$F50="専従","○","")</f>
      </c>
      <c r="G50" s="58"/>
      <c r="H50" s="58"/>
      <c r="I50" s="58"/>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8"/>
      <c r="AI50" s="9">
        <f t="shared" si="0"/>
        <v>0</v>
      </c>
      <c r="AJ50" s="52"/>
      <c r="AK50" s="10" t="e">
        <f>ROUNDDOWN(AJ50/AG209,2)</f>
        <v>#DIV/0!</v>
      </c>
    </row>
    <row r="51" spans="1:37" ht="30" customHeight="1" hidden="1" thickBot="1">
      <c r="A51" s="57">
        <f>'職員配置'!A51</f>
        <v>0</v>
      </c>
      <c r="B51" s="57">
        <f>'職員配置'!B51</f>
        <v>0</v>
      </c>
      <c r="C51" s="88">
        <f>IF(OR('職員配置'!$D51="社会福祉士",'職員配置'!$D51="介護福祉士",'職員配置'!$D51="精神保健福祉士")=TRUE,"○","")</f>
      </c>
      <c r="D51" s="88">
        <f>IF('職員配置'!$E51="常勤","○","")</f>
      </c>
      <c r="E51" s="88">
        <f>IF('職員配置'!I51="","",IF('職員配置'!$I51&gt;=3,"○",""))</f>
      </c>
      <c r="F51" s="88">
        <f>IF('職員配置'!$F51="専従","○","")</f>
      </c>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9">
        <f t="shared" si="0"/>
        <v>0</v>
      </c>
      <c r="AJ51" s="52"/>
      <c r="AK51" s="10" t="e">
        <f>ROUNDDOWN(AJ51/AG209,2)</f>
        <v>#DIV/0!</v>
      </c>
    </row>
    <row r="52" spans="1:37" ht="30" customHeight="1" hidden="1" thickBot="1">
      <c r="A52" s="57">
        <f>'職員配置'!A52</f>
        <v>0</v>
      </c>
      <c r="B52" s="57">
        <f>'職員配置'!B52</f>
        <v>0</v>
      </c>
      <c r="C52" s="88">
        <f>IF(OR('職員配置'!$D52="社会福祉士",'職員配置'!$D52="介護福祉士",'職員配置'!$D52="精神保健福祉士")=TRUE,"○","")</f>
      </c>
      <c r="D52" s="88">
        <f>IF('職員配置'!$E52="常勤","○","")</f>
      </c>
      <c r="E52" s="88">
        <f>IF('職員配置'!I52="","",IF('職員配置'!$I52&gt;=3,"○",""))</f>
      </c>
      <c r="F52" s="88">
        <f>IF('職員配置'!$F52="専従","○","")</f>
      </c>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9">
        <f t="shared" si="0"/>
        <v>0</v>
      </c>
      <c r="AJ52" s="52"/>
      <c r="AK52" s="10" t="e">
        <f>ROUNDDOWN(AJ52/AG209,2)</f>
        <v>#DIV/0!</v>
      </c>
    </row>
    <row r="53" spans="1:37" ht="30" customHeight="1" hidden="1" thickBot="1">
      <c r="A53" s="57">
        <f>'職員配置'!A53</f>
        <v>0</v>
      </c>
      <c r="B53" s="57">
        <f>'職員配置'!B53</f>
        <v>0</v>
      </c>
      <c r="C53" s="88">
        <f>IF(OR('職員配置'!$D53="社会福祉士",'職員配置'!$D53="介護福祉士",'職員配置'!$D53="精神保健福祉士")=TRUE,"○","")</f>
      </c>
      <c r="D53" s="88">
        <f>IF('職員配置'!$E53="常勤","○","")</f>
      </c>
      <c r="E53" s="88">
        <f>IF('職員配置'!I53="","",IF('職員配置'!$I53&gt;=3,"○",""))</f>
      </c>
      <c r="F53" s="88">
        <f>IF('職員配置'!$F53="専従","○","")</f>
      </c>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9">
        <f t="shared" si="0"/>
        <v>0</v>
      </c>
      <c r="AJ53" s="52"/>
      <c r="AK53" s="10" t="e">
        <f>ROUNDDOWN(AJ53/AG209,2)</f>
        <v>#DIV/0!</v>
      </c>
    </row>
    <row r="54" spans="1:37" ht="30" customHeight="1" hidden="1" thickBot="1">
      <c r="A54" s="57">
        <f>'職員配置'!A54</f>
        <v>0</v>
      </c>
      <c r="B54" s="57">
        <f>'職員配置'!B54</f>
        <v>0</v>
      </c>
      <c r="C54" s="88">
        <f>IF(OR('職員配置'!$D54="社会福祉士",'職員配置'!$D54="介護福祉士",'職員配置'!$D54="精神保健福祉士")=TRUE,"○","")</f>
      </c>
      <c r="D54" s="88">
        <f>IF('職員配置'!$E54="常勤","○","")</f>
      </c>
      <c r="E54" s="88">
        <f>IF('職員配置'!I54="","",IF('職員配置'!$I54&gt;=3,"○",""))</f>
      </c>
      <c r="F54" s="88">
        <f>IF('職員配置'!$F54="専従","○","")</f>
      </c>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9">
        <f t="shared" si="0"/>
        <v>0</v>
      </c>
      <c r="AJ54" s="52"/>
      <c r="AK54" s="10" t="e">
        <f>ROUNDDOWN(AJ54/AG209,2)</f>
        <v>#DIV/0!</v>
      </c>
    </row>
    <row r="55" spans="1:37" ht="30" customHeight="1" hidden="1" thickBot="1">
      <c r="A55" s="57">
        <f>'職員配置'!A55</f>
        <v>0</v>
      </c>
      <c r="B55" s="57">
        <f>'職員配置'!B55</f>
        <v>0</v>
      </c>
      <c r="C55" s="88">
        <f>IF(OR('職員配置'!$D55="社会福祉士",'職員配置'!$D55="介護福祉士",'職員配置'!$D55="精神保健福祉士")=TRUE,"○","")</f>
      </c>
      <c r="D55" s="88">
        <f>IF('職員配置'!$E55="常勤","○","")</f>
      </c>
      <c r="E55" s="88">
        <f>IF('職員配置'!I55="","",IF('職員配置'!$I55&gt;=3,"○",""))</f>
      </c>
      <c r="F55" s="88">
        <f>IF('職員配置'!$F55="専従","○","")</f>
      </c>
      <c r="G55" s="58"/>
      <c r="H55" s="58"/>
      <c r="I55" s="58"/>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9">
        <f t="shared" si="0"/>
        <v>0</v>
      </c>
      <c r="AJ55" s="52"/>
      <c r="AK55" s="10" t="e">
        <f>ROUNDDOWN(AJ55/AG209,2)</f>
        <v>#DIV/0!</v>
      </c>
    </row>
    <row r="56" spans="1:37" ht="30" customHeight="1" hidden="1" thickBot="1">
      <c r="A56" s="57">
        <f>'職員配置'!A56</f>
        <v>0</v>
      </c>
      <c r="B56" s="57">
        <f>'職員配置'!B56</f>
        <v>0</v>
      </c>
      <c r="C56" s="88">
        <f>IF(OR('職員配置'!$D56="社会福祉士",'職員配置'!$D56="介護福祉士",'職員配置'!$D56="精神保健福祉士")=TRUE,"○","")</f>
      </c>
      <c r="D56" s="88">
        <f>IF('職員配置'!$E56="常勤","○","")</f>
      </c>
      <c r="E56" s="88">
        <f>IF('職員配置'!I56="","",IF('職員配置'!$I56&gt;=3,"○",""))</f>
      </c>
      <c r="F56" s="88">
        <f>IF('職員配置'!$F56="専従","○","")</f>
      </c>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9">
        <f t="shared" si="0"/>
        <v>0</v>
      </c>
      <c r="AJ56" s="52"/>
      <c r="AK56" s="10" t="e">
        <f>ROUNDDOWN(AJ56/AG209,2)</f>
        <v>#DIV/0!</v>
      </c>
    </row>
    <row r="57" spans="1:37" ht="30" customHeight="1" hidden="1" thickBot="1">
      <c r="A57" s="57">
        <f>'職員配置'!A57</f>
        <v>0</v>
      </c>
      <c r="B57" s="57">
        <f>'職員配置'!B57</f>
        <v>0</v>
      </c>
      <c r="C57" s="88">
        <f>IF(OR('職員配置'!$D57="社会福祉士",'職員配置'!$D57="介護福祉士",'職員配置'!$D57="精神保健福祉士")=TRUE,"○","")</f>
      </c>
      <c r="D57" s="88">
        <f>IF('職員配置'!$E57="常勤","○","")</f>
      </c>
      <c r="E57" s="88">
        <f>IF('職員配置'!I57="","",IF('職員配置'!$I57&gt;=3,"○",""))</f>
      </c>
      <c r="F57" s="88">
        <f>IF('職員配置'!$F57="専従","○","")</f>
      </c>
      <c r="G57" s="58"/>
      <c r="H57" s="58"/>
      <c r="I57" s="58"/>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8"/>
      <c r="AI57" s="9">
        <f t="shared" si="0"/>
        <v>0</v>
      </c>
      <c r="AJ57" s="52"/>
      <c r="AK57" s="10" t="e">
        <f>ROUNDDOWN(AJ57/AG209,2)</f>
        <v>#DIV/0!</v>
      </c>
    </row>
    <row r="58" spans="1:37" ht="30" customHeight="1" hidden="1" thickBot="1">
      <c r="A58" s="57">
        <f>'職員配置'!A58</f>
        <v>0</v>
      </c>
      <c r="B58" s="57">
        <f>'職員配置'!B58</f>
        <v>0</v>
      </c>
      <c r="C58" s="88">
        <f>IF(OR('職員配置'!$D58="社会福祉士",'職員配置'!$D58="介護福祉士",'職員配置'!$D58="精神保健福祉士")=TRUE,"○","")</f>
      </c>
      <c r="D58" s="88">
        <f>IF('職員配置'!$E58="常勤","○","")</f>
      </c>
      <c r="E58" s="88">
        <f>IF('職員配置'!I58="","",IF('職員配置'!$I58&gt;=3,"○",""))</f>
      </c>
      <c r="F58" s="88">
        <f>IF('職員配置'!$F58="専従","○","")</f>
      </c>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9">
        <f t="shared" si="0"/>
        <v>0</v>
      </c>
      <c r="AJ58" s="52"/>
      <c r="AK58" s="10" t="e">
        <f>ROUNDDOWN(AJ58/AG209,2)</f>
        <v>#DIV/0!</v>
      </c>
    </row>
    <row r="59" spans="1:37" ht="30" customHeight="1" hidden="1" thickBot="1">
      <c r="A59" s="57">
        <f>'職員配置'!A59</f>
        <v>0</v>
      </c>
      <c r="B59" s="57">
        <f>'職員配置'!B59</f>
        <v>0</v>
      </c>
      <c r="C59" s="88">
        <f>IF(OR('職員配置'!$D59="社会福祉士",'職員配置'!$D59="介護福祉士",'職員配置'!$D59="精神保健福祉士")=TRUE,"○","")</f>
      </c>
      <c r="D59" s="88">
        <f>IF('職員配置'!$E59="常勤","○","")</f>
      </c>
      <c r="E59" s="88">
        <f>IF('職員配置'!I59="","",IF('職員配置'!$I59&gt;=3,"○",""))</f>
      </c>
      <c r="F59" s="88">
        <f>IF('職員配置'!$F59="専従","○","")</f>
      </c>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9">
        <f t="shared" si="0"/>
        <v>0</v>
      </c>
      <c r="AJ59" s="52"/>
      <c r="AK59" s="10" t="e">
        <f>ROUNDDOWN(AJ59/AG209,2)</f>
        <v>#DIV/0!</v>
      </c>
    </row>
    <row r="60" spans="1:37" ht="30" customHeight="1" hidden="1" thickBot="1">
      <c r="A60" s="57">
        <f>'職員配置'!A60</f>
        <v>0</v>
      </c>
      <c r="B60" s="57">
        <f>'職員配置'!B60</f>
        <v>0</v>
      </c>
      <c r="C60" s="88">
        <f>IF(OR('職員配置'!$D60="社会福祉士",'職員配置'!$D60="介護福祉士",'職員配置'!$D60="精神保健福祉士")=TRUE,"○","")</f>
      </c>
      <c r="D60" s="88">
        <f>IF('職員配置'!$E60="常勤","○","")</f>
      </c>
      <c r="E60" s="88">
        <f>IF('職員配置'!I60="","",IF('職員配置'!$I60&gt;=3,"○",""))</f>
      </c>
      <c r="F60" s="88">
        <f>IF('職員配置'!$F60="専従","○","")</f>
      </c>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9">
        <f t="shared" si="0"/>
        <v>0</v>
      </c>
      <c r="AJ60" s="52"/>
      <c r="AK60" s="10" t="e">
        <f>ROUNDDOWN(AJ60/AG209,2)</f>
        <v>#DIV/0!</v>
      </c>
    </row>
    <row r="61" spans="1:37" ht="30" customHeight="1" hidden="1" thickBot="1">
      <c r="A61" s="57">
        <f>'職員配置'!A61</f>
        <v>0</v>
      </c>
      <c r="B61" s="57">
        <f>'職員配置'!B61</f>
        <v>0</v>
      </c>
      <c r="C61" s="88">
        <f>IF(OR('職員配置'!$D61="社会福祉士",'職員配置'!$D61="介護福祉士",'職員配置'!$D61="精神保健福祉士")=TRUE,"○","")</f>
      </c>
      <c r="D61" s="88">
        <f>IF('職員配置'!$E61="常勤","○","")</f>
      </c>
      <c r="E61" s="88">
        <f>IF('職員配置'!I61="","",IF('職員配置'!$I61&gt;=3,"○",""))</f>
      </c>
      <c r="F61" s="88">
        <f>IF('職員配置'!$F61="専従","○","")</f>
      </c>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9">
        <f t="shared" si="0"/>
        <v>0</v>
      </c>
      <c r="AJ61" s="52"/>
      <c r="AK61" s="10" t="e">
        <f>ROUNDDOWN(AJ61/AG209,2)</f>
        <v>#DIV/0!</v>
      </c>
    </row>
    <row r="62" spans="1:37" ht="30" customHeight="1" hidden="1" thickBot="1">
      <c r="A62" s="57">
        <f>'職員配置'!A62</f>
        <v>0</v>
      </c>
      <c r="B62" s="57">
        <f>'職員配置'!B62</f>
        <v>0</v>
      </c>
      <c r="C62" s="88">
        <f>IF(OR('職員配置'!$D62="社会福祉士",'職員配置'!$D62="介護福祉士",'職員配置'!$D62="精神保健福祉士")=TRUE,"○","")</f>
      </c>
      <c r="D62" s="88">
        <f>IF('職員配置'!$E62="常勤","○","")</f>
      </c>
      <c r="E62" s="88">
        <f>IF('職員配置'!I62="","",IF('職員配置'!$I62&gt;=3,"○",""))</f>
      </c>
      <c r="F62" s="88">
        <f>IF('職員配置'!$F62="専従","○","")</f>
      </c>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9">
        <f t="shared" si="0"/>
        <v>0</v>
      </c>
      <c r="AJ62" s="52"/>
      <c r="AK62" s="10" t="e">
        <f>ROUNDDOWN(AJ62/AG209,2)</f>
        <v>#DIV/0!</v>
      </c>
    </row>
    <row r="63" spans="1:37" ht="30" customHeight="1" hidden="1" thickBot="1">
      <c r="A63" s="57">
        <f>'職員配置'!A63</f>
        <v>0</v>
      </c>
      <c r="B63" s="57">
        <f>'職員配置'!B63</f>
        <v>0</v>
      </c>
      <c r="C63" s="88">
        <f>IF(OR('職員配置'!$D63="社会福祉士",'職員配置'!$D63="介護福祉士",'職員配置'!$D63="精神保健福祉士")=TRUE,"○","")</f>
      </c>
      <c r="D63" s="88">
        <f>IF('職員配置'!$E63="常勤","○","")</f>
      </c>
      <c r="E63" s="88">
        <f>IF('職員配置'!I63="","",IF('職員配置'!$I63&gt;=3,"○",""))</f>
      </c>
      <c r="F63" s="88">
        <f>IF('職員配置'!$F63="専従","○","")</f>
      </c>
      <c r="G63" s="58"/>
      <c r="H63" s="58"/>
      <c r="I63" s="58"/>
      <c r="J63" s="58"/>
      <c r="K63" s="58"/>
      <c r="L63" s="58"/>
      <c r="M63" s="58"/>
      <c r="N63" s="58"/>
      <c r="O63" s="58"/>
      <c r="P63" s="58"/>
      <c r="Q63" s="58"/>
      <c r="R63" s="58"/>
      <c r="S63" s="58"/>
      <c r="T63" s="58"/>
      <c r="U63" s="58"/>
      <c r="V63" s="58"/>
      <c r="W63" s="58"/>
      <c r="X63" s="58"/>
      <c r="Y63" s="58"/>
      <c r="Z63" s="58"/>
      <c r="AA63" s="58"/>
      <c r="AB63" s="58"/>
      <c r="AC63" s="58"/>
      <c r="AD63" s="58"/>
      <c r="AE63" s="58"/>
      <c r="AF63" s="58"/>
      <c r="AG63" s="58"/>
      <c r="AH63" s="58"/>
      <c r="AI63" s="9">
        <f t="shared" si="0"/>
        <v>0</v>
      </c>
      <c r="AJ63" s="52"/>
      <c r="AK63" s="10" t="e">
        <f>ROUNDDOWN(AJ63/AG209,2)</f>
        <v>#DIV/0!</v>
      </c>
    </row>
    <row r="64" spans="1:37" ht="30" customHeight="1" hidden="1" thickBot="1">
      <c r="A64" s="57">
        <f>'職員配置'!A64</f>
        <v>0</v>
      </c>
      <c r="B64" s="57">
        <f>'職員配置'!B64</f>
        <v>0</v>
      </c>
      <c r="C64" s="88">
        <f>IF(OR('職員配置'!$D64="社会福祉士",'職員配置'!$D64="介護福祉士",'職員配置'!$D64="精神保健福祉士")=TRUE,"○","")</f>
      </c>
      <c r="D64" s="88">
        <f>IF('職員配置'!$E64="常勤","○","")</f>
      </c>
      <c r="E64" s="88">
        <f>IF('職員配置'!I64="","",IF('職員配置'!$I64&gt;=3,"○",""))</f>
      </c>
      <c r="F64" s="88">
        <f>IF('職員配置'!$F64="専従","○","")</f>
      </c>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9">
        <f t="shared" si="0"/>
        <v>0</v>
      </c>
      <c r="AJ64" s="52"/>
      <c r="AK64" s="10" t="e">
        <f>ROUNDDOWN(AJ64/AG209,2)</f>
        <v>#DIV/0!</v>
      </c>
    </row>
    <row r="65" spans="1:37" ht="30" customHeight="1" hidden="1" thickBot="1">
      <c r="A65" s="57">
        <f>'職員配置'!A65</f>
        <v>0</v>
      </c>
      <c r="B65" s="57">
        <f>'職員配置'!B65</f>
        <v>0</v>
      </c>
      <c r="C65" s="88">
        <f>IF(OR('職員配置'!$D65="社会福祉士",'職員配置'!$D65="介護福祉士",'職員配置'!$D65="精神保健福祉士")=TRUE,"○","")</f>
      </c>
      <c r="D65" s="88">
        <f>IF('職員配置'!$E65="常勤","○","")</f>
      </c>
      <c r="E65" s="88">
        <f>IF('職員配置'!I65="","",IF('職員配置'!$I65&gt;=3,"○",""))</f>
      </c>
      <c r="F65" s="88">
        <f>IF('職員配置'!$F65="専従","○","")</f>
      </c>
      <c r="G65" s="58"/>
      <c r="H65" s="58"/>
      <c r="I65" s="58"/>
      <c r="J65" s="58"/>
      <c r="K65" s="58"/>
      <c r="L65" s="58"/>
      <c r="M65" s="58"/>
      <c r="N65" s="58"/>
      <c r="O65" s="58"/>
      <c r="P65" s="58"/>
      <c r="Q65" s="58"/>
      <c r="R65" s="58"/>
      <c r="S65" s="58"/>
      <c r="T65" s="58"/>
      <c r="U65" s="58"/>
      <c r="V65" s="58"/>
      <c r="W65" s="58"/>
      <c r="X65" s="58"/>
      <c r="Y65" s="58"/>
      <c r="Z65" s="58"/>
      <c r="AA65" s="58"/>
      <c r="AB65" s="58"/>
      <c r="AC65" s="58"/>
      <c r="AD65" s="58"/>
      <c r="AE65" s="58"/>
      <c r="AF65" s="58"/>
      <c r="AG65" s="58"/>
      <c r="AH65" s="58"/>
      <c r="AI65" s="9">
        <f t="shared" si="0"/>
        <v>0</v>
      </c>
      <c r="AJ65" s="52"/>
      <c r="AK65" s="10" t="e">
        <f>ROUNDDOWN(AJ65/AG209,2)</f>
        <v>#DIV/0!</v>
      </c>
    </row>
    <row r="66" spans="1:37" ht="30" customHeight="1" hidden="1" thickBot="1">
      <c r="A66" s="57">
        <f>'職員配置'!A66</f>
        <v>0</v>
      </c>
      <c r="B66" s="57">
        <f>'職員配置'!B66</f>
        <v>0</v>
      </c>
      <c r="C66" s="88">
        <f>IF(OR('職員配置'!$D66="社会福祉士",'職員配置'!$D66="介護福祉士",'職員配置'!$D66="精神保健福祉士")=TRUE,"○","")</f>
      </c>
      <c r="D66" s="88">
        <f>IF('職員配置'!$E66="常勤","○","")</f>
      </c>
      <c r="E66" s="88">
        <f>IF('職員配置'!I66="","",IF('職員配置'!$I66&gt;=3,"○",""))</f>
      </c>
      <c r="F66" s="88">
        <f>IF('職員配置'!$F66="専従","○","")</f>
      </c>
      <c r="G66" s="58"/>
      <c r="H66" s="58"/>
      <c r="I66" s="58"/>
      <c r="J66" s="58"/>
      <c r="K66" s="58"/>
      <c r="L66" s="58"/>
      <c r="M66" s="58"/>
      <c r="N66" s="58"/>
      <c r="O66" s="58"/>
      <c r="P66" s="58"/>
      <c r="Q66" s="58"/>
      <c r="R66" s="58"/>
      <c r="S66" s="58"/>
      <c r="T66" s="58"/>
      <c r="U66" s="58"/>
      <c r="V66" s="58"/>
      <c r="W66" s="58"/>
      <c r="X66" s="58"/>
      <c r="Y66" s="58"/>
      <c r="Z66" s="58"/>
      <c r="AA66" s="58"/>
      <c r="AB66" s="58"/>
      <c r="AC66" s="58"/>
      <c r="AD66" s="58"/>
      <c r="AE66" s="58"/>
      <c r="AF66" s="58"/>
      <c r="AG66" s="58"/>
      <c r="AH66" s="58"/>
      <c r="AI66" s="9">
        <f t="shared" si="0"/>
        <v>0</v>
      </c>
      <c r="AJ66" s="52"/>
      <c r="AK66" s="10" t="e">
        <f>ROUNDDOWN(AJ66/AG209,2)</f>
        <v>#DIV/0!</v>
      </c>
    </row>
    <row r="67" spans="1:37" ht="30" customHeight="1" hidden="1" thickBot="1">
      <c r="A67" s="57">
        <f>'職員配置'!A67</f>
        <v>0</v>
      </c>
      <c r="B67" s="57">
        <f>'職員配置'!B67</f>
        <v>0</v>
      </c>
      <c r="C67" s="88">
        <f>IF(OR('職員配置'!$D67="社会福祉士",'職員配置'!$D67="介護福祉士",'職員配置'!$D67="精神保健福祉士")=TRUE,"○","")</f>
      </c>
      <c r="D67" s="88">
        <f>IF('職員配置'!$E67="常勤","○","")</f>
      </c>
      <c r="E67" s="88">
        <f>IF('職員配置'!I67="","",IF('職員配置'!$I67&gt;=3,"○",""))</f>
      </c>
      <c r="F67" s="88">
        <f>IF('職員配置'!$F67="専従","○","")</f>
      </c>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9">
        <f t="shared" si="0"/>
        <v>0</v>
      </c>
      <c r="AJ67" s="52"/>
      <c r="AK67" s="10" t="e">
        <f>ROUNDDOWN(AJ67/AG209,2)</f>
        <v>#DIV/0!</v>
      </c>
    </row>
    <row r="68" spans="1:37" ht="30" customHeight="1" hidden="1" thickBot="1">
      <c r="A68" s="57">
        <f>'職員配置'!A68</f>
        <v>0</v>
      </c>
      <c r="B68" s="57">
        <f>'職員配置'!B68</f>
        <v>0</v>
      </c>
      <c r="C68" s="88">
        <f>IF(OR('職員配置'!$D68="社会福祉士",'職員配置'!$D68="介護福祉士",'職員配置'!$D68="精神保健福祉士")=TRUE,"○","")</f>
      </c>
      <c r="D68" s="88">
        <f>IF('職員配置'!$E68="常勤","○","")</f>
      </c>
      <c r="E68" s="88">
        <f>IF('職員配置'!I68="","",IF('職員配置'!$I68&gt;=3,"○",""))</f>
      </c>
      <c r="F68" s="88">
        <f>IF('職員配置'!$F68="専従","○","")</f>
      </c>
      <c r="G68" s="58"/>
      <c r="H68" s="58"/>
      <c r="I68" s="58"/>
      <c r="J68" s="58"/>
      <c r="K68" s="58"/>
      <c r="L68" s="58"/>
      <c r="M68" s="58"/>
      <c r="N68" s="58"/>
      <c r="O68" s="58"/>
      <c r="P68" s="58"/>
      <c r="Q68" s="58"/>
      <c r="R68" s="58"/>
      <c r="S68" s="58"/>
      <c r="T68" s="58"/>
      <c r="U68" s="58"/>
      <c r="V68" s="58"/>
      <c r="W68" s="58"/>
      <c r="X68" s="58"/>
      <c r="Y68" s="58"/>
      <c r="Z68" s="58"/>
      <c r="AA68" s="58"/>
      <c r="AB68" s="58"/>
      <c r="AC68" s="58"/>
      <c r="AD68" s="58"/>
      <c r="AE68" s="58"/>
      <c r="AF68" s="58"/>
      <c r="AG68" s="58"/>
      <c r="AH68" s="58"/>
      <c r="AI68" s="9">
        <f t="shared" si="0"/>
        <v>0</v>
      </c>
      <c r="AJ68" s="52"/>
      <c r="AK68" s="10" t="e">
        <f>ROUNDDOWN(AJ68/AG209,2)</f>
        <v>#DIV/0!</v>
      </c>
    </row>
    <row r="69" spans="1:37" ht="30" customHeight="1" hidden="1" thickBot="1">
      <c r="A69" s="57">
        <f>'職員配置'!A69</f>
        <v>0</v>
      </c>
      <c r="B69" s="57">
        <f>'職員配置'!B69</f>
        <v>0</v>
      </c>
      <c r="C69" s="88">
        <f>IF(OR('職員配置'!$D69="社会福祉士",'職員配置'!$D69="介護福祉士",'職員配置'!$D69="精神保健福祉士")=TRUE,"○","")</f>
      </c>
      <c r="D69" s="88">
        <f>IF('職員配置'!$E69="常勤","○","")</f>
      </c>
      <c r="E69" s="88">
        <f>IF('職員配置'!I69="","",IF('職員配置'!$I69&gt;=3,"○",""))</f>
      </c>
      <c r="F69" s="88">
        <f>IF('職員配置'!$F69="専従","○","")</f>
      </c>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9">
        <f t="shared" si="0"/>
        <v>0</v>
      </c>
      <c r="AJ69" s="52"/>
      <c r="AK69" s="10" t="e">
        <f>ROUNDDOWN(AJ69/AG209,2)</f>
        <v>#DIV/0!</v>
      </c>
    </row>
    <row r="70" spans="1:37" ht="30" customHeight="1" hidden="1" thickBot="1">
      <c r="A70" s="57">
        <f>'職員配置'!A70</f>
        <v>0</v>
      </c>
      <c r="B70" s="57">
        <f>'職員配置'!B70</f>
        <v>0</v>
      </c>
      <c r="C70" s="88">
        <f>IF(OR('職員配置'!$D70="社会福祉士",'職員配置'!$D70="介護福祉士",'職員配置'!$D70="精神保健福祉士")=TRUE,"○","")</f>
      </c>
      <c r="D70" s="88">
        <f>IF('職員配置'!$E70="常勤","○","")</f>
      </c>
      <c r="E70" s="88">
        <f>IF('職員配置'!I70="","",IF('職員配置'!$I70&gt;=3,"○",""))</f>
      </c>
      <c r="F70" s="88">
        <f>IF('職員配置'!$F70="専従","○","")</f>
      </c>
      <c r="G70" s="58"/>
      <c r="H70" s="58"/>
      <c r="I70" s="58"/>
      <c r="J70" s="58"/>
      <c r="K70" s="58"/>
      <c r="L70" s="58"/>
      <c r="M70" s="58"/>
      <c r="N70" s="58"/>
      <c r="O70" s="58"/>
      <c r="P70" s="58"/>
      <c r="Q70" s="58"/>
      <c r="R70" s="58"/>
      <c r="S70" s="58"/>
      <c r="T70" s="58"/>
      <c r="U70" s="58"/>
      <c r="V70" s="58"/>
      <c r="W70" s="58"/>
      <c r="X70" s="58"/>
      <c r="Y70" s="58"/>
      <c r="Z70" s="58"/>
      <c r="AA70" s="58"/>
      <c r="AB70" s="58"/>
      <c r="AC70" s="58"/>
      <c r="AD70" s="58"/>
      <c r="AE70" s="58"/>
      <c r="AF70" s="58"/>
      <c r="AG70" s="58"/>
      <c r="AH70" s="58"/>
      <c r="AI70" s="9">
        <f t="shared" si="0"/>
        <v>0</v>
      </c>
      <c r="AJ70" s="52"/>
      <c r="AK70" s="10" t="e">
        <f>ROUNDDOWN(AJ70/AG209,2)</f>
        <v>#DIV/0!</v>
      </c>
    </row>
    <row r="71" spans="1:37" ht="30" customHeight="1" hidden="1" thickBot="1">
      <c r="A71" s="57">
        <f>'職員配置'!A71</f>
        <v>0</v>
      </c>
      <c r="B71" s="57">
        <f>'職員配置'!B71</f>
        <v>0</v>
      </c>
      <c r="C71" s="88">
        <f>IF(OR('職員配置'!$D71="社会福祉士",'職員配置'!$D71="介護福祉士",'職員配置'!$D71="精神保健福祉士")=TRUE,"○","")</f>
      </c>
      <c r="D71" s="88">
        <f>IF('職員配置'!$E71="常勤","○","")</f>
      </c>
      <c r="E71" s="88">
        <f>IF('職員配置'!I71="","",IF('職員配置'!$I71&gt;=3,"○",""))</f>
      </c>
      <c r="F71" s="88">
        <f>IF('職員配置'!$F71="専従","○","")</f>
      </c>
      <c r="G71" s="58"/>
      <c r="H71" s="58"/>
      <c r="I71" s="58"/>
      <c r="J71" s="58"/>
      <c r="K71" s="58"/>
      <c r="L71" s="58"/>
      <c r="M71" s="58"/>
      <c r="N71" s="58"/>
      <c r="O71" s="58"/>
      <c r="P71" s="58"/>
      <c r="Q71" s="58"/>
      <c r="R71" s="58"/>
      <c r="S71" s="58"/>
      <c r="T71" s="58"/>
      <c r="U71" s="58"/>
      <c r="V71" s="58"/>
      <c r="W71" s="58"/>
      <c r="X71" s="58"/>
      <c r="Y71" s="58"/>
      <c r="Z71" s="58"/>
      <c r="AA71" s="58"/>
      <c r="AB71" s="58"/>
      <c r="AC71" s="58"/>
      <c r="AD71" s="58"/>
      <c r="AE71" s="58"/>
      <c r="AF71" s="58"/>
      <c r="AG71" s="58"/>
      <c r="AH71" s="58"/>
      <c r="AI71" s="9">
        <f t="shared" si="0"/>
        <v>0</v>
      </c>
      <c r="AJ71" s="52"/>
      <c r="AK71" s="10" t="e">
        <f>ROUNDDOWN(AJ71/AG209,2)</f>
        <v>#DIV/0!</v>
      </c>
    </row>
    <row r="72" spans="1:37" ht="30" customHeight="1" hidden="1" thickBot="1">
      <c r="A72" s="57">
        <f>'職員配置'!A72</f>
        <v>0</v>
      </c>
      <c r="B72" s="57">
        <f>'職員配置'!B72</f>
        <v>0</v>
      </c>
      <c r="C72" s="88">
        <f>IF(OR('職員配置'!$D72="社会福祉士",'職員配置'!$D72="介護福祉士",'職員配置'!$D72="精神保健福祉士")=TRUE,"○","")</f>
      </c>
      <c r="D72" s="88">
        <f>IF('職員配置'!$E72="常勤","○","")</f>
      </c>
      <c r="E72" s="88">
        <f>IF('職員配置'!I72="","",IF('職員配置'!$I72&gt;=3,"○",""))</f>
      </c>
      <c r="F72" s="88">
        <f>IF('職員配置'!$F72="専従","○","")</f>
      </c>
      <c r="G72" s="58"/>
      <c r="H72" s="58"/>
      <c r="I72" s="58"/>
      <c r="J72" s="58"/>
      <c r="K72" s="58"/>
      <c r="L72" s="58"/>
      <c r="M72" s="58"/>
      <c r="N72" s="58"/>
      <c r="O72" s="58"/>
      <c r="P72" s="58"/>
      <c r="Q72" s="58"/>
      <c r="R72" s="58"/>
      <c r="S72" s="58"/>
      <c r="T72" s="58"/>
      <c r="U72" s="58"/>
      <c r="V72" s="58"/>
      <c r="W72" s="58"/>
      <c r="X72" s="58"/>
      <c r="Y72" s="58"/>
      <c r="Z72" s="58"/>
      <c r="AA72" s="58"/>
      <c r="AB72" s="58"/>
      <c r="AC72" s="58"/>
      <c r="AD72" s="58"/>
      <c r="AE72" s="58"/>
      <c r="AF72" s="58"/>
      <c r="AG72" s="58"/>
      <c r="AH72" s="58"/>
      <c r="AI72" s="9">
        <f t="shared" si="0"/>
        <v>0</v>
      </c>
      <c r="AJ72" s="52"/>
      <c r="AK72" s="10" t="e">
        <f>ROUNDDOWN(AJ72/AG209,2)</f>
        <v>#DIV/0!</v>
      </c>
    </row>
    <row r="73" spans="1:37" ht="30" customHeight="1" hidden="1" thickBot="1">
      <c r="A73" s="57">
        <f>'職員配置'!A73</f>
        <v>0</v>
      </c>
      <c r="B73" s="57">
        <f>'職員配置'!B73</f>
        <v>0</v>
      </c>
      <c r="C73" s="88">
        <f>IF(OR('職員配置'!$D73="社会福祉士",'職員配置'!$D73="介護福祉士",'職員配置'!$D73="精神保健福祉士")=TRUE,"○","")</f>
      </c>
      <c r="D73" s="88">
        <f>IF('職員配置'!$E73="常勤","○","")</f>
      </c>
      <c r="E73" s="88">
        <f>IF('職員配置'!I73="","",IF('職員配置'!$I73&gt;=3,"○",""))</f>
      </c>
      <c r="F73" s="88">
        <f>IF('職員配置'!$F73="専従","○","")</f>
      </c>
      <c r="G73" s="58"/>
      <c r="H73" s="58"/>
      <c r="I73" s="58"/>
      <c r="J73" s="58"/>
      <c r="K73" s="58"/>
      <c r="L73" s="58"/>
      <c r="M73" s="58"/>
      <c r="N73" s="58"/>
      <c r="O73" s="58"/>
      <c r="P73" s="58"/>
      <c r="Q73" s="58"/>
      <c r="R73" s="58"/>
      <c r="S73" s="58"/>
      <c r="T73" s="58"/>
      <c r="U73" s="58"/>
      <c r="V73" s="58"/>
      <c r="W73" s="58"/>
      <c r="X73" s="58"/>
      <c r="Y73" s="58"/>
      <c r="Z73" s="58"/>
      <c r="AA73" s="58"/>
      <c r="AB73" s="58"/>
      <c r="AC73" s="58"/>
      <c r="AD73" s="58"/>
      <c r="AE73" s="58"/>
      <c r="AF73" s="58"/>
      <c r="AG73" s="58"/>
      <c r="AH73" s="58"/>
      <c r="AI73" s="9">
        <f t="shared" si="0"/>
        <v>0</v>
      </c>
      <c r="AJ73" s="52"/>
      <c r="AK73" s="10" t="e">
        <f>ROUNDDOWN(AJ73/AG209,2)</f>
        <v>#DIV/0!</v>
      </c>
    </row>
    <row r="74" spans="1:37" ht="30" customHeight="1" hidden="1" thickBot="1">
      <c r="A74" s="57">
        <f>'職員配置'!A74</f>
        <v>0</v>
      </c>
      <c r="B74" s="57">
        <f>'職員配置'!B74</f>
        <v>0</v>
      </c>
      <c r="C74" s="88">
        <f>IF(OR('職員配置'!$D74="社会福祉士",'職員配置'!$D74="介護福祉士",'職員配置'!$D74="精神保健福祉士")=TRUE,"○","")</f>
      </c>
      <c r="D74" s="88">
        <f>IF('職員配置'!$E74="常勤","○","")</f>
      </c>
      <c r="E74" s="88">
        <f>IF('職員配置'!I74="","",IF('職員配置'!$I74&gt;=3,"○",""))</f>
      </c>
      <c r="F74" s="88">
        <f>IF('職員配置'!$F74="専従","○","")</f>
      </c>
      <c r="G74" s="58"/>
      <c r="H74" s="58"/>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9">
        <f t="shared" si="0"/>
        <v>0</v>
      </c>
      <c r="AJ74" s="52"/>
      <c r="AK74" s="10" t="e">
        <f>ROUNDDOWN(AJ74/AG209,2)</f>
        <v>#DIV/0!</v>
      </c>
    </row>
    <row r="75" spans="1:37" ht="30" customHeight="1" hidden="1" thickBot="1">
      <c r="A75" s="57">
        <f>'職員配置'!A75</f>
        <v>0</v>
      </c>
      <c r="B75" s="57">
        <f>'職員配置'!B75</f>
        <v>0</v>
      </c>
      <c r="C75" s="88">
        <f>IF(OR('職員配置'!$D75="社会福祉士",'職員配置'!$D75="介護福祉士",'職員配置'!$D75="精神保健福祉士")=TRUE,"○","")</f>
      </c>
      <c r="D75" s="88">
        <f>IF('職員配置'!$E75="常勤","○","")</f>
      </c>
      <c r="E75" s="88">
        <f>IF('職員配置'!I75="","",IF('職員配置'!$I75&gt;=3,"○",""))</f>
      </c>
      <c r="F75" s="88">
        <f>IF('職員配置'!$F75="専従","○","")</f>
      </c>
      <c r="G75" s="58"/>
      <c r="H75" s="58"/>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9">
        <f t="shared" si="0"/>
        <v>0</v>
      </c>
      <c r="AJ75" s="52"/>
      <c r="AK75" s="10" t="e">
        <f>ROUNDDOWN(AJ75/AG209,2)</f>
        <v>#DIV/0!</v>
      </c>
    </row>
    <row r="76" spans="1:37" ht="30" customHeight="1" hidden="1" thickBot="1">
      <c r="A76" s="57">
        <f>'職員配置'!A76</f>
        <v>0</v>
      </c>
      <c r="B76" s="57">
        <f>'職員配置'!B76</f>
        <v>0</v>
      </c>
      <c r="C76" s="88">
        <f>IF(OR('職員配置'!$D76="社会福祉士",'職員配置'!$D76="介護福祉士",'職員配置'!$D76="精神保健福祉士")=TRUE,"○","")</f>
      </c>
      <c r="D76" s="88">
        <f>IF('職員配置'!$E76="常勤","○","")</f>
      </c>
      <c r="E76" s="88">
        <f>IF('職員配置'!I76="","",IF('職員配置'!$I76&gt;=3,"○",""))</f>
      </c>
      <c r="F76" s="88">
        <f>IF('職員配置'!$F76="専従","○","")</f>
      </c>
      <c r="G76" s="58"/>
      <c r="H76" s="58"/>
      <c r="I76" s="58"/>
      <c r="J76" s="58"/>
      <c r="K76" s="58"/>
      <c r="L76" s="58"/>
      <c r="M76" s="58"/>
      <c r="N76" s="58"/>
      <c r="O76" s="58"/>
      <c r="P76" s="58"/>
      <c r="Q76" s="58"/>
      <c r="R76" s="58"/>
      <c r="S76" s="58"/>
      <c r="T76" s="58"/>
      <c r="U76" s="58"/>
      <c r="V76" s="58"/>
      <c r="W76" s="58"/>
      <c r="X76" s="58"/>
      <c r="Y76" s="58"/>
      <c r="Z76" s="58"/>
      <c r="AA76" s="58"/>
      <c r="AB76" s="58"/>
      <c r="AC76" s="58"/>
      <c r="AD76" s="58"/>
      <c r="AE76" s="58"/>
      <c r="AF76" s="58"/>
      <c r="AG76" s="58"/>
      <c r="AH76" s="58"/>
      <c r="AI76" s="9">
        <f t="shared" si="0"/>
        <v>0</v>
      </c>
      <c r="AJ76" s="52"/>
      <c r="AK76" s="10" t="e">
        <f>ROUNDDOWN(AJ76/AG209,2)</f>
        <v>#DIV/0!</v>
      </c>
    </row>
    <row r="77" spans="1:37" ht="30" customHeight="1" hidden="1" thickBot="1">
      <c r="A77" s="57">
        <f>'職員配置'!A77</f>
        <v>0</v>
      </c>
      <c r="B77" s="57">
        <f>'職員配置'!B77</f>
        <v>0</v>
      </c>
      <c r="C77" s="88">
        <f>IF(OR('職員配置'!$D77="社会福祉士",'職員配置'!$D77="介護福祉士",'職員配置'!$D77="精神保健福祉士")=TRUE,"○","")</f>
      </c>
      <c r="D77" s="88">
        <f>IF('職員配置'!$E77="常勤","○","")</f>
      </c>
      <c r="E77" s="88">
        <f>IF('職員配置'!I77="","",IF('職員配置'!$I77&gt;=3,"○",""))</f>
      </c>
      <c r="F77" s="88">
        <f>IF('職員配置'!$F77="専従","○","")</f>
      </c>
      <c r="G77" s="58"/>
      <c r="H77" s="58"/>
      <c r="I77" s="58"/>
      <c r="J77" s="58"/>
      <c r="K77" s="58"/>
      <c r="L77" s="58"/>
      <c r="M77" s="58"/>
      <c r="N77" s="58"/>
      <c r="O77" s="58"/>
      <c r="P77" s="58"/>
      <c r="Q77" s="58"/>
      <c r="R77" s="58"/>
      <c r="S77" s="58"/>
      <c r="T77" s="58"/>
      <c r="U77" s="58"/>
      <c r="V77" s="58"/>
      <c r="W77" s="58"/>
      <c r="X77" s="58"/>
      <c r="Y77" s="58"/>
      <c r="Z77" s="58"/>
      <c r="AA77" s="58"/>
      <c r="AB77" s="58"/>
      <c r="AC77" s="58"/>
      <c r="AD77" s="58"/>
      <c r="AE77" s="58"/>
      <c r="AF77" s="58"/>
      <c r="AG77" s="58"/>
      <c r="AH77" s="58"/>
      <c r="AI77" s="9">
        <f t="shared" si="0"/>
        <v>0</v>
      </c>
      <c r="AJ77" s="52"/>
      <c r="AK77" s="10" t="e">
        <f>ROUNDDOWN(AJ77/AG209,2)</f>
        <v>#DIV/0!</v>
      </c>
    </row>
    <row r="78" spans="1:37" ht="30" customHeight="1" hidden="1" thickBot="1">
      <c r="A78" s="57">
        <f>'職員配置'!A78</f>
        <v>0</v>
      </c>
      <c r="B78" s="57">
        <f>'職員配置'!B78</f>
        <v>0</v>
      </c>
      <c r="C78" s="88">
        <f>IF(OR('職員配置'!$D78="社会福祉士",'職員配置'!$D78="介護福祉士",'職員配置'!$D78="精神保健福祉士")=TRUE,"○","")</f>
      </c>
      <c r="D78" s="88">
        <f>IF('職員配置'!$E78="常勤","○","")</f>
      </c>
      <c r="E78" s="88">
        <f>IF('職員配置'!I78="","",IF('職員配置'!$I78&gt;=3,"○",""))</f>
      </c>
      <c r="F78" s="88">
        <f>IF('職員配置'!$F78="専従","○","")</f>
      </c>
      <c r="G78" s="58"/>
      <c r="H78" s="58"/>
      <c r="I78" s="58"/>
      <c r="J78" s="58"/>
      <c r="K78" s="58"/>
      <c r="L78" s="58"/>
      <c r="M78" s="58"/>
      <c r="N78" s="58"/>
      <c r="O78" s="58"/>
      <c r="P78" s="58"/>
      <c r="Q78" s="58"/>
      <c r="R78" s="58"/>
      <c r="S78" s="58"/>
      <c r="T78" s="58"/>
      <c r="U78" s="58"/>
      <c r="V78" s="58"/>
      <c r="W78" s="58"/>
      <c r="X78" s="58"/>
      <c r="Y78" s="58"/>
      <c r="Z78" s="58"/>
      <c r="AA78" s="58"/>
      <c r="AB78" s="58"/>
      <c r="AC78" s="58"/>
      <c r="AD78" s="58"/>
      <c r="AE78" s="58"/>
      <c r="AF78" s="58"/>
      <c r="AG78" s="58"/>
      <c r="AH78" s="58"/>
      <c r="AI78" s="9">
        <f t="shared" si="0"/>
        <v>0</v>
      </c>
      <c r="AJ78" s="52"/>
      <c r="AK78" s="10" t="e">
        <f>ROUNDDOWN(AJ78/AG209,2)</f>
        <v>#DIV/0!</v>
      </c>
    </row>
    <row r="79" spans="1:37" ht="30" customHeight="1" hidden="1" thickBot="1">
      <c r="A79" s="57">
        <f>'職員配置'!A79</f>
        <v>0</v>
      </c>
      <c r="B79" s="57">
        <f>'職員配置'!B79</f>
        <v>0</v>
      </c>
      <c r="C79" s="88">
        <f>IF(OR('職員配置'!$D79="社会福祉士",'職員配置'!$D79="介護福祉士",'職員配置'!$D79="精神保健福祉士")=TRUE,"○","")</f>
      </c>
      <c r="D79" s="88">
        <f>IF('職員配置'!$E79="常勤","○","")</f>
      </c>
      <c r="E79" s="88">
        <f>IF('職員配置'!I79="","",IF('職員配置'!$I79&gt;=3,"○",""))</f>
      </c>
      <c r="F79" s="88">
        <f>IF('職員配置'!$F79="専従","○","")</f>
      </c>
      <c r="G79" s="58"/>
      <c r="H79" s="58"/>
      <c r="I79" s="58"/>
      <c r="J79" s="58"/>
      <c r="K79" s="58"/>
      <c r="L79" s="58"/>
      <c r="M79" s="58"/>
      <c r="N79" s="58"/>
      <c r="O79" s="58"/>
      <c r="P79" s="58"/>
      <c r="Q79" s="58"/>
      <c r="R79" s="58"/>
      <c r="S79" s="58"/>
      <c r="T79" s="58"/>
      <c r="U79" s="58"/>
      <c r="V79" s="58"/>
      <c r="W79" s="58"/>
      <c r="X79" s="58"/>
      <c r="Y79" s="58"/>
      <c r="Z79" s="58"/>
      <c r="AA79" s="58"/>
      <c r="AB79" s="58"/>
      <c r="AC79" s="58"/>
      <c r="AD79" s="58"/>
      <c r="AE79" s="58"/>
      <c r="AF79" s="58"/>
      <c r="AG79" s="58"/>
      <c r="AH79" s="58"/>
      <c r="AI79" s="9">
        <f t="shared" si="0"/>
        <v>0</v>
      </c>
      <c r="AJ79" s="52"/>
      <c r="AK79" s="10" t="e">
        <f>ROUNDDOWN(AJ79/AG209,2)</f>
        <v>#DIV/0!</v>
      </c>
    </row>
    <row r="80" spans="1:37" ht="30" customHeight="1" hidden="1" thickBot="1">
      <c r="A80" s="57">
        <f>'職員配置'!A80</f>
        <v>0</v>
      </c>
      <c r="B80" s="57">
        <f>'職員配置'!B80</f>
        <v>0</v>
      </c>
      <c r="C80" s="88">
        <f>IF(OR('職員配置'!$D80="社会福祉士",'職員配置'!$D80="介護福祉士",'職員配置'!$D80="精神保健福祉士")=TRUE,"○","")</f>
      </c>
      <c r="D80" s="88">
        <f>IF('職員配置'!$E80="常勤","○","")</f>
      </c>
      <c r="E80" s="88">
        <f>IF('職員配置'!I80="","",IF('職員配置'!$I80&gt;=3,"○",""))</f>
      </c>
      <c r="F80" s="88">
        <f>IF('職員配置'!$F80="専従","○","")</f>
      </c>
      <c r="G80" s="58"/>
      <c r="H80" s="58"/>
      <c r="I80" s="58"/>
      <c r="J80" s="58"/>
      <c r="K80" s="58"/>
      <c r="L80" s="58"/>
      <c r="M80" s="58"/>
      <c r="N80" s="58"/>
      <c r="O80" s="58"/>
      <c r="P80" s="58"/>
      <c r="Q80" s="58"/>
      <c r="R80" s="58"/>
      <c r="S80" s="58"/>
      <c r="T80" s="58"/>
      <c r="U80" s="58"/>
      <c r="V80" s="58"/>
      <c r="W80" s="58"/>
      <c r="X80" s="58"/>
      <c r="Y80" s="58"/>
      <c r="Z80" s="58"/>
      <c r="AA80" s="58"/>
      <c r="AB80" s="58"/>
      <c r="AC80" s="58"/>
      <c r="AD80" s="58"/>
      <c r="AE80" s="58"/>
      <c r="AF80" s="58"/>
      <c r="AG80" s="58"/>
      <c r="AH80" s="58"/>
      <c r="AI80" s="9">
        <f t="shared" si="0"/>
        <v>0</v>
      </c>
      <c r="AJ80" s="52"/>
      <c r="AK80" s="10" t="e">
        <f>ROUNDDOWN(AJ80/AG209,2)</f>
        <v>#DIV/0!</v>
      </c>
    </row>
    <row r="81" spans="1:37" ht="30" customHeight="1" hidden="1" thickBot="1">
      <c r="A81" s="57">
        <f>'職員配置'!A81</f>
        <v>0</v>
      </c>
      <c r="B81" s="57">
        <f>'職員配置'!B81</f>
        <v>0</v>
      </c>
      <c r="C81" s="88">
        <f>IF(OR('職員配置'!$D81="社会福祉士",'職員配置'!$D81="介護福祉士",'職員配置'!$D81="精神保健福祉士")=TRUE,"○","")</f>
      </c>
      <c r="D81" s="88">
        <f>IF('職員配置'!$E81="常勤","○","")</f>
      </c>
      <c r="E81" s="88">
        <f>IF('職員配置'!I81="","",IF('職員配置'!$I81&gt;=3,"○",""))</f>
      </c>
      <c r="F81" s="88">
        <f>IF('職員配置'!$F81="専従","○","")</f>
      </c>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9">
        <f t="shared" si="0"/>
        <v>0</v>
      </c>
      <c r="AJ81" s="52"/>
      <c r="AK81" s="10" t="e">
        <f>ROUNDDOWN(AJ81/AG209,2)</f>
        <v>#DIV/0!</v>
      </c>
    </row>
    <row r="82" spans="1:37" ht="30" customHeight="1" hidden="1" thickBot="1">
      <c r="A82" s="57">
        <f>'職員配置'!A82</f>
        <v>0</v>
      </c>
      <c r="B82" s="57">
        <f>'職員配置'!B82</f>
        <v>0</v>
      </c>
      <c r="C82" s="88">
        <f>IF(OR('職員配置'!$D82="社会福祉士",'職員配置'!$D82="介護福祉士",'職員配置'!$D82="精神保健福祉士")=TRUE,"○","")</f>
      </c>
      <c r="D82" s="88">
        <f>IF('職員配置'!$E82="常勤","○","")</f>
      </c>
      <c r="E82" s="88">
        <f>IF('職員配置'!I82="","",IF('職員配置'!$I82&gt;=3,"○",""))</f>
      </c>
      <c r="F82" s="88">
        <f>IF('職員配置'!$F82="専従","○","")</f>
      </c>
      <c r="G82" s="58"/>
      <c r="H82" s="58"/>
      <c r="I82" s="58"/>
      <c r="J82" s="58"/>
      <c r="K82" s="58"/>
      <c r="L82" s="58"/>
      <c r="M82" s="58"/>
      <c r="N82" s="58"/>
      <c r="O82" s="58"/>
      <c r="P82" s="58"/>
      <c r="Q82" s="58"/>
      <c r="R82" s="58"/>
      <c r="S82" s="58"/>
      <c r="T82" s="58"/>
      <c r="U82" s="58"/>
      <c r="V82" s="58"/>
      <c r="W82" s="58"/>
      <c r="X82" s="58"/>
      <c r="Y82" s="58"/>
      <c r="Z82" s="58"/>
      <c r="AA82" s="58"/>
      <c r="AB82" s="58"/>
      <c r="AC82" s="58"/>
      <c r="AD82" s="58"/>
      <c r="AE82" s="58"/>
      <c r="AF82" s="58"/>
      <c r="AG82" s="58"/>
      <c r="AH82" s="58"/>
      <c r="AI82" s="9">
        <f t="shared" si="0"/>
        <v>0</v>
      </c>
      <c r="AJ82" s="52"/>
      <c r="AK82" s="10" t="e">
        <f>ROUNDDOWN(AJ82/AG209,2)</f>
        <v>#DIV/0!</v>
      </c>
    </row>
    <row r="83" spans="1:37" ht="30" customHeight="1" hidden="1" thickBot="1">
      <c r="A83" s="57">
        <f>'職員配置'!A83</f>
        <v>0</v>
      </c>
      <c r="B83" s="57">
        <f>'職員配置'!B83</f>
        <v>0</v>
      </c>
      <c r="C83" s="88">
        <f>IF(OR('職員配置'!$D83="社会福祉士",'職員配置'!$D83="介護福祉士",'職員配置'!$D83="精神保健福祉士")=TRUE,"○","")</f>
      </c>
      <c r="D83" s="88">
        <f>IF('職員配置'!$E83="常勤","○","")</f>
      </c>
      <c r="E83" s="88">
        <f>IF('職員配置'!I83="","",IF('職員配置'!$I83&gt;=3,"○",""))</f>
      </c>
      <c r="F83" s="88">
        <f>IF('職員配置'!$F83="専従","○","")</f>
      </c>
      <c r="G83" s="58"/>
      <c r="H83" s="58"/>
      <c r="I83" s="58"/>
      <c r="J83" s="58"/>
      <c r="K83" s="58"/>
      <c r="L83" s="58"/>
      <c r="M83" s="58"/>
      <c r="N83" s="58"/>
      <c r="O83" s="58"/>
      <c r="P83" s="58"/>
      <c r="Q83" s="58"/>
      <c r="R83" s="58"/>
      <c r="S83" s="58"/>
      <c r="T83" s="58"/>
      <c r="U83" s="58"/>
      <c r="V83" s="58"/>
      <c r="W83" s="58"/>
      <c r="X83" s="58"/>
      <c r="Y83" s="58"/>
      <c r="Z83" s="58"/>
      <c r="AA83" s="58"/>
      <c r="AB83" s="58"/>
      <c r="AC83" s="58"/>
      <c r="AD83" s="58"/>
      <c r="AE83" s="58"/>
      <c r="AF83" s="58"/>
      <c r="AG83" s="58"/>
      <c r="AH83" s="58"/>
      <c r="AI83" s="9">
        <f t="shared" si="0"/>
        <v>0</v>
      </c>
      <c r="AJ83" s="52"/>
      <c r="AK83" s="10" t="e">
        <f>ROUNDDOWN(AJ83/AG209,2)</f>
        <v>#DIV/0!</v>
      </c>
    </row>
    <row r="84" spans="1:37" ht="30" customHeight="1" hidden="1" thickBot="1">
      <c r="A84" s="57">
        <f>'職員配置'!A84</f>
        <v>0</v>
      </c>
      <c r="B84" s="57">
        <f>'職員配置'!B84</f>
        <v>0</v>
      </c>
      <c r="C84" s="88">
        <f>IF(OR('職員配置'!$D84="社会福祉士",'職員配置'!$D84="介護福祉士",'職員配置'!$D84="精神保健福祉士")=TRUE,"○","")</f>
      </c>
      <c r="D84" s="88">
        <f>IF('職員配置'!$E84="常勤","○","")</f>
      </c>
      <c r="E84" s="88">
        <f>IF('職員配置'!I84="","",IF('職員配置'!$I84&gt;=3,"○",""))</f>
      </c>
      <c r="F84" s="88">
        <f>IF('職員配置'!$F84="専従","○","")</f>
      </c>
      <c r="G84" s="58"/>
      <c r="H84" s="58"/>
      <c r="I84" s="58"/>
      <c r="J84" s="58"/>
      <c r="K84" s="58"/>
      <c r="L84" s="58"/>
      <c r="M84" s="58"/>
      <c r="N84" s="58"/>
      <c r="O84" s="58"/>
      <c r="P84" s="58"/>
      <c r="Q84" s="58"/>
      <c r="R84" s="58"/>
      <c r="S84" s="58"/>
      <c r="T84" s="58"/>
      <c r="U84" s="58"/>
      <c r="V84" s="58"/>
      <c r="W84" s="58"/>
      <c r="X84" s="58"/>
      <c r="Y84" s="58"/>
      <c r="Z84" s="58"/>
      <c r="AA84" s="58"/>
      <c r="AB84" s="58"/>
      <c r="AC84" s="58"/>
      <c r="AD84" s="58"/>
      <c r="AE84" s="58"/>
      <c r="AF84" s="58"/>
      <c r="AG84" s="58"/>
      <c r="AH84" s="58"/>
      <c r="AI84" s="9">
        <f t="shared" si="0"/>
        <v>0</v>
      </c>
      <c r="AJ84" s="52"/>
      <c r="AK84" s="10" t="e">
        <f>ROUNDDOWN(AJ84/AG209,2)</f>
        <v>#DIV/0!</v>
      </c>
    </row>
    <row r="85" spans="1:37" ht="30" customHeight="1" hidden="1" thickBot="1">
      <c r="A85" s="57">
        <f>'職員配置'!A85</f>
        <v>0</v>
      </c>
      <c r="B85" s="57">
        <f>'職員配置'!B85</f>
        <v>0</v>
      </c>
      <c r="C85" s="88">
        <f>IF(OR('職員配置'!$D85="社会福祉士",'職員配置'!$D85="介護福祉士",'職員配置'!$D85="精神保健福祉士")=TRUE,"○","")</f>
      </c>
      <c r="D85" s="88">
        <f>IF('職員配置'!$E85="常勤","○","")</f>
      </c>
      <c r="E85" s="88">
        <f>IF('職員配置'!I85="","",IF('職員配置'!$I85&gt;=3,"○",""))</f>
      </c>
      <c r="F85" s="88">
        <f>IF('職員配置'!$F85="専従","○","")</f>
      </c>
      <c r="G85" s="58"/>
      <c r="H85" s="58"/>
      <c r="I85" s="58"/>
      <c r="J85" s="58"/>
      <c r="K85" s="58"/>
      <c r="L85" s="58"/>
      <c r="M85" s="58"/>
      <c r="N85" s="58"/>
      <c r="O85" s="58"/>
      <c r="P85" s="58"/>
      <c r="Q85" s="58"/>
      <c r="R85" s="58"/>
      <c r="S85" s="58"/>
      <c r="T85" s="58"/>
      <c r="U85" s="58"/>
      <c r="V85" s="58"/>
      <c r="W85" s="58"/>
      <c r="X85" s="58"/>
      <c r="Y85" s="58"/>
      <c r="Z85" s="58"/>
      <c r="AA85" s="58"/>
      <c r="AB85" s="58"/>
      <c r="AC85" s="58"/>
      <c r="AD85" s="58"/>
      <c r="AE85" s="58"/>
      <c r="AF85" s="58"/>
      <c r="AG85" s="58"/>
      <c r="AH85" s="58"/>
      <c r="AI85" s="9">
        <f t="shared" si="0"/>
        <v>0</v>
      </c>
      <c r="AJ85" s="52"/>
      <c r="AK85" s="10" t="e">
        <f>ROUNDDOWN(AJ85/AG209,2)</f>
        <v>#DIV/0!</v>
      </c>
    </row>
    <row r="86" spans="1:37" ht="30" customHeight="1" hidden="1" thickBot="1">
      <c r="A86" s="57">
        <f>'職員配置'!A86</f>
        <v>0</v>
      </c>
      <c r="B86" s="57">
        <f>'職員配置'!B86</f>
        <v>0</v>
      </c>
      <c r="C86" s="88">
        <f>IF(OR('職員配置'!$D86="社会福祉士",'職員配置'!$D86="介護福祉士",'職員配置'!$D86="精神保健福祉士")=TRUE,"○","")</f>
      </c>
      <c r="D86" s="88">
        <f>IF('職員配置'!$E86="常勤","○","")</f>
      </c>
      <c r="E86" s="88">
        <f>IF('職員配置'!I86="","",IF('職員配置'!$I86&gt;=3,"○",""))</f>
      </c>
      <c r="F86" s="88">
        <f>IF('職員配置'!$F86="専従","○","")</f>
      </c>
      <c r="G86" s="58"/>
      <c r="H86" s="58"/>
      <c r="I86" s="58"/>
      <c r="J86" s="58"/>
      <c r="K86" s="58"/>
      <c r="L86" s="58"/>
      <c r="M86" s="58"/>
      <c r="N86" s="58"/>
      <c r="O86" s="58"/>
      <c r="P86" s="58"/>
      <c r="Q86" s="58"/>
      <c r="R86" s="58"/>
      <c r="S86" s="58"/>
      <c r="T86" s="58"/>
      <c r="U86" s="58"/>
      <c r="V86" s="58"/>
      <c r="W86" s="58"/>
      <c r="X86" s="58"/>
      <c r="Y86" s="58"/>
      <c r="Z86" s="58"/>
      <c r="AA86" s="58"/>
      <c r="AB86" s="58"/>
      <c r="AC86" s="58"/>
      <c r="AD86" s="58"/>
      <c r="AE86" s="58"/>
      <c r="AF86" s="58"/>
      <c r="AG86" s="58"/>
      <c r="AH86" s="58"/>
      <c r="AI86" s="9">
        <f t="shared" si="0"/>
        <v>0</v>
      </c>
      <c r="AJ86" s="52"/>
      <c r="AK86" s="10" t="e">
        <f>ROUNDDOWN(AJ86/AG209,2)</f>
        <v>#DIV/0!</v>
      </c>
    </row>
    <row r="87" spans="1:37" ht="30" customHeight="1" hidden="1" thickBot="1">
      <c r="A87" s="57">
        <f>'職員配置'!A87</f>
        <v>0</v>
      </c>
      <c r="B87" s="57">
        <f>'職員配置'!B87</f>
        <v>0</v>
      </c>
      <c r="C87" s="88">
        <f>IF(OR('職員配置'!$D87="社会福祉士",'職員配置'!$D87="介護福祉士",'職員配置'!$D87="精神保健福祉士")=TRUE,"○","")</f>
      </c>
      <c r="D87" s="88">
        <f>IF('職員配置'!$E87="常勤","○","")</f>
      </c>
      <c r="E87" s="88">
        <f>IF('職員配置'!I87="","",IF('職員配置'!$I87&gt;=3,"○",""))</f>
      </c>
      <c r="F87" s="88">
        <f>IF('職員配置'!$F87="専従","○","")</f>
      </c>
      <c r="G87" s="58"/>
      <c r="H87" s="58"/>
      <c r="I87" s="58"/>
      <c r="J87" s="58"/>
      <c r="K87" s="58"/>
      <c r="L87" s="58"/>
      <c r="M87" s="58"/>
      <c r="N87" s="58"/>
      <c r="O87" s="58"/>
      <c r="P87" s="58"/>
      <c r="Q87" s="58"/>
      <c r="R87" s="58"/>
      <c r="S87" s="58"/>
      <c r="T87" s="58"/>
      <c r="U87" s="58"/>
      <c r="V87" s="58"/>
      <c r="W87" s="58"/>
      <c r="X87" s="58"/>
      <c r="Y87" s="58"/>
      <c r="Z87" s="58"/>
      <c r="AA87" s="58"/>
      <c r="AB87" s="58"/>
      <c r="AC87" s="58"/>
      <c r="AD87" s="58"/>
      <c r="AE87" s="58"/>
      <c r="AF87" s="58"/>
      <c r="AG87" s="58"/>
      <c r="AH87" s="58"/>
      <c r="AI87" s="9">
        <f t="shared" si="0"/>
        <v>0</v>
      </c>
      <c r="AJ87" s="52"/>
      <c r="AK87" s="10" t="e">
        <f>ROUNDDOWN(AJ87/AG209,2)</f>
        <v>#DIV/0!</v>
      </c>
    </row>
    <row r="88" spans="1:37" ht="30" customHeight="1" hidden="1" thickBot="1">
      <c r="A88" s="57">
        <f>'職員配置'!A88</f>
        <v>0</v>
      </c>
      <c r="B88" s="57">
        <f>'職員配置'!B88</f>
        <v>0</v>
      </c>
      <c r="C88" s="88">
        <f>IF(OR('職員配置'!$D88="社会福祉士",'職員配置'!$D88="介護福祉士",'職員配置'!$D88="精神保健福祉士")=TRUE,"○","")</f>
      </c>
      <c r="D88" s="88">
        <f>IF('職員配置'!$E88="常勤","○","")</f>
      </c>
      <c r="E88" s="88">
        <f>IF('職員配置'!I88="","",IF('職員配置'!$I88&gt;=3,"○",""))</f>
      </c>
      <c r="F88" s="88">
        <f>IF('職員配置'!$F88="専従","○","")</f>
      </c>
      <c r="G88" s="58"/>
      <c r="H88" s="58"/>
      <c r="I88" s="58"/>
      <c r="J88" s="58"/>
      <c r="K88" s="58"/>
      <c r="L88" s="58"/>
      <c r="M88" s="58"/>
      <c r="N88" s="58"/>
      <c r="O88" s="58"/>
      <c r="P88" s="58"/>
      <c r="Q88" s="58"/>
      <c r="R88" s="58"/>
      <c r="S88" s="58"/>
      <c r="T88" s="58"/>
      <c r="U88" s="58"/>
      <c r="V88" s="58"/>
      <c r="W88" s="58"/>
      <c r="X88" s="58"/>
      <c r="Y88" s="58"/>
      <c r="Z88" s="58"/>
      <c r="AA88" s="58"/>
      <c r="AB88" s="58"/>
      <c r="AC88" s="58"/>
      <c r="AD88" s="58"/>
      <c r="AE88" s="58"/>
      <c r="AF88" s="58"/>
      <c r="AG88" s="58"/>
      <c r="AH88" s="58"/>
      <c r="AI88" s="9">
        <f t="shared" si="0"/>
        <v>0</v>
      </c>
      <c r="AJ88" s="52"/>
      <c r="AK88" s="10" t="e">
        <f>ROUNDDOWN(AJ88/AG209,2)</f>
        <v>#DIV/0!</v>
      </c>
    </row>
    <row r="89" spans="1:37" ht="30" customHeight="1" hidden="1" thickBot="1">
      <c r="A89" s="57">
        <f>'職員配置'!A89</f>
        <v>0</v>
      </c>
      <c r="B89" s="57">
        <f>'職員配置'!B89</f>
        <v>0</v>
      </c>
      <c r="C89" s="88">
        <f>IF(OR('職員配置'!$D89="社会福祉士",'職員配置'!$D89="介護福祉士",'職員配置'!$D89="精神保健福祉士")=TRUE,"○","")</f>
      </c>
      <c r="D89" s="88">
        <f>IF('職員配置'!$E89="常勤","○","")</f>
      </c>
      <c r="E89" s="88">
        <f>IF('職員配置'!I89="","",IF('職員配置'!$I89&gt;=3,"○",""))</f>
      </c>
      <c r="F89" s="88">
        <f>IF('職員配置'!$F89="専従","○","")</f>
      </c>
      <c r="G89" s="58"/>
      <c r="H89" s="58"/>
      <c r="I89" s="58"/>
      <c r="J89" s="58"/>
      <c r="K89" s="58"/>
      <c r="L89" s="58"/>
      <c r="M89" s="58"/>
      <c r="N89" s="58"/>
      <c r="O89" s="58"/>
      <c r="P89" s="58"/>
      <c r="Q89" s="58"/>
      <c r="R89" s="58"/>
      <c r="S89" s="58"/>
      <c r="T89" s="58"/>
      <c r="U89" s="58"/>
      <c r="V89" s="58"/>
      <c r="W89" s="58"/>
      <c r="X89" s="58"/>
      <c r="Y89" s="58"/>
      <c r="Z89" s="58"/>
      <c r="AA89" s="58"/>
      <c r="AB89" s="58"/>
      <c r="AC89" s="58"/>
      <c r="AD89" s="58"/>
      <c r="AE89" s="58"/>
      <c r="AF89" s="58"/>
      <c r="AG89" s="58"/>
      <c r="AH89" s="58"/>
      <c r="AI89" s="9">
        <f t="shared" si="0"/>
        <v>0</v>
      </c>
      <c r="AJ89" s="52"/>
      <c r="AK89" s="10" t="e">
        <f>ROUNDDOWN(AJ89/AG209,2)</f>
        <v>#DIV/0!</v>
      </c>
    </row>
    <row r="90" spans="1:37" ht="30" customHeight="1" hidden="1" thickBot="1">
      <c r="A90" s="57">
        <f>'職員配置'!A90</f>
        <v>0</v>
      </c>
      <c r="B90" s="57">
        <f>'職員配置'!B90</f>
        <v>0</v>
      </c>
      <c r="C90" s="88">
        <f>IF(OR('職員配置'!$D90="社会福祉士",'職員配置'!$D90="介護福祉士",'職員配置'!$D90="精神保健福祉士")=TRUE,"○","")</f>
      </c>
      <c r="D90" s="88">
        <f>IF('職員配置'!$E90="常勤","○","")</f>
      </c>
      <c r="E90" s="88">
        <f>IF('職員配置'!I90="","",IF('職員配置'!$I90&gt;=3,"○",""))</f>
      </c>
      <c r="F90" s="88">
        <f>IF('職員配置'!$F90="専従","○","")</f>
      </c>
      <c r="G90" s="58"/>
      <c r="H90" s="58"/>
      <c r="I90" s="58"/>
      <c r="J90" s="58"/>
      <c r="K90" s="58"/>
      <c r="L90" s="58"/>
      <c r="M90" s="58"/>
      <c r="N90" s="58"/>
      <c r="O90" s="58"/>
      <c r="P90" s="58"/>
      <c r="Q90" s="58"/>
      <c r="R90" s="58"/>
      <c r="S90" s="58"/>
      <c r="T90" s="58"/>
      <c r="U90" s="58"/>
      <c r="V90" s="58"/>
      <c r="W90" s="58"/>
      <c r="X90" s="58"/>
      <c r="Y90" s="58"/>
      <c r="Z90" s="58"/>
      <c r="AA90" s="58"/>
      <c r="AB90" s="58"/>
      <c r="AC90" s="58"/>
      <c r="AD90" s="58"/>
      <c r="AE90" s="58"/>
      <c r="AF90" s="58"/>
      <c r="AG90" s="58"/>
      <c r="AH90" s="58"/>
      <c r="AI90" s="9">
        <f t="shared" si="0"/>
        <v>0</v>
      </c>
      <c r="AJ90" s="52"/>
      <c r="AK90" s="10" t="e">
        <f>ROUNDDOWN(AJ90/AG209,2)</f>
        <v>#DIV/0!</v>
      </c>
    </row>
    <row r="91" spans="1:37" ht="30" customHeight="1" hidden="1" thickBot="1">
      <c r="A91" s="57">
        <f>'職員配置'!A91</f>
        <v>0</v>
      </c>
      <c r="B91" s="57">
        <f>'職員配置'!B91</f>
        <v>0</v>
      </c>
      <c r="C91" s="88">
        <f>IF(OR('職員配置'!$D91="社会福祉士",'職員配置'!$D91="介護福祉士",'職員配置'!$D91="精神保健福祉士")=TRUE,"○","")</f>
      </c>
      <c r="D91" s="88">
        <f>IF('職員配置'!$E91="常勤","○","")</f>
      </c>
      <c r="E91" s="88">
        <f>IF('職員配置'!I91="","",IF('職員配置'!$I91&gt;=3,"○",""))</f>
      </c>
      <c r="F91" s="88">
        <f>IF('職員配置'!$F91="専従","○","")</f>
      </c>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9">
        <f t="shared" si="0"/>
        <v>0</v>
      </c>
      <c r="AJ91" s="52"/>
      <c r="AK91" s="10" t="e">
        <f>ROUNDDOWN(AJ91/AG209,2)</f>
        <v>#DIV/0!</v>
      </c>
    </row>
    <row r="92" spans="1:37" ht="30" customHeight="1" hidden="1" thickBot="1">
      <c r="A92" s="57">
        <f>'職員配置'!A92</f>
        <v>0</v>
      </c>
      <c r="B92" s="57">
        <f>'職員配置'!B92</f>
        <v>0</v>
      </c>
      <c r="C92" s="88">
        <f>IF(OR('職員配置'!$D92="社会福祉士",'職員配置'!$D92="介護福祉士",'職員配置'!$D92="精神保健福祉士")=TRUE,"○","")</f>
      </c>
      <c r="D92" s="88">
        <f>IF('職員配置'!$E92="常勤","○","")</f>
      </c>
      <c r="E92" s="88">
        <f>IF('職員配置'!I92="","",IF('職員配置'!$I92&gt;=3,"○",""))</f>
      </c>
      <c r="F92" s="88">
        <f>IF('職員配置'!$F92="専従","○","")</f>
      </c>
      <c r="G92" s="58"/>
      <c r="H92" s="58"/>
      <c r="I92" s="58"/>
      <c r="J92" s="58"/>
      <c r="K92" s="58"/>
      <c r="L92" s="58"/>
      <c r="M92" s="58"/>
      <c r="N92" s="58"/>
      <c r="O92" s="58"/>
      <c r="P92" s="58"/>
      <c r="Q92" s="58"/>
      <c r="R92" s="58"/>
      <c r="S92" s="58"/>
      <c r="T92" s="58"/>
      <c r="U92" s="58"/>
      <c r="V92" s="58"/>
      <c r="W92" s="58"/>
      <c r="X92" s="58"/>
      <c r="Y92" s="58"/>
      <c r="Z92" s="58"/>
      <c r="AA92" s="58"/>
      <c r="AB92" s="58"/>
      <c r="AC92" s="58"/>
      <c r="AD92" s="58"/>
      <c r="AE92" s="58"/>
      <c r="AF92" s="58"/>
      <c r="AG92" s="58"/>
      <c r="AH92" s="58"/>
      <c r="AI92" s="9">
        <f t="shared" si="0"/>
        <v>0</v>
      </c>
      <c r="AJ92" s="52"/>
      <c r="AK92" s="10" t="e">
        <f>ROUNDDOWN(AJ92/AG209,2)</f>
        <v>#DIV/0!</v>
      </c>
    </row>
    <row r="93" spans="1:37" ht="30" customHeight="1" hidden="1" thickBot="1">
      <c r="A93" s="57">
        <f>'職員配置'!A93</f>
        <v>0</v>
      </c>
      <c r="B93" s="57">
        <f>'職員配置'!B93</f>
        <v>0</v>
      </c>
      <c r="C93" s="88">
        <f>IF(OR('職員配置'!$D93="社会福祉士",'職員配置'!$D93="介護福祉士",'職員配置'!$D93="精神保健福祉士")=TRUE,"○","")</f>
      </c>
      <c r="D93" s="88">
        <f>IF('職員配置'!$E93="常勤","○","")</f>
      </c>
      <c r="E93" s="88">
        <f>IF('職員配置'!I93="","",IF('職員配置'!$I93&gt;=3,"○",""))</f>
      </c>
      <c r="F93" s="88">
        <f>IF('職員配置'!$F93="専従","○","")</f>
      </c>
      <c r="G93" s="58"/>
      <c r="H93" s="58"/>
      <c r="I93" s="58"/>
      <c r="J93" s="58"/>
      <c r="K93" s="58"/>
      <c r="L93" s="58"/>
      <c r="M93" s="58"/>
      <c r="N93" s="58"/>
      <c r="O93" s="58"/>
      <c r="P93" s="58"/>
      <c r="Q93" s="58"/>
      <c r="R93" s="58"/>
      <c r="S93" s="58"/>
      <c r="T93" s="58"/>
      <c r="U93" s="58"/>
      <c r="V93" s="58"/>
      <c r="W93" s="58"/>
      <c r="X93" s="58"/>
      <c r="Y93" s="58"/>
      <c r="Z93" s="58"/>
      <c r="AA93" s="58"/>
      <c r="AB93" s="58"/>
      <c r="AC93" s="58"/>
      <c r="AD93" s="58"/>
      <c r="AE93" s="58"/>
      <c r="AF93" s="58"/>
      <c r="AG93" s="58"/>
      <c r="AH93" s="58"/>
      <c r="AI93" s="9">
        <f t="shared" si="0"/>
        <v>0</v>
      </c>
      <c r="AJ93" s="52"/>
      <c r="AK93" s="10" t="e">
        <f>ROUNDDOWN(AJ93/AG209,2)</f>
        <v>#DIV/0!</v>
      </c>
    </row>
    <row r="94" spans="1:37" ht="30" customHeight="1" hidden="1" thickBot="1">
      <c r="A94" s="57">
        <f>'職員配置'!A94</f>
        <v>0</v>
      </c>
      <c r="B94" s="57">
        <f>'職員配置'!B94</f>
        <v>0</v>
      </c>
      <c r="C94" s="88">
        <f>IF(OR('職員配置'!$D94="社会福祉士",'職員配置'!$D94="介護福祉士",'職員配置'!$D94="精神保健福祉士")=TRUE,"○","")</f>
      </c>
      <c r="D94" s="88">
        <f>IF('職員配置'!$E94="常勤","○","")</f>
      </c>
      <c r="E94" s="88">
        <f>IF('職員配置'!I94="","",IF('職員配置'!$I94&gt;=3,"○",""))</f>
      </c>
      <c r="F94" s="88">
        <f>IF('職員配置'!$F94="専従","○","")</f>
      </c>
      <c r="G94" s="58"/>
      <c r="H94" s="58"/>
      <c r="I94" s="58"/>
      <c r="J94" s="58"/>
      <c r="K94" s="58"/>
      <c r="L94" s="58"/>
      <c r="M94" s="58"/>
      <c r="N94" s="58"/>
      <c r="O94" s="58"/>
      <c r="P94" s="58"/>
      <c r="Q94" s="58"/>
      <c r="R94" s="58"/>
      <c r="S94" s="58"/>
      <c r="T94" s="58"/>
      <c r="U94" s="58"/>
      <c r="V94" s="58"/>
      <c r="W94" s="58"/>
      <c r="X94" s="58"/>
      <c r="Y94" s="58"/>
      <c r="Z94" s="58"/>
      <c r="AA94" s="58"/>
      <c r="AB94" s="58"/>
      <c r="AC94" s="58"/>
      <c r="AD94" s="58"/>
      <c r="AE94" s="58"/>
      <c r="AF94" s="58"/>
      <c r="AG94" s="58"/>
      <c r="AH94" s="58"/>
      <c r="AI94" s="9">
        <f t="shared" si="0"/>
        <v>0</v>
      </c>
      <c r="AJ94" s="52"/>
      <c r="AK94" s="10" t="e">
        <f>ROUNDDOWN(AJ94/AG209,2)</f>
        <v>#DIV/0!</v>
      </c>
    </row>
    <row r="95" spans="1:37" ht="30" customHeight="1" hidden="1" thickBot="1">
      <c r="A95" s="57">
        <f>'職員配置'!A95</f>
        <v>0</v>
      </c>
      <c r="B95" s="57">
        <f>'職員配置'!B95</f>
        <v>0</v>
      </c>
      <c r="C95" s="88">
        <f>IF(OR('職員配置'!$D95="社会福祉士",'職員配置'!$D95="介護福祉士",'職員配置'!$D95="精神保健福祉士")=TRUE,"○","")</f>
      </c>
      <c r="D95" s="88">
        <f>IF('職員配置'!$E95="常勤","○","")</f>
      </c>
      <c r="E95" s="88">
        <f>IF('職員配置'!I95="","",IF('職員配置'!$I95&gt;=3,"○",""))</f>
      </c>
      <c r="F95" s="88">
        <f>IF('職員配置'!$F95="専従","○","")</f>
      </c>
      <c r="G95" s="58"/>
      <c r="H95" s="58"/>
      <c r="I95" s="58"/>
      <c r="J95" s="58"/>
      <c r="K95" s="58"/>
      <c r="L95" s="58"/>
      <c r="M95" s="58"/>
      <c r="N95" s="58"/>
      <c r="O95" s="58"/>
      <c r="P95" s="58"/>
      <c r="Q95" s="58"/>
      <c r="R95" s="58"/>
      <c r="S95" s="58"/>
      <c r="T95" s="58"/>
      <c r="U95" s="58"/>
      <c r="V95" s="58"/>
      <c r="W95" s="58"/>
      <c r="X95" s="58"/>
      <c r="Y95" s="58"/>
      <c r="Z95" s="58"/>
      <c r="AA95" s="58"/>
      <c r="AB95" s="58"/>
      <c r="AC95" s="58"/>
      <c r="AD95" s="58"/>
      <c r="AE95" s="58"/>
      <c r="AF95" s="58"/>
      <c r="AG95" s="58"/>
      <c r="AH95" s="58"/>
      <c r="AI95" s="9">
        <f t="shared" si="0"/>
        <v>0</v>
      </c>
      <c r="AJ95" s="52"/>
      <c r="AK95" s="10" t="e">
        <f>ROUNDDOWN(AJ95/AG209,2)</f>
        <v>#DIV/0!</v>
      </c>
    </row>
    <row r="96" spans="1:37" ht="30" customHeight="1" hidden="1" thickBot="1">
      <c r="A96" s="57">
        <f>'職員配置'!A96</f>
        <v>0</v>
      </c>
      <c r="B96" s="57">
        <f>'職員配置'!B96</f>
        <v>0</v>
      </c>
      <c r="C96" s="88">
        <f>IF(OR('職員配置'!$D96="社会福祉士",'職員配置'!$D96="介護福祉士",'職員配置'!$D96="精神保健福祉士")=TRUE,"○","")</f>
      </c>
      <c r="D96" s="88">
        <f>IF('職員配置'!$E96="常勤","○","")</f>
      </c>
      <c r="E96" s="88">
        <f>IF('職員配置'!I96="","",IF('職員配置'!$I96&gt;=3,"○",""))</f>
      </c>
      <c r="F96" s="88">
        <f>IF('職員配置'!$F96="専従","○","")</f>
      </c>
      <c r="G96" s="58"/>
      <c r="H96" s="58"/>
      <c r="I96" s="58"/>
      <c r="J96" s="58"/>
      <c r="K96" s="58"/>
      <c r="L96" s="58"/>
      <c r="M96" s="58"/>
      <c r="N96" s="58"/>
      <c r="O96" s="58"/>
      <c r="P96" s="58"/>
      <c r="Q96" s="58"/>
      <c r="R96" s="58"/>
      <c r="S96" s="58"/>
      <c r="T96" s="58"/>
      <c r="U96" s="58"/>
      <c r="V96" s="58"/>
      <c r="W96" s="58"/>
      <c r="X96" s="58"/>
      <c r="Y96" s="58"/>
      <c r="Z96" s="58"/>
      <c r="AA96" s="58"/>
      <c r="AB96" s="58"/>
      <c r="AC96" s="58"/>
      <c r="AD96" s="58"/>
      <c r="AE96" s="58"/>
      <c r="AF96" s="58"/>
      <c r="AG96" s="58"/>
      <c r="AH96" s="58"/>
      <c r="AI96" s="9">
        <f t="shared" si="0"/>
        <v>0</v>
      </c>
      <c r="AJ96" s="52"/>
      <c r="AK96" s="10" t="e">
        <f>ROUNDDOWN(AJ96/AG209,2)</f>
        <v>#DIV/0!</v>
      </c>
    </row>
    <row r="97" spans="1:37" ht="30" customHeight="1" hidden="1" thickBot="1">
      <c r="A97" s="57">
        <f>'職員配置'!A97</f>
        <v>0</v>
      </c>
      <c r="B97" s="57">
        <f>'職員配置'!B97</f>
        <v>0</v>
      </c>
      <c r="C97" s="88">
        <f>IF(OR('職員配置'!$D97="社会福祉士",'職員配置'!$D97="介護福祉士",'職員配置'!$D97="精神保健福祉士")=TRUE,"○","")</f>
      </c>
      <c r="D97" s="88">
        <f>IF('職員配置'!$E97="常勤","○","")</f>
      </c>
      <c r="E97" s="88">
        <f>IF('職員配置'!I97="","",IF('職員配置'!$I97&gt;=3,"○",""))</f>
      </c>
      <c r="F97" s="88">
        <f>IF('職員配置'!$F97="専従","○","")</f>
      </c>
      <c r="G97" s="58"/>
      <c r="H97" s="58"/>
      <c r="I97" s="58"/>
      <c r="J97" s="58"/>
      <c r="K97" s="58"/>
      <c r="L97" s="58"/>
      <c r="M97" s="58"/>
      <c r="N97" s="58"/>
      <c r="O97" s="58"/>
      <c r="P97" s="58"/>
      <c r="Q97" s="58"/>
      <c r="R97" s="58"/>
      <c r="S97" s="58"/>
      <c r="T97" s="58"/>
      <c r="U97" s="58"/>
      <c r="V97" s="58"/>
      <c r="W97" s="58"/>
      <c r="X97" s="58"/>
      <c r="Y97" s="58"/>
      <c r="Z97" s="58"/>
      <c r="AA97" s="58"/>
      <c r="AB97" s="58"/>
      <c r="AC97" s="58"/>
      <c r="AD97" s="58"/>
      <c r="AE97" s="58"/>
      <c r="AF97" s="58"/>
      <c r="AG97" s="58"/>
      <c r="AH97" s="58"/>
      <c r="AI97" s="9">
        <f t="shared" si="0"/>
        <v>0</v>
      </c>
      <c r="AJ97" s="52"/>
      <c r="AK97" s="10" t="e">
        <f>ROUNDDOWN(AJ97/AG209,2)</f>
        <v>#DIV/0!</v>
      </c>
    </row>
    <row r="98" spans="1:37" ht="30" customHeight="1" hidden="1" thickBot="1">
      <c r="A98" s="57">
        <f>'職員配置'!A98</f>
        <v>0</v>
      </c>
      <c r="B98" s="57">
        <f>'職員配置'!B98</f>
        <v>0</v>
      </c>
      <c r="C98" s="88">
        <f>IF(OR('職員配置'!$D98="社会福祉士",'職員配置'!$D98="介護福祉士",'職員配置'!$D98="精神保健福祉士")=TRUE,"○","")</f>
      </c>
      <c r="D98" s="88">
        <f>IF('職員配置'!$E98="常勤","○","")</f>
      </c>
      <c r="E98" s="88">
        <f>IF('職員配置'!I98="","",IF('職員配置'!$I98&gt;=3,"○",""))</f>
      </c>
      <c r="F98" s="88">
        <f>IF('職員配置'!$F98="専従","○","")</f>
      </c>
      <c r="G98" s="58"/>
      <c r="H98" s="58"/>
      <c r="I98" s="58"/>
      <c r="J98" s="58"/>
      <c r="K98" s="58"/>
      <c r="L98" s="58"/>
      <c r="M98" s="58"/>
      <c r="N98" s="58"/>
      <c r="O98" s="58"/>
      <c r="P98" s="58"/>
      <c r="Q98" s="58"/>
      <c r="R98" s="58"/>
      <c r="S98" s="58"/>
      <c r="T98" s="58"/>
      <c r="U98" s="58"/>
      <c r="V98" s="58"/>
      <c r="W98" s="58"/>
      <c r="X98" s="58"/>
      <c r="Y98" s="58"/>
      <c r="Z98" s="58"/>
      <c r="AA98" s="58"/>
      <c r="AB98" s="58"/>
      <c r="AC98" s="58"/>
      <c r="AD98" s="58"/>
      <c r="AE98" s="58"/>
      <c r="AF98" s="58"/>
      <c r="AG98" s="58"/>
      <c r="AH98" s="58"/>
      <c r="AI98" s="9">
        <f t="shared" si="0"/>
        <v>0</v>
      </c>
      <c r="AJ98" s="52"/>
      <c r="AK98" s="10" t="e">
        <f>ROUNDDOWN(AJ98/AG209,2)</f>
        <v>#DIV/0!</v>
      </c>
    </row>
    <row r="99" spans="1:37" ht="30" customHeight="1" hidden="1" thickBot="1">
      <c r="A99" s="57">
        <f>'職員配置'!A99</f>
        <v>0</v>
      </c>
      <c r="B99" s="57">
        <f>'職員配置'!B99</f>
        <v>0</v>
      </c>
      <c r="C99" s="88">
        <f>IF(OR('職員配置'!$D99="社会福祉士",'職員配置'!$D99="介護福祉士",'職員配置'!$D99="精神保健福祉士")=TRUE,"○","")</f>
      </c>
      <c r="D99" s="88">
        <f>IF('職員配置'!$E99="常勤","○","")</f>
      </c>
      <c r="E99" s="88">
        <f>IF('職員配置'!I99="","",IF('職員配置'!$I99&gt;=3,"○",""))</f>
      </c>
      <c r="F99" s="88">
        <f>IF('職員配置'!$F99="専従","○","")</f>
      </c>
      <c r="G99" s="58"/>
      <c r="H99" s="58"/>
      <c r="I99" s="58"/>
      <c r="J99" s="58"/>
      <c r="K99" s="58"/>
      <c r="L99" s="58"/>
      <c r="M99" s="58"/>
      <c r="N99" s="58"/>
      <c r="O99" s="58"/>
      <c r="P99" s="58"/>
      <c r="Q99" s="58"/>
      <c r="R99" s="58"/>
      <c r="S99" s="58"/>
      <c r="T99" s="58"/>
      <c r="U99" s="58"/>
      <c r="V99" s="58"/>
      <c r="W99" s="58"/>
      <c r="X99" s="58"/>
      <c r="Y99" s="58"/>
      <c r="Z99" s="58"/>
      <c r="AA99" s="58"/>
      <c r="AB99" s="58"/>
      <c r="AC99" s="58"/>
      <c r="AD99" s="58"/>
      <c r="AE99" s="58"/>
      <c r="AF99" s="58"/>
      <c r="AG99" s="58"/>
      <c r="AH99" s="58"/>
      <c r="AI99" s="9">
        <f t="shared" si="0"/>
        <v>0</v>
      </c>
      <c r="AJ99" s="52"/>
      <c r="AK99" s="10" t="e">
        <f>ROUNDDOWN(AJ99/AG209,2)</f>
        <v>#DIV/0!</v>
      </c>
    </row>
    <row r="100" spans="1:37" ht="30" customHeight="1" hidden="1" thickBot="1">
      <c r="A100" s="57">
        <f>'職員配置'!A100</f>
        <v>0</v>
      </c>
      <c r="B100" s="57">
        <f>'職員配置'!B100</f>
        <v>0</v>
      </c>
      <c r="C100" s="88">
        <f>IF(OR('職員配置'!$D100="社会福祉士",'職員配置'!$D100="介護福祉士",'職員配置'!$D100="精神保健福祉士")=TRUE,"○","")</f>
      </c>
      <c r="D100" s="88">
        <f>IF('職員配置'!$E100="常勤","○","")</f>
      </c>
      <c r="E100" s="88">
        <f>IF('職員配置'!I100="","",IF('職員配置'!$I100&gt;=3,"○",""))</f>
      </c>
      <c r="F100" s="88">
        <f>IF('職員配置'!$F100="専従","○","")</f>
      </c>
      <c r="G100" s="58"/>
      <c r="H100" s="58"/>
      <c r="I100" s="58"/>
      <c r="J100" s="58"/>
      <c r="K100" s="58"/>
      <c r="L100" s="58"/>
      <c r="M100" s="58"/>
      <c r="N100" s="58"/>
      <c r="O100" s="58"/>
      <c r="P100" s="58"/>
      <c r="Q100" s="58"/>
      <c r="R100" s="58"/>
      <c r="S100" s="58"/>
      <c r="T100" s="58"/>
      <c r="U100" s="58"/>
      <c r="V100" s="58"/>
      <c r="W100" s="58"/>
      <c r="X100" s="58"/>
      <c r="Y100" s="58"/>
      <c r="Z100" s="58"/>
      <c r="AA100" s="58"/>
      <c r="AB100" s="58"/>
      <c r="AC100" s="58"/>
      <c r="AD100" s="58"/>
      <c r="AE100" s="58"/>
      <c r="AF100" s="58"/>
      <c r="AG100" s="58"/>
      <c r="AH100" s="58"/>
      <c r="AI100" s="9">
        <f t="shared" si="0"/>
        <v>0</v>
      </c>
      <c r="AJ100" s="52"/>
      <c r="AK100" s="10" t="e">
        <f>ROUNDDOWN(AJ100/AG209,2)</f>
        <v>#DIV/0!</v>
      </c>
    </row>
    <row r="101" spans="1:37" ht="30" customHeight="1" hidden="1" thickBot="1">
      <c r="A101" s="57">
        <f>'職員配置'!A101</f>
        <v>0</v>
      </c>
      <c r="B101" s="57">
        <f>'職員配置'!B101</f>
        <v>0</v>
      </c>
      <c r="C101" s="88">
        <f>IF(OR('職員配置'!$D101="社会福祉士",'職員配置'!$D101="介護福祉士",'職員配置'!$D101="精神保健福祉士")=TRUE,"○","")</f>
      </c>
      <c r="D101" s="88">
        <f>IF('職員配置'!$E101="常勤","○","")</f>
      </c>
      <c r="E101" s="88">
        <f>IF('職員配置'!I101="","",IF('職員配置'!$I101&gt;=3,"○",""))</f>
      </c>
      <c r="F101" s="88">
        <f>IF('職員配置'!$F101="専従","○","")</f>
      </c>
      <c r="G101" s="58"/>
      <c r="H101" s="58"/>
      <c r="I101" s="58"/>
      <c r="J101" s="58"/>
      <c r="K101" s="58"/>
      <c r="L101" s="58"/>
      <c r="M101" s="58"/>
      <c r="N101" s="58"/>
      <c r="O101" s="58"/>
      <c r="P101" s="58"/>
      <c r="Q101" s="58"/>
      <c r="R101" s="58"/>
      <c r="S101" s="58"/>
      <c r="T101" s="58"/>
      <c r="U101" s="58"/>
      <c r="V101" s="58"/>
      <c r="W101" s="58"/>
      <c r="X101" s="58"/>
      <c r="Y101" s="58"/>
      <c r="Z101" s="58"/>
      <c r="AA101" s="58"/>
      <c r="AB101" s="58"/>
      <c r="AC101" s="58"/>
      <c r="AD101" s="58"/>
      <c r="AE101" s="58"/>
      <c r="AF101" s="58"/>
      <c r="AG101" s="58"/>
      <c r="AH101" s="58"/>
      <c r="AI101" s="9">
        <f t="shared" si="0"/>
        <v>0</v>
      </c>
      <c r="AJ101" s="52"/>
      <c r="AK101" s="10" t="e">
        <f>ROUNDDOWN(AJ101/AG209,2)</f>
        <v>#DIV/0!</v>
      </c>
    </row>
    <row r="102" spans="1:37" ht="30" customHeight="1" hidden="1" thickBot="1">
      <c r="A102" s="57">
        <f>'職員配置'!A102</f>
        <v>0</v>
      </c>
      <c r="B102" s="57">
        <f>'職員配置'!B102</f>
        <v>0</v>
      </c>
      <c r="C102" s="88">
        <f>IF(OR('職員配置'!$D102="社会福祉士",'職員配置'!$D102="介護福祉士",'職員配置'!$D102="精神保健福祉士")=TRUE,"○","")</f>
      </c>
      <c r="D102" s="88">
        <f>IF('職員配置'!$E102="常勤","○","")</f>
      </c>
      <c r="E102" s="88">
        <f>IF('職員配置'!I102="","",IF('職員配置'!$I102&gt;=3,"○",""))</f>
      </c>
      <c r="F102" s="88">
        <f>IF('職員配置'!$F102="専従","○","")</f>
      </c>
      <c r="G102" s="58"/>
      <c r="H102" s="58"/>
      <c r="I102" s="58"/>
      <c r="J102" s="58"/>
      <c r="K102" s="58"/>
      <c r="L102" s="58"/>
      <c r="M102" s="58"/>
      <c r="N102" s="58"/>
      <c r="O102" s="58"/>
      <c r="P102" s="58"/>
      <c r="Q102" s="58"/>
      <c r="R102" s="58"/>
      <c r="S102" s="58"/>
      <c r="T102" s="58"/>
      <c r="U102" s="58"/>
      <c r="V102" s="58"/>
      <c r="W102" s="58"/>
      <c r="X102" s="58"/>
      <c r="Y102" s="58"/>
      <c r="Z102" s="58"/>
      <c r="AA102" s="58"/>
      <c r="AB102" s="58"/>
      <c r="AC102" s="58"/>
      <c r="AD102" s="58"/>
      <c r="AE102" s="58"/>
      <c r="AF102" s="58"/>
      <c r="AG102" s="58"/>
      <c r="AH102" s="58"/>
      <c r="AI102" s="9">
        <f t="shared" si="0"/>
        <v>0</v>
      </c>
      <c r="AJ102" s="52"/>
      <c r="AK102" s="10" t="e">
        <f>ROUNDDOWN(AJ102/AG209,2)</f>
        <v>#DIV/0!</v>
      </c>
    </row>
    <row r="103" spans="1:37" ht="30" customHeight="1" hidden="1" thickBot="1">
      <c r="A103" s="57">
        <f>'職員配置'!A103</f>
        <v>0</v>
      </c>
      <c r="B103" s="57">
        <f>'職員配置'!B103</f>
        <v>0</v>
      </c>
      <c r="C103" s="88">
        <f>IF(OR('職員配置'!$D103="社会福祉士",'職員配置'!$D103="介護福祉士",'職員配置'!$D103="精神保健福祉士")=TRUE,"○","")</f>
      </c>
      <c r="D103" s="88">
        <f>IF('職員配置'!$E103="常勤","○","")</f>
      </c>
      <c r="E103" s="88">
        <f>IF('職員配置'!I103="","",IF('職員配置'!$I103&gt;=3,"○",""))</f>
      </c>
      <c r="F103" s="88">
        <f>IF('職員配置'!$F103="専従","○","")</f>
      </c>
      <c r="G103" s="58"/>
      <c r="H103" s="58"/>
      <c r="I103" s="58"/>
      <c r="J103" s="58"/>
      <c r="K103" s="58"/>
      <c r="L103" s="58"/>
      <c r="M103" s="58"/>
      <c r="N103" s="58"/>
      <c r="O103" s="58"/>
      <c r="P103" s="58"/>
      <c r="Q103" s="58"/>
      <c r="R103" s="58"/>
      <c r="S103" s="58"/>
      <c r="T103" s="58"/>
      <c r="U103" s="58"/>
      <c r="V103" s="58"/>
      <c r="W103" s="58"/>
      <c r="X103" s="58"/>
      <c r="Y103" s="58"/>
      <c r="Z103" s="58"/>
      <c r="AA103" s="58"/>
      <c r="AB103" s="58"/>
      <c r="AC103" s="58"/>
      <c r="AD103" s="58"/>
      <c r="AE103" s="58"/>
      <c r="AF103" s="58"/>
      <c r="AG103" s="58"/>
      <c r="AH103" s="58"/>
      <c r="AI103" s="9">
        <f t="shared" si="0"/>
        <v>0</v>
      </c>
      <c r="AJ103" s="52"/>
      <c r="AK103" s="10" t="e">
        <f>ROUNDDOWN(AJ103/AG209,2)</f>
        <v>#DIV/0!</v>
      </c>
    </row>
    <row r="104" spans="1:37" ht="30" customHeight="1" hidden="1" thickBot="1">
      <c r="A104" s="57">
        <f>'職員配置'!A104</f>
        <v>0</v>
      </c>
      <c r="B104" s="57">
        <f>'職員配置'!B104</f>
        <v>0</v>
      </c>
      <c r="C104" s="88">
        <f>IF(OR('職員配置'!$D104="社会福祉士",'職員配置'!$D104="介護福祉士",'職員配置'!$D104="精神保健福祉士")=TRUE,"○","")</f>
      </c>
      <c r="D104" s="88">
        <f>IF('職員配置'!$E104="常勤","○","")</f>
      </c>
      <c r="E104" s="88">
        <f>IF('職員配置'!I104="","",IF('職員配置'!$I104&gt;=3,"○",""))</f>
      </c>
      <c r="F104" s="88">
        <f>IF('職員配置'!$F104="専従","○","")</f>
      </c>
      <c r="G104" s="58"/>
      <c r="H104" s="58"/>
      <c r="I104" s="58"/>
      <c r="J104" s="58"/>
      <c r="K104" s="58"/>
      <c r="L104" s="58"/>
      <c r="M104" s="58"/>
      <c r="N104" s="58"/>
      <c r="O104" s="58"/>
      <c r="P104" s="58"/>
      <c r="Q104" s="58"/>
      <c r="R104" s="58"/>
      <c r="S104" s="58"/>
      <c r="T104" s="58"/>
      <c r="U104" s="58"/>
      <c r="V104" s="58"/>
      <c r="W104" s="58"/>
      <c r="X104" s="58"/>
      <c r="Y104" s="58"/>
      <c r="Z104" s="58"/>
      <c r="AA104" s="58"/>
      <c r="AB104" s="58"/>
      <c r="AC104" s="58"/>
      <c r="AD104" s="58"/>
      <c r="AE104" s="58"/>
      <c r="AF104" s="58"/>
      <c r="AG104" s="58"/>
      <c r="AH104" s="58"/>
      <c r="AI104" s="9">
        <f t="shared" si="0"/>
        <v>0</v>
      </c>
      <c r="AJ104" s="52"/>
      <c r="AK104" s="10" t="e">
        <f>ROUNDDOWN(AJ104/AG209,2)</f>
        <v>#DIV/0!</v>
      </c>
    </row>
    <row r="105" spans="1:37" ht="30" customHeight="1" hidden="1" thickBot="1">
      <c r="A105" s="57">
        <f>'職員配置'!A105</f>
        <v>0</v>
      </c>
      <c r="B105" s="57">
        <f>'職員配置'!B105</f>
        <v>0</v>
      </c>
      <c r="C105" s="88">
        <f>IF(OR('職員配置'!$D105="社会福祉士",'職員配置'!$D105="介護福祉士",'職員配置'!$D105="精神保健福祉士")=TRUE,"○","")</f>
      </c>
      <c r="D105" s="88">
        <f>IF('職員配置'!$E105="常勤","○","")</f>
      </c>
      <c r="E105" s="88">
        <f>IF('職員配置'!I105="","",IF('職員配置'!$I105&gt;=3,"○",""))</f>
      </c>
      <c r="F105" s="88">
        <f>IF('職員配置'!$F105="専従","○","")</f>
      </c>
      <c r="G105" s="58"/>
      <c r="H105" s="58"/>
      <c r="I105" s="58"/>
      <c r="J105" s="58"/>
      <c r="K105" s="58"/>
      <c r="L105" s="58"/>
      <c r="M105" s="58"/>
      <c r="N105" s="58"/>
      <c r="O105" s="58"/>
      <c r="P105" s="58"/>
      <c r="Q105" s="58"/>
      <c r="R105" s="58"/>
      <c r="S105" s="58"/>
      <c r="T105" s="58"/>
      <c r="U105" s="58"/>
      <c r="V105" s="58"/>
      <c r="W105" s="58"/>
      <c r="X105" s="58"/>
      <c r="Y105" s="58"/>
      <c r="Z105" s="58"/>
      <c r="AA105" s="58"/>
      <c r="AB105" s="58"/>
      <c r="AC105" s="58"/>
      <c r="AD105" s="58"/>
      <c r="AE105" s="58"/>
      <c r="AF105" s="58"/>
      <c r="AG105" s="58"/>
      <c r="AH105" s="58"/>
      <c r="AI105" s="9">
        <f t="shared" si="0"/>
        <v>0</v>
      </c>
      <c r="AJ105" s="52"/>
      <c r="AK105" s="10" t="e">
        <f>ROUNDDOWN(AJ105/AG209,2)</f>
        <v>#DIV/0!</v>
      </c>
    </row>
    <row r="106" spans="1:37" ht="30" customHeight="1" hidden="1" thickBot="1">
      <c r="A106" s="57">
        <f>'職員配置'!A106</f>
        <v>0</v>
      </c>
      <c r="B106" s="57">
        <f>'職員配置'!B106</f>
        <v>0</v>
      </c>
      <c r="C106" s="88">
        <f>IF(OR('職員配置'!$D106="社会福祉士",'職員配置'!$D106="介護福祉士",'職員配置'!$D106="精神保健福祉士")=TRUE,"○","")</f>
      </c>
      <c r="D106" s="88">
        <f>IF('職員配置'!$E106="常勤","○","")</f>
      </c>
      <c r="E106" s="88">
        <f>IF('職員配置'!I106="","",IF('職員配置'!$I106&gt;=3,"○",""))</f>
      </c>
      <c r="F106" s="88">
        <f>IF('職員配置'!$F106="専従","○","")</f>
      </c>
      <c r="G106" s="58"/>
      <c r="H106" s="58"/>
      <c r="I106" s="58"/>
      <c r="J106" s="58"/>
      <c r="K106" s="58"/>
      <c r="L106" s="58"/>
      <c r="M106" s="58"/>
      <c r="N106" s="58"/>
      <c r="O106" s="58"/>
      <c r="P106" s="58"/>
      <c r="Q106" s="58"/>
      <c r="R106" s="58"/>
      <c r="S106" s="58"/>
      <c r="T106" s="58"/>
      <c r="U106" s="58"/>
      <c r="V106" s="58"/>
      <c r="W106" s="58"/>
      <c r="X106" s="58"/>
      <c r="Y106" s="58"/>
      <c r="Z106" s="58"/>
      <c r="AA106" s="58"/>
      <c r="AB106" s="58"/>
      <c r="AC106" s="58"/>
      <c r="AD106" s="58"/>
      <c r="AE106" s="58"/>
      <c r="AF106" s="58"/>
      <c r="AG106" s="58"/>
      <c r="AH106" s="58"/>
      <c r="AI106" s="9">
        <f t="shared" si="0"/>
        <v>0</v>
      </c>
      <c r="AJ106" s="52"/>
      <c r="AK106" s="10" t="e">
        <f>ROUNDDOWN(AJ106/AG209,2)</f>
        <v>#DIV/0!</v>
      </c>
    </row>
    <row r="107" spans="1:37" ht="30" customHeight="1" hidden="1" thickBot="1">
      <c r="A107" s="57">
        <f>'職員配置'!A107</f>
        <v>0</v>
      </c>
      <c r="B107" s="57">
        <f>'職員配置'!B107</f>
        <v>0</v>
      </c>
      <c r="C107" s="88">
        <f>IF(OR('職員配置'!$D107="社会福祉士",'職員配置'!$D107="介護福祉士",'職員配置'!$D107="精神保健福祉士")=TRUE,"○","")</f>
      </c>
      <c r="D107" s="88">
        <f>IF('職員配置'!$E107="常勤","○","")</f>
      </c>
      <c r="E107" s="88">
        <f>IF('職員配置'!I107="","",IF('職員配置'!$I107&gt;=3,"○",""))</f>
      </c>
      <c r="F107" s="88">
        <f>IF('職員配置'!$F107="専従","○","")</f>
      </c>
      <c r="G107" s="58"/>
      <c r="H107" s="58"/>
      <c r="I107" s="58"/>
      <c r="J107" s="58"/>
      <c r="K107" s="58"/>
      <c r="L107" s="58"/>
      <c r="M107" s="58"/>
      <c r="N107" s="58"/>
      <c r="O107" s="58"/>
      <c r="P107" s="58"/>
      <c r="Q107" s="58"/>
      <c r="R107" s="58"/>
      <c r="S107" s="58"/>
      <c r="T107" s="58"/>
      <c r="U107" s="58"/>
      <c r="V107" s="58"/>
      <c r="W107" s="58"/>
      <c r="X107" s="58"/>
      <c r="Y107" s="58"/>
      <c r="Z107" s="58"/>
      <c r="AA107" s="58"/>
      <c r="AB107" s="58"/>
      <c r="AC107" s="58"/>
      <c r="AD107" s="58"/>
      <c r="AE107" s="58"/>
      <c r="AF107" s="58"/>
      <c r="AG107" s="58"/>
      <c r="AH107" s="58"/>
      <c r="AI107" s="9">
        <f t="shared" si="0"/>
        <v>0</v>
      </c>
      <c r="AJ107" s="52"/>
      <c r="AK107" s="10" t="e">
        <f>ROUNDDOWN(AJ107/AG209,2)</f>
        <v>#DIV/0!</v>
      </c>
    </row>
    <row r="108" spans="1:37" ht="30" customHeight="1" hidden="1" thickBot="1">
      <c r="A108" s="57">
        <f>'職員配置'!A108</f>
        <v>0</v>
      </c>
      <c r="B108" s="57">
        <f>'職員配置'!B108</f>
        <v>0</v>
      </c>
      <c r="C108" s="88">
        <f>IF(OR('職員配置'!$D108="社会福祉士",'職員配置'!$D108="介護福祉士",'職員配置'!$D108="精神保健福祉士")=TRUE,"○","")</f>
      </c>
      <c r="D108" s="88">
        <f>IF('職員配置'!$E108="常勤","○","")</f>
      </c>
      <c r="E108" s="88">
        <f>IF('職員配置'!I108="","",IF('職員配置'!$I108&gt;=3,"○",""))</f>
      </c>
      <c r="F108" s="88">
        <f>IF('職員配置'!$F108="専従","○","")</f>
      </c>
      <c r="G108" s="58"/>
      <c r="H108" s="58"/>
      <c r="I108" s="58"/>
      <c r="J108" s="58"/>
      <c r="K108" s="58"/>
      <c r="L108" s="58"/>
      <c r="M108" s="58"/>
      <c r="N108" s="58"/>
      <c r="O108" s="58"/>
      <c r="P108" s="58"/>
      <c r="Q108" s="58"/>
      <c r="R108" s="58"/>
      <c r="S108" s="58"/>
      <c r="T108" s="58"/>
      <c r="U108" s="58"/>
      <c r="V108" s="58"/>
      <c r="W108" s="58"/>
      <c r="X108" s="58"/>
      <c r="Y108" s="58"/>
      <c r="Z108" s="58"/>
      <c r="AA108" s="58"/>
      <c r="AB108" s="58"/>
      <c r="AC108" s="58"/>
      <c r="AD108" s="58"/>
      <c r="AE108" s="58"/>
      <c r="AF108" s="58"/>
      <c r="AG108" s="58"/>
      <c r="AH108" s="58"/>
      <c r="AI108" s="9">
        <f t="shared" si="0"/>
        <v>0</v>
      </c>
      <c r="AJ108" s="52"/>
      <c r="AK108" s="10" t="e">
        <f>ROUNDDOWN(AJ108/AG209,2)</f>
        <v>#DIV/0!</v>
      </c>
    </row>
    <row r="109" spans="1:37" ht="30" customHeight="1" hidden="1" thickBot="1">
      <c r="A109" s="57">
        <f>'職員配置'!A109</f>
        <v>0</v>
      </c>
      <c r="B109" s="57">
        <f>'職員配置'!B109</f>
        <v>0</v>
      </c>
      <c r="C109" s="88">
        <f>IF(OR('職員配置'!$D109="社会福祉士",'職員配置'!$D109="介護福祉士",'職員配置'!$D109="精神保健福祉士")=TRUE,"○","")</f>
      </c>
      <c r="D109" s="88">
        <f>IF('職員配置'!$E109="常勤","○","")</f>
      </c>
      <c r="E109" s="88">
        <f>IF('職員配置'!I109="","",IF('職員配置'!$I109&gt;=3,"○",""))</f>
      </c>
      <c r="F109" s="88">
        <f>IF('職員配置'!$F109="専従","○","")</f>
      </c>
      <c r="G109" s="58"/>
      <c r="H109" s="58"/>
      <c r="I109" s="58"/>
      <c r="J109" s="58"/>
      <c r="K109" s="58"/>
      <c r="L109" s="58"/>
      <c r="M109" s="58"/>
      <c r="N109" s="58"/>
      <c r="O109" s="58"/>
      <c r="P109" s="58"/>
      <c r="Q109" s="58"/>
      <c r="R109" s="58"/>
      <c r="S109" s="58"/>
      <c r="T109" s="58"/>
      <c r="U109" s="58"/>
      <c r="V109" s="58"/>
      <c r="W109" s="58"/>
      <c r="X109" s="58"/>
      <c r="Y109" s="58"/>
      <c r="Z109" s="58"/>
      <c r="AA109" s="58"/>
      <c r="AB109" s="58"/>
      <c r="AC109" s="58"/>
      <c r="AD109" s="58"/>
      <c r="AE109" s="58"/>
      <c r="AF109" s="58"/>
      <c r="AG109" s="58"/>
      <c r="AH109" s="58"/>
      <c r="AI109" s="9">
        <f t="shared" si="0"/>
        <v>0</v>
      </c>
      <c r="AJ109" s="52"/>
      <c r="AK109" s="10" t="e">
        <f>ROUNDDOWN(AJ109/AG209,2)</f>
        <v>#DIV/0!</v>
      </c>
    </row>
    <row r="110" spans="1:37" ht="30" customHeight="1" hidden="1" thickBot="1">
      <c r="A110" s="57">
        <f>'職員配置'!A110</f>
        <v>0</v>
      </c>
      <c r="B110" s="57">
        <f>'職員配置'!B110</f>
        <v>0</v>
      </c>
      <c r="C110" s="88">
        <f>IF(OR('職員配置'!$D110="社会福祉士",'職員配置'!$D110="介護福祉士",'職員配置'!$D110="精神保健福祉士")=TRUE,"○","")</f>
      </c>
      <c r="D110" s="88">
        <f>IF('職員配置'!$E110="常勤","○","")</f>
      </c>
      <c r="E110" s="88">
        <f>IF('職員配置'!I110="","",IF('職員配置'!$I110&gt;=3,"○",""))</f>
      </c>
      <c r="F110" s="88">
        <f>IF('職員配置'!$F110="専従","○","")</f>
      </c>
      <c r="G110" s="58"/>
      <c r="H110" s="58"/>
      <c r="I110" s="58"/>
      <c r="J110" s="58"/>
      <c r="K110" s="58"/>
      <c r="L110" s="58"/>
      <c r="M110" s="58"/>
      <c r="N110" s="58"/>
      <c r="O110" s="58"/>
      <c r="P110" s="58"/>
      <c r="Q110" s="58"/>
      <c r="R110" s="58"/>
      <c r="S110" s="58"/>
      <c r="T110" s="58"/>
      <c r="U110" s="58"/>
      <c r="V110" s="58"/>
      <c r="W110" s="58"/>
      <c r="X110" s="58"/>
      <c r="Y110" s="58"/>
      <c r="Z110" s="58"/>
      <c r="AA110" s="58"/>
      <c r="AB110" s="58"/>
      <c r="AC110" s="58"/>
      <c r="AD110" s="58"/>
      <c r="AE110" s="58"/>
      <c r="AF110" s="58"/>
      <c r="AG110" s="58"/>
      <c r="AH110" s="58"/>
      <c r="AI110" s="9">
        <f t="shared" si="0"/>
        <v>0</v>
      </c>
      <c r="AJ110" s="52"/>
      <c r="AK110" s="10" t="e">
        <f>ROUNDDOWN(AJ110/AG209,2)</f>
        <v>#DIV/0!</v>
      </c>
    </row>
    <row r="111" spans="1:37" ht="30" customHeight="1" hidden="1" thickBot="1">
      <c r="A111" s="57">
        <f>'職員配置'!A111</f>
        <v>0</v>
      </c>
      <c r="B111" s="57">
        <f>'職員配置'!B111</f>
        <v>0</v>
      </c>
      <c r="C111" s="88">
        <f>IF(OR('職員配置'!$D111="社会福祉士",'職員配置'!$D111="介護福祉士",'職員配置'!$D111="精神保健福祉士")=TRUE,"○","")</f>
      </c>
      <c r="D111" s="88">
        <f>IF('職員配置'!$E111="常勤","○","")</f>
      </c>
      <c r="E111" s="88">
        <f>IF('職員配置'!I111="","",IF('職員配置'!$I111&gt;=3,"○",""))</f>
      </c>
      <c r="F111" s="88">
        <f>IF('職員配置'!$F111="専従","○","")</f>
      </c>
      <c r="G111" s="58"/>
      <c r="H111" s="58"/>
      <c r="I111" s="58"/>
      <c r="J111" s="58"/>
      <c r="K111" s="58"/>
      <c r="L111" s="58"/>
      <c r="M111" s="58"/>
      <c r="N111" s="58"/>
      <c r="O111" s="58"/>
      <c r="P111" s="58"/>
      <c r="Q111" s="58"/>
      <c r="R111" s="58"/>
      <c r="S111" s="58"/>
      <c r="T111" s="58"/>
      <c r="U111" s="58"/>
      <c r="V111" s="58"/>
      <c r="W111" s="58"/>
      <c r="X111" s="58"/>
      <c r="Y111" s="58"/>
      <c r="Z111" s="58"/>
      <c r="AA111" s="58"/>
      <c r="AB111" s="58"/>
      <c r="AC111" s="58"/>
      <c r="AD111" s="58"/>
      <c r="AE111" s="58"/>
      <c r="AF111" s="58"/>
      <c r="AG111" s="58"/>
      <c r="AH111" s="58"/>
      <c r="AI111" s="9">
        <f t="shared" si="0"/>
        <v>0</v>
      </c>
      <c r="AJ111" s="52"/>
      <c r="AK111" s="10" t="e">
        <f>ROUNDDOWN(AJ111/AG209,2)</f>
        <v>#DIV/0!</v>
      </c>
    </row>
    <row r="112" spans="1:37" ht="30" customHeight="1" hidden="1" thickBot="1">
      <c r="A112" s="57">
        <f>'職員配置'!A112</f>
        <v>0</v>
      </c>
      <c r="B112" s="57">
        <f>'職員配置'!B112</f>
        <v>0</v>
      </c>
      <c r="C112" s="88">
        <f>IF(OR('職員配置'!$D112="社会福祉士",'職員配置'!$D112="介護福祉士",'職員配置'!$D112="精神保健福祉士")=TRUE,"○","")</f>
      </c>
      <c r="D112" s="88">
        <f>IF('職員配置'!$E112="常勤","○","")</f>
      </c>
      <c r="E112" s="88">
        <f>IF('職員配置'!I112="","",IF('職員配置'!$I112&gt;=3,"○",""))</f>
      </c>
      <c r="F112" s="88">
        <f>IF('職員配置'!$F112="専従","○","")</f>
      </c>
      <c r="G112" s="58"/>
      <c r="H112" s="58"/>
      <c r="I112" s="58"/>
      <c r="J112" s="58"/>
      <c r="K112" s="58"/>
      <c r="L112" s="58"/>
      <c r="M112" s="58"/>
      <c r="N112" s="58"/>
      <c r="O112" s="58"/>
      <c r="P112" s="58"/>
      <c r="Q112" s="58"/>
      <c r="R112" s="58"/>
      <c r="S112" s="58"/>
      <c r="T112" s="58"/>
      <c r="U112" s="58"/>
      <c r="V112" s="58"/>
      <c r="W112" s="58"/>
      <c r="X112" s="58"/>
      <c r="Y112" s="58"/>
      <c r="Z112" s="58"/>
      <c r="AA112" s="58"/>
      <c r="AB112" s="58"/>
      <c r="AC112" s="58"/>
      <c r="AD112" s="58"/>
      <c r="AE112" s="58"/>
      <c r="AF112" s="58"/>
      <c r="AG112" s="58"/>
      <c r="AH112" s="58"/>
      <c r="AI112" s="9">
        <f t="shared" si="0"/>
        <v>0</v>
      </c>
      <c r="AJ112" s="52"/>
      <c r="AK112" s="10" t="e">
        <f>ROUNDDOWN(AJ112/AG209,2)</f>
        <v>#DIV/0!</v>
      </c>
    </row>
    <row r="113" spans="1:37" ht="30" customHeight="1" hidden="1" thickBot="1">
      <c r="A113" s="57">
        <f>'職員配置'!A113</f>
        <v>0</v>
      </c>
      <c r="B113" s="57">
        <f>'職員配置'!B113</f>
        <v>0</v>
      </c>
      <c r="C113" s="88">
        <f>IF(OR('職員配置'!$D113="社会福祉士",'職員配置'!$D113="介護福祉士",'職員配置'!$D113="精神保健福祉士")=TRUE,"○","")</f>
      </c>
      <c r="D113" s="88">
        <f>IF('職員配置'!$E113="常勤","○","")</f>
      </c>
      <c r="E113" s="88">
        <f>IF('職員配置'!I113="","",IF('職員配置'!$I113&gt;=3,"○",""))</f>
      </c>
      <c r="F113" s="88">
        <f>IF('職員配置'!$F113="専従","○","")</f>
      </c>
      <c r="G113" s="58"/>
      <c r="H113" s="58"/>
      <c r="I113" s="58"/>
      <c r="J113" s="58"/>
      <c r="K113" s="58"/>
      <c r="L113" s="58"/>
      <c r="M113" s="58"/>
      <c r="N113" s="58"/>
      <c r="O113" s="58"/>
      <c r="P113" s="58"/>
      <c r="Q113" s="58"/>
      <c r="R113" s="58"/>
      <c r="S113" s="58"/>
      <c r="T113" s="58"/>
      <c r="U113" s="58"/>
      <c r="V113" s="58"/>
      <c r="W113" s="58"/>
      <c r="X113" s="58"/>
      <c r="Y113" s="58"/>
      <c r="Z113" s="58"/>
      <c r="AA113" s="58"/>
      <c r="AB113" s="58"/>
      <c r="AC113" s="58"/>
      <c r="AD113" s="58"/>
      <c r="AE113" s="58"/>
      <c r="AF113" s="58"/>
      <c r="AG113" s="58"/>
      <c r="AH113" s="58"/>
      <c r="AI113" s="9">
        <f t="shared" si="0"/>
        <v>0</v>
      </c>
      <c r="AJ113" s="52"/>
      <c r="AK113" s="10" t="e">
        <f>ROUNDDOWN(AJ113/AG209,2)</f>
        <v>#DIV/0!</v>
      </c>
    </row>
    <row r="114" spans="1:37" ht="30" customHeight="1" hidden="1" thickBot="1">
      <c r="A114" s="57">
        <f>'職員配置'!A114</f>
        <v>0</v>
      </c>
      <c r="B114" s="57">
        <f>'職員配置'!B114</f>
        <v>0</v>
      </c>
      <c r="C114" s="88">
        <f>IF(OR('職員配置'!$D114="社会福祉士",'職員配置'!$D114="介護福祉士",'職員配置'!$D114="精神保健福祉士")=TRUE,"○","")</f>
      </c>
      <c r="D114" s="88">
        <f>IF('職員配置'!$E114="常勤","○","")</f>
      </c>
      <c r="E114" s="88">
        <f>IF('職員配置'!I114="","",IF('職員配置'!$I114&gt;=3,"○",""))</f>
      </c>
      <c r="F114" s="88">
        <f>IF('職員配置'!$F114="専従","○","")</f>
      </c>
      <c r="G114" s="58"/>
      <c r="H114" s="58"/>
      <c r="I114" s="58"/>
      <c r="J114" s="58"/>
      <c r="K114" s="58"/>
      <c r="L114" s="58"/>
      <c r="M114" s="58"/>
      <c r="N114" s="58"/>
      <c r="O114" s="58"/>
      <c r="P114" s="58"/>
      <c r="Q114" s="58"/>
      <c r="R114" s="58"/>
      <c r="S114" s="58"/>
      <c r="T114" s="58"/>
      <c r="U114" s="58"/>
      <c r="V114" s="58"/>
      <c r="W114" s="58"/>
      <c r="X114" s="58"/>
      <c r="Y114" s="58"/>
      <c r="Z114" s="58"/>
      <c r="AA114" s="58"/>
      <c r="AB114" s="58"/>
      <c r="AC114" s="58"/>
      <c r="AD114" s="58"/>
      <c r="AE114" s="58"/>
      <c r="AF114" s="58"/>
      <c r="AG114" s="58"/>
      <c r="AH114" s="58"/>
      <c r="AI114" s="9">
        <f t="shared" si="0"/>
        <v>0</v>
      </c>
      <c r="AJ114" s="52"/>
      <c r="AK114" s="10" t="e">
        <f>ROUNDDOWN(AJ114/AG209,2)</f>
        <v>#DIV/0!</v>
      </c>
    </row>
    <row r="115" spans="1:37" ht="30" customHeight="1" hidden="1" thickBot="1">
      <c r="A115" s="57">
        <f>'職員配置'!A115</f>
        <v>0</v>
      </c>
      <c r="B115" s="57">
        <f>'職員配置'!B115</f>
        <v>0</v>
      </c>
      <c r="C115" s="88">
        <f>IF(OR('職員配置'!$D115="社会福祉士",'職員配置'!$D115="介護福祉士",'職員配置'!$D115="精神保健福祉士")=TRUE,"○","")</f>
      </c>
      <c r="D115" s="88">
        <f>IF('職員配置'!$E115="常勤","○","")</f>
      </c>
      <c r="E115" s="88">
        <f>IF('職員配置'!I115="","",IF('職員配置'!$I115&gt;=3,"○",""))</f>
      </c>
      <c r="F115" s="88">
        <f>IF('職員配置'!$F115="専従","○","")</f>
      </c>
      <c r="G115" s="58"/>
      <c r="H115" s="58"/>
      <c r="I115" s="58"/>
      <c r="J115" s="58"/>
      <c r="K115" s="58"/>
      <c r="L115" s="58"/>
      <c r="M115" s="58"/>
      <c r="N115" s="58"/>
      <c r="O115" s="58"/>
      <c r="P115" s="58"/>
      <c r="Q115" s="58"/>
      <c r="R115" s="58"/>
      <c r="S115" s="58"/>
      <c r="T115" s="58"/>
      <c r="U115" s="58"/>
      <c r="V115" s="58"/>
      <c r="W115" s="58"/>
      <c r="X115" s="58"/>
      <c r="Y115" s="58"/>
      <c r="Z115" s="58"/>
      <c r="AA115" s="58"/>
      <c r="AB115" s="58"/>
      <c r="AC115" s="58"/>
      <c r="AD115" s="58"/>
      <c r="AE115" s="58"/>
      <c r="AF115" s="58"/>
      <c r="AG115" s="58"/>
      <c r="AH115" s="58"/>
      <c r="AI115" s="9">
        <f t="shared" si="0"/>
        <v>0</v>
      </c>
      <c r="AJ115" s="52"/>
      <c r="AK115" s="10" t="e">
        <f>ROUNDDOWN(AJ115/AG209,2)</f>
        <v>#DIV/0!</v>
      </c>
    </row>
    <row r="116" spans="1:37" ht="30" customHeight="1" hidden="1" thickBot="1">
      <c r="A116" s="57">
        <f>'職員配置'!A116</f>
        <v>0</v>
      </c>
      <c r="B116" s="57">
        <f>'職員配置'!B116</f>
        <v>0</v>
      </c>
      <c r="C116" s="88">
        <f>IF(OR('職員配置'!$D116="社会福祉士",'職員配置'!$D116="介護福祉士",'職員配置'!$D116="精神保健福祉士")=TRUE,"○","")</f>
      </c>
      <c r="D116" s="88">
        <f>IF('職員配置'!$E116="常勤","○","")</f>
      </c>
      <c r="E116" s="88">
        <f>IF('職員配置'!I116="","",IF('職員配置'!$I116&gt;=3,"○",""))</f>
      </c>
      <c r="F116" s="88">
        <f>IF('職員配置'!$F116="専従","○","")</f>
      </c>
      <c r="G116" s="58"/>
      <c r="H116" s="58"/>
      <c r="I116" s="58"/>
      <c r="J116" s="58"/>
      <c r="K116" s="58"/>
      <c r="L116" s="58"/>
      <c r="M116" s="58"/>
      <c r="N116" s="58"/>
      <c r="O116" s="58"/>
      <c r="P116" s="58"/>
      <c r="Q116" s="58"/>
      <c r="R116" s="58"/>
      <c r="S116" s="58"/>
      <c r="T116" s="58"/>
      <c r="U116" s="58"/>
      <c r="V116" s="58"/>
      <c r="W116" s="58"/>
      <c r="X116" s="58"/>
      <c r="Y116" s="58"/>
      <c r="Z116" s="58"/>
      <c r="AA116" s="58"/>
      <c r="AB116" s="58"/>
      <c r="AC116" s="58"/>
      <c r="AD116" s="58"/>
      <c r="AE116" s="58"/>
      <c r="AF116" s="58"/>
      <c r="AG116" s="58"/>
      <c r="AH116" s="58"/>
      <c r="AI116" s="9">
        <f t="shared" si="0"/>
        <v>0</v>
      </c>
      <c r="AJ116" s="52"/>
      <c r="AK116" s="10" t="e">
        <f>ROUNDDOWN(AJ116/AG209,2)</f>
        <v>#DIV/0!</v>
      </c>
    </row>
    <row r="117" spans="1:37" ht="30" customHeight="1" hidden="1" thickBot="1">
      <c r="A117" s="57">
        <f>'職員配置'!A117</f>
        <v>0</v>
      </c>
      <c r="B117" s="57">
        <f>'職員配置'!B117</f>
        <v>0</v>
      </c>
      <c r="C117" s="88">
        <f>IF(OR('職員配置'!$D117="社会福祉士",'職員配置'!$D117="介護福祉士",'職員配置'!$D117="精神保健福祉士")=TRUE,"○","")</f>
      </c>
      <c r="D117" s="88">
        <f>IF('職員配置'!$E117="常勤","○","")</f>
      </c>
      <c r="E117" s="88">
        <f>IF('職員配置'!I117="","",IF('職員配置'!$I117&gt;=3,"○",""))</f>
      </c>
      <c r="F117" s="88">
        <f>IF('職員配置'!$F117="専従","○","")</f>
      </c>
      <c r="G117" s="58"/>
      <c r="H117" s="58"/>
      <c r="I117" s="58"/>
      <c r="J117" s="58"/>
      <c r="K117" s="58"/>
      <c r="L117" s="58"/>
      <c r="M117" s="58"/>
      <c r="N117" s="58"/>
      <c r="O117" s="58"/>
      <c r="P117" s="58"/>
      <c r="Q117" s="58"/>
      <c r="R117" s="58"/>
      <c r="S117" s="58"/>
      <c r="T117" s="58"/>
      <c r="U117" s="58"/>
      <c r="V117" s="58"/>
      <c r="W117" s="58"/>
      <c r="X117" s="58"/>
      <c r="Y117" s="58"/>
      <c r="Z117" s="58"/>
      <c r="AA117" s="58"/>
      <c r="AB117" s="58"/>
      <c r="AC117" s="58"/>
      <c r="AD117" s="58"/>
      <c r="AE117" s="58"/>
      <c r="AF117" s="58"/>
      <c r="AG117" s="58"/>
      <c r="AH117" s="58"/>
      <c r="AI117" s="9">
        <f t="shared" si="0"/>
        <v>0</v>
      </c>
      <c r="AJ117" s="52"/>
      <c r="AK117" s="10" t="e">
        <f>ROUNDDOWN(AJ117/AG209,2)</f>
        <v>#DIV/0!</v>
      </c>
    </row>
    <row r="118" spans="1:37" ht="30" customHeight="1" hidden="1" thickBot="1">
      <c r="A118" s="57">
        <f>'職員配置'!A118</f>
        <v>0</v>
      </c>
      <c r="B118" s="57">
        <f>'職員配置'!B118</f>
        <v>0</v>
      </c>
      <c r="C118" s="88">
        <f>IF(OR('職員配置'!$D118="社会福祉士",'職員配置'!$D118="介護福祉士",'職員配置'!$D118="精神保健福祉士")=TRUE,"○","")</f>
      </c>
      <c r="D118" s="88">
        <f>IF('職員配置'!$E118="常勤","○","")</f>
      </c>
      <c r="E118" s="88">
        <f>IF('職員配置'!I118="","",IF('職員配置'!$I118&gt;=3,"○",""))</f>
      </c>
      <c r="F118" s="88">
        <f>IF('職員配置'!$F118="専従","○","")</f>
      </c>
      <c r="G118" s="58"/>
      <c r="H118" s="58"/>
      <c r="I118" s="58"/>
      <c r="J118" s="58"/>
      <c r="K118" s="58"/>
      <c r="L118" s="58"/>
      <c r="M118" s="58"/>
      <c r="N118" s="58"/>
      <c r="O118" s="58"/>
      <c r="P118" s="58"/>
      <c r="Q118" s="58"/>
      <c r="R118" s="58"/>
      <c r="S118" s="58"/>
      <c r="T118" s="58"/>
      <c r="U118" s="58"/>
      <c r="V118" s="58"/>
      <c r="W118" s="58"/>
      <c r="X118" s="58"/>
      <c r="Y118" s="58"/>
      <c r="Z118" s="58"/>
      <c r="AA118" s="58"/>
      <c r="AB118" s="58"/>
      <c r="AC118" s="58"/>
      <c r="AD118" s="58"/>
      <c r="AE118" s="58"/>
      <c r="AF118" s="58"/>
      <c r="AG118" s="58"/>
      <c r="AH118" s="58"/>
      <c r="AI118" s="9">
        <f t="shared" si="0"/>
        <v>0</v>
      </c>
      <c r="AJ118" s="52"/>
      <c r="AK118" s="10" t="e">
        <f>ROUNDDOWN(AJ118/AG209,2)</f>
        <v>#DIV/0!</v>
      </c>
    </row>
    <row r="119" spans="1:37" ht="30" customHeight="1" hidden="1" thickBot="1">
      <c r="A119" s="57">
        <f>'職員配置'!A119</f>
        <v>0</v>
      </c>
      <c r="B119" s="57">
        <f>'職員配置'!B119</f>
        <v>0</v>
      </c>
      <c r="C119" s="88">
        <f>IF(OR('職員配置'!$D119="社会福祉士",'職員配置'!$D119="介護福祉士",'職員配置'!$D119="精神保健福祉士")=TRUE,"○","")</f>
      </c>
      <c r="D119" s="88">
        <f>IF('職員配置'!$E119="常勤","○","")</f>
      </c>
      <c r="E119" s="88">
        <f>IF('職員配置'!I119="","",IF('職員配置'!$I119&gt;=3,"○",""))</f>
      </c>
      <c r="F119" s="88">
        <f>IF('職員配置'!$F119="専従","○","")</f>
      </c>
      <c r="G119" s="58"/>
      <c r="H119" s="58"/>
      <c r="I119" s="58"/>
      <c r="J119" s="58"/>
      <c r="K119" s="58"/>
      <c r="L119" s="58"/>
      <c r="M119" s="58"/>
      <c r="N119" s="58"/>
      <c r="O119" s="58"/>
      <c r="P119" s="58"/>
      <c r="Q119" s="58"/>
      <c r="R119" s="58"/>
      <c r="S119" s="58"/>
      <c r="T119" s="58"/>
      <c r="U119" s="58"/>
      <c r="V119" s="58"/>
      <c r="W119" s="58"/>
      <c r="X119" s="58"/>
      <c r="Y119" s="58"/>
      <c r="Z119" s="58"/>
      <c r="AA119" s="58"/>
      <c r="AB119" s="58"/>
      <c r="AC119" s="58"/>
      <c r="AD119" s="58"/>
      <c r="AE119" s="58"/>
      <c r="AF119" s="58"/>
      <c r="AG119" s="58"/>
      <c r="AH119" s="58"/>
      <c r="AI119" s="9">
        <f t="shared" si="0"/>
        <v>0</v>
      </c>
      <c r="AJ119" s="52"/>
      <c r="AK119" s="10" t="e">
        <f>ROUNDDOWN(AJ119/AG209,2)</f>
        <v>#DIV/0!</v>
      </c>
    </row>
    <row r="120" spans="1:37" ht="30" customHeight="1" hidden="1" thickBot="1">
      <c r="A120" s="57">
        <f>'職員配置'!A120</f>
        <v>0</v>
      </c>
      <c r="B120" s="57">
        <f>'職員配置'!B120</f>
        <v>0</v>
      </c>
      <c r="C120" s="88">
        <f>IF(OR('職員配置'!$D120="社会福祉士",'職員配置'!$D120="介護福祉士",'職員配置'!$D120="精神保健福祉士")=TRUE,"○","")</f>
      </c>
      <c r="D120" s="88">
        <f>IF('職員配置'!$E120="常勤","○","")</f>
      </c>
      <c r="E120" s="88">
        <f>IF('職員配置'!I120="","",IF('職員配置'!$I120&gt;=3,"○",""))</f>
      </c>
      <c r="F120" s="88">
        <f>IF('職員配置'!$F120="専従","○","")</f>
      </c>
      <c r="G120" s="58"/>
      <c r="H120" s="58"/>
      <c r="I120" s="58"/>
      <c r="J120" s="58"/>
      <c r="K120" s="58"/>
      <c r="L120" s="58"/>
      <c r="M120" s="58"/>
      <c r="N120" s="58"/>
      <c r="O120" s="58"/>
      <c r="P120" s="58"/>
      <c r="Q120" s="58"/>
      <c r="R120" s="58"/>
      <c r="S120" s="58"/>
      <c r="T120" s="58"/>
      <c r="U120" s="58"/>
      <c r="V120" s="58"/>
      <c r="W120" s="58"/>
      <c r="X120" s="58"/>
      <c r="Y120" s="58"/>
      <c r="Z120" s="58"/>
      <c r="AA120" s="58"/>
      <c r="AB120" s="58"/>
      <c r="AC120" s="58"/>
      <c r="AD120" s="58"/>
      <c r="AE120" s="58"/>
      <c r="AF120" s="58"/>
      <c r="AG120" s="58"/>
      <c r="AH120" s="58"/>
      <c r="AI120" s="9">
        <f t="shared" si="0"/>
        <v>0</v>
      </c>
      <c r="AJ120" s="52"/>
      <c r="AK120" s="10" t="e">
        <f>ROUNDDOWN(AJ120/AG209,2)</f>
        <v>#DIV/0!</v>
      </c>
    </row>
    <row r="121" spans="1:37" ht="30" customHeight="1" hidden="1" thickBot="1">
      <c r="A121" s="57">
        <f>'職員配置'!A121</f>
        <v>0</v>
      </c>
      <c r="B121" s="57">
        <f>'職員配置'!B121</f>
        <v>0</v>
      </c>
      <c r="C121" s="88">
        <f>IF(OR('職員配置'!$D121="社会福祉士",'職員配置'!$D121="介護福祉士",'職員配置'!$D121="精神保健福祉士")=TRUE,"○","")</f>
      </c>
      <c r="D121" s="88">
        <f>IF('職員配置'!$E121="常勤","○","")</f>
      </c>
      <c r="E121" s="88">
        <f>IF('職員配置'!I121="","",IF('職員配置'!$I121&gt;=3,"○",""))</f>
      </c>
      <c r="F121" s="88">
        <f>IF('職員配置'!$F121="専従","○","")</f>
      </c>
      <c r="G121" s="58"/>
      <c r="H121" s="58"/>
      <c r="I121" s="58"/>
      <c r="J121" s="58"/>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9">
        <f t="shared" si="0"/>
        <v>0</v>
      </c>
      <c r="AJ121" s="52"/>
      <c r="AK121" s="10" t="e">
        <f>ROUNDDOWN(AJ121/AG209,2)</f>
        <v>#DIV/0!</v>
      </c>
    </row>
    <row r="122" spans="1:37" ht="30" customHeight="1" hidden="1" thickBot="1">
      <c r="A122" s="57">
        <f>'職員配置'!A122</f>
        <v>0</v>
      </c>
      <c r="B122" s="57">
        <f>'職員配置'!B122</f>
        <v>0</v>
      </c>
      <c r="C122" s="88">
        <f>IF(OR('職員配置'!$D122="社会福祉士",'職員配置'!$D122="介護福祉士",'職員配置'!$D122="精神保健福祉士")=TRUE,"○","")</f>
      </c>
      <c r="D122" s="88">
        <f>IF('職員配置'!$E122="常勤","○","")</f>
      </c>
      <c r="E122" s="88">
        <f>IF('職員配置'!I122="","",IF('職員配置'!$I122&gt;=3,"○",""))</f>
      </c>
      <c r="F122" s="88">
        <f>IF('職員配置'!$F122="専従","○","")</f>
      </c>
      <c r="G122" s="58"/>
      <c r="H122" s="58"/>
      <c r="I122" s="58"/>
      <c r="J122" s="58"/>
      <c r="K122" s="58"/>
      <c r="L122" s="58"/>
      <c r="M122" s="58"/>
      <c r="N122" s="58"/>
      <c r="O122" s="58"/>
      <c r="P122" s="58"/>
      <c r="Q122" s="58"/>
      <c r="R122" s="58"/>
      <c r="S122" s="58"/>
      <c r="T122" s="58"/>
      <c r="U122" s="58"/>
      <c r="V122" s="58"/>
      <c r="W122" s="58"/>
      <c r="X122" s="58"/>
      <c r="Y122" s="58"/>
      <c r="Z122" s="58"/>
      <c r="AA122" s="58"/>
      <c r="AB122" s="58"/>
      <c r="AC122" s="58"/>
      <c r="AD122" s="58"/>
      <c r="AE122" s="58"/>
      <c r="AF122" s="58"/>
      <c r="AG122" s="58"/>
      <c r="AH122" s="58"/>
      <c r="AI122" s="9">
        <f t="shared" si="0"/>
        <v>0</v>
      </c>
      <c r="AJ122" s="52"/>
      <c r="AK122" s="10" t="e">
        <f>ROUNDDOWN(AJ122/AG209,2)</f>
        <v>#DIV/0!</v>
      </c>
    </row>
    <row r="123" spans="1:37" ht="30" customHeight="1" hidden="1" thickBot="1">
      <c r="A123" s="57">
        <f>'職員配置'!A123</f>
        <v>0</v>
      </c>
      <c r="B123" s="57">
        <f>'職員配置'!B123</f>
        <v>0</v>
      </c>
      <c r="C123" s="88">
        <f>IF(OR('職員配置'!$D123="社会福祉士",'職員配置'!$D123="介護福祉士",'職員配置'!$D123="精神保健福祉士")=TRUE,"○","")</f>
      </c>
      <c r="D123" s="88">
        <f>IF('職員配置'!$E123="常勤","○","")</f>
      </c>
      <c r="E123" s="88">
        <f>IF('職員配置'!I123="","",IF('職員配置'!$I123&gt;=3,"○",""))</f>
      </c>
      <c r="F123" s="88">
        <f>IF('職員配置'!$F123="専従","○","")</f>
      </c>
      <c r="G123" s="58"/>
      <c r="H123" s="58"/>
      <c r="I123" s="58"/>
      <c r="J123" s="58"/>
      <c r="K123" s="58"/>
      <c r="L123" s="58"/>
      <c r="M123" s="58"/>
      <c r="N123" s="58"/>
      <c r="O123" s="58"/>
      <c r="P123" s="58"/>
      <c r="Q123" s="58"/>
      <c r="R123" s="58"/>
      <c r="S123" s="58"/>
      <c r="T123" s="58"/>
      <c r="U123" s="58"/>
      <c r="V123" s="58"/>
      <c r="W123" s="58"/>
      <c r="X123" s="58"/>
      <c r="Y123" s="58"/>
      <c r="Z123" s="58"/>
      <c r="AA123" s="58"/>
      <c r="AB123" s="58"/>
      <c r="AC123" s="58"/>
      <c r="AD123" s="58"/>
      <c r="AE123" s="58"/>
      <c r="AF123" s="58"/>
      <c r="AG123" s="58"/>
      <c r="AH123" s="58"/>
      <c r="AI123" s="9">
        <f t="shared" si="0"/>
        <v>0</v>
      </c>
      <c r="AJ123" s="52"/>
      <c r="AK123" s="10" t="e">
        <f>ROUNDDOWN(AJ123/AG209,2)</f>
        <v>#DIV/0!</v>
      </c>
    </row>
    <row r="124" spans="1:37" ht="30" customHeight="1" hidden="1" thickBot="1">
      <c r="A124" s="57">
        <f>'職員配置'!A124</f>
        <v>0</v>
      </c>
      <c r="B124" s="57">
        <f>'職員配置'!B124</f>
        <v>0</v>
      </c>
      <c r="C124" s="88">
        <f>IF(OR('職員配置'!$D124="社会福祉士",'職員配置'!$D124="介護福祉士",'職員配置'!$D124="精神保健福祉士")=TRUE,"○","")</f>
      </c>
      <c r="D124" s="88">
        <f>IF('職員配置'!$E124="常勤","○","")</f>
      </c>
      <c r="E124" s="88">
        <f>IF('職員配置'!I124="","",IF('職員配置'!$I124&gt;=3,"○",""))</f>
      </c>
      <c r="F124" s="88">
        <f>IF('職員配置'!$F124="専従","○","")</f>
      </c>
      <c r="G124" s="58"/>
      <c r="H124" s="58"/>
      <c r="I124" s="58"/>
      <c r="J124" s="58"/>
      <c r="K124" s="58"/>
      <c r="L124" s="58"/>
      <c r="M124" s="58"/>
      <c r="N124" s="58"/>
      <c r="O124" s="58"/>
      <c r="P124" s="58"/>
      <c r="Q124" s="58"/>
      <c r="R124" s="58"/>
      <c r="S124" s="58"/>
      <c r="T124" s="58"/>
      <c r="U124" s="58"/>
      <c r="V124" s="58"/>
      <c r="W124" s="58"/>
      <c r="X124" s="58"/>
      <c r="Y124" s="58"/>
      <c r="Z124" s="58"/>
      <c r="AA124" s="58"/>
      <c r="AB124" s="58"/>
      <c r="AC124" s="58"/>
      <c r="AD124" s="58"/>
      <c r="AE124" s="58"/>
      <c r="AF124" s="58"/>
      <c r="AG124" s="58"/>
      <c r="AH124" s="58"/>
      <c r="AI124" s="9">
        <f t="shared" si="0"/>
        <v>0</v>
      </c>
      <c r="AJ124" s="52"/>
      <c r="AK124" s="10" t="e">
        <f>ROUNDDOWN(AJ124/AG209,2)</f>
        <v>#DIV/0!</v>
      </c>
    </row>
    <row r="125" spans="1:37" ht="30" customHeight="1" hidden="1" thickBot="1">
      <c r="A125" s="57">
        <f>'職員配置'!A125</f>
        <v>0</v>
      </c>
      <c r="B125" s="57">
        <f>'職員配置'!B125</f>
        <v>0</v>
      </c>
      <c r="C125" s="88">
        <f>IF(OR('職員配置'!$D125="社会福祉士",'職員配置'!$D125="介護福祉士",'職員配置'!$D125="精神保健福祉士")=TRUE,"○","")</f>
      </c>
      <c r="D125" s="88">
        <f>IF('職員配置'!$E125="常勤","○","")</f>
      </c>
      <c r="E125" s="88">
        <f>IF('職員配置'!I125="","",IF('職員配置'!$I125&gt;=3,"○",""))</f>
      </c>
      <c r="F125" s="88">
        <f>IF('職員配置'!$F125="専従","○","")</f>
      </c>
      <c r="G125" s="58"/>
      <c r="H125" s="58"/>
      <c r="I125" s="58"/>
      <c r="J125" s="58"/>
      <c r="K125" s="58"/>
      <c r="L125" s="58"/>
      <c r="M125" s="58"/>
      <c r="N125" s="58"/>
      <c r="O125" s="58"/>
      <c r="P125" s="58"/>
      <c r="Q125" s="58"/>
      <c r="R125" s="58"/>
      <c r="S125" s="58"/>
      <c r="T125" s="58"/>
      <c r="U125" s="58"/>
      <c r="V125" s="58"/>
      <c r="W125" s="58"/>
      <c r="X125" s="58"/>
      <c r="Y125" s="58"/>
      <c r="Z125" s="58"/>
      <c r="AA125" s="58"/>
      <c r="AB125" s="58"/>
      <c r="AC125" s="58"/>
      <c r="AD125" s="58"/>
      <c r="AE125" s="58"/>
      <c r="AF125" s="58"/>
      <c r="AG125" s="58"/>
      <c r="AH125" s="58"/>
      <c r="AI125" s="9">
        <f t="shared" si="0"/>
        <v>0</v>
      </c>
      <c r="AJ125" s="52"/>
      <c r="AK125" s="10" t="e">
        <f>ROUNDDOWN(AJ125/AG209,2)</f>
        <v>#DIV/0!</v>
      </c>
    </row>
    <row r="126" spans="1:37" ht="30" customHeight="1" hidden="1" thickBot="1">
      <c r="A126" s="57">
        <f>'職員配置'!A126</f>
        <v>0</v>
      </c>
      <c r="B126" s="57">
        <f>'職員配置'!B126</f>
        <v>0</v>
      </c>
      <c r="C126" s="88">
        <f>IF(OR('職員配置'!$D126="社会福祉士",'職員配置'!$D126="介護福祉士",'職員配置'!$D126="精神保健福祉士")=TRUE,"○","")</f>
      </c>
      <c r="D126" s="88">
        <f>IF('職員配置'!$E126="常勤","○","")</f>
      </c>
      <c r="E126" s="88">
        <f>IF('職員配置'!I126="","",IF('職員配置'!$I126&gt;=3,"○",""))</f>
      </c>
      <c r="F126" s="88">
        <f>IF('職員配置'!$F126="専従","○","")</f>
      </c>
      <c r="G126" s="58"/>
      <c r="H126" s="58"/>
      <c r="I126" s="58"/>
      <c r="J126" s="58"/>
      <c r="K126" s="58"/>
      <c r="L126" s="58"/>
      <c r="M126" s="58"/>
      <c r="N126" s="58"/>
      <c r="O126" s="58"/>
      <c r="P126" s="58"/>
      <c r="Q126" s="58"/>
      <c r="R126" s="58"/>
      <c r="S126" s="58"/>
      <c r="T126" s="58"/>
      <c r="U126" s="58"/>
      <c r="V126" s="58"/>
      <c r="W126" s="58"/>
      <c r="X126" s="58"/>
      <c r="Y126" s="58"/>
      <c r="Z126" s="58"/>
      <c r="AA126" s="58"/>
      <c r="AB126" s="58"/>
      <c r="AC126" s="58"/>
      <c r="AD126" s="58"/>
      <c r="AE126" s="58"/>
      <c r="AF126" s="58"/>
      <c r="AG126" s="58"/>
      <c r="AH126" s="58"/>
      <c r="AI126" s="9">
        <f t="shared" si="0"/>
        <v>0</v>
      </c>
      <c r="AJ126" s="52"/>
      <c r="AK126" s="10" t="e">
        <f>ROUNDDOWN(AJ126/AG209,2)</f>
        <v>#DIV/0!</v>
      </c>
    </row>
    <row r="127" spans="1:37" ht="30" customHeight="1" hidden="1" thickBot="1">
      <c r="A127" s="57">
        <f>'職員配置'!A127</f>
        <v>0</v>
      </c>
      <c r="B127" s="57">
        <f>'職員配置'!B127</f>
        <v>0</v>
      </c>
      <c r="C127" s="88">
        <f>IF(OR('職員配置'!$D127="社会福祉士",'職員配置'!$D127="介護福祉士",'職員配置'!$D127="精神保健福祉士")=TRUE,"○","")</f>
      </c>
      <c r="D127" s="88">
        <f>IF('職員配置'!$E127="常勤","○","")</f>
      </c>
      <c r="E127" s="88">
        <f>IF('職員配置'!I127="","",IF('職員配置'!$I127&gt;=3,"○",""))</f>
      </c>
      <c r="F127" s="88">
        <f>IF('職員配置'!$F127="専従","○","")</f>
      </c>
      <c r="G127" s="58"/>
      <c r="H127" s="58"/>
      <c r="I127" s="58"/>
      <c r="J127" s="58"/>
      <c r="K127" s="58"/>
      <c r="L127" s="58"/>
      <c r="M127" s="58"/>
      <c r="N127" s="58"/>
      <c r="O127" s="58"/>
      <c r="P127" s="58"/>
      <c r="Q127" s="58"/>
      <c r="R127" s="58"/>
      <c r="S127" s="58"/>
      <c r="T127" s="58"/>
      <c r="U127" s="58"/>
      <c r="V127" s="58"/>
      <c r="W127" s="58"/>
      <c r="X127" s="58"/>
      <c r="Y127" s="58"/>
      <c r="Z127" s="58"/>
      <c r="AA127" s="58"/>
      <c r="AB127" s="58"/>
      <c r="AC127" s="58"/>
      <c r="AD127" s="58"/>
      <c r="AE127" s="58"/>
      <c r="AF127" s="58"/>
      <c r="AG127" s="58"/>
      <c r="AH127" s="58"/>
      <c r="AI127" s="9">
        <f t="shared" si="0"/>
        <v>0</v>
      </c>
      <c r="AJ127" s="52"/>
      <c r="AK127" s="10" t="e">
        <f>ROUNDDOWN(AJ127/AG209,2)</f>
        <v>#DIV/0!</v>
      </c>
    </row>
    <row r="128" spans="1:37" ht="30" customHeight="1" hidden="1" thickBot="1">
      <c r="A128" s="57">
        <f>'職員配置'!A128</f>
        <v>0</v>
      </c>
      <c r="B128" s="57">
        <f>'職員配置'!B128</f>
        <v>0</v>
      </c>
      <c r="C128" s="88">
        <f>IF(OR('職員配置'!$D128="社会福祉士",'職員配置'!$D128="介護福祉士",'職員配置'!$D128="精神保健福祉士")=TRUE,"○","")</f>
      </c>
      <c r="D128" s="88">
        <f>IF('職員配置'!$E128="常勤","○","")</f>
      </c>
      <c r="E128" s="88">
        <f>IF('職員配置'!I128="","",IF('職員配置'!$I128&gt;=3,"○",""))</f>
      </c>
      <c r="F128" s="88">
        <f>IF('職員配置'!$F128="専従","○","")</f>
      </c>
      <c r="G128" s="58"/>
      <c r="H128" s="58"/>
      <c r="I128" s="58"/>
      <c r="J128" s="58"/>
      <c r="K128" s="58"/>
      <c r="L128" s="58"/>
      <c r="M128" s="58"/>
      <c r="N128" s="58"/>
      <c r="O128" s="58"/>
      <c r="P128" s="58"/>
      <c r="Q128" s="58"/>
      <c r="R128" s="58"/>
      <c r="S128" s="58"/>
      <c r="T128" s="58"/>
      <c r="U128" s="58"/>
      <c r="V128" s="58"/>
      <c r="W128" s="58"/>
      <c r="X128" s="58"/>
      <c r="Y128" s="58"/>
      <c r="Z128" s="58"/>
      <c r="AA128" s="58"/>
      <c r="AB128" s="58"/>
      <c r="AC128" s="58"/>
      <c r="AD128" s="58"/>
      <c r="AE128" s="58"/>
      <c r="AF128" s="58"/>
      <c r="AG128" s="58"/>
      <c r="AH128" s="58"/>
      <c r="AI128" s="9">
        <f t="shared" si="0"/>
        <v>0</v>
      </c>
      <c r="AJ128" s="52"/>
      <c r="AK128" s="10" t="e">
        <f>ROUNDDOWN(AJ128/AG209,2)</f>
        <v>#DIV/0!</v>
      </c>
    </row>
    <row r="129" spans="1:37" ht="30" customHeight="1" hidden="1" thickBot="1">
      <c r="A129" s="57">
        <f>'職員配置'!A129</f>
        <v>0</v>
      </c>
      <c r="B129" s="57">
        <f>'職員配置'!B129</f>
        <v>0</v>
      </c>
      <c r="C129" s="88">
        <f>IF(OR('職員配置'!$D129="社会福祉士",'職員配置'!$D129="介護福祉士",'職員配置'!$D129="精神保健福祉士")=TRUE,"○","")</f>
      </c>
      <c r="D129" s="88">
        <f>IF('職員配置'!$E129="常勤","○","")</f>
      </c>
      <c r="E129" s="88">
        <f>IF('職員配置'!I129="","",IF('職員配置'!$I129&gt;=3,"○",""))</f>
      </c>
      <c r="F129" s="88">
        <f>IF('職員配置'!$F129="専従","○","")</f>
      </c>
      <c r="G129" s="58"/>
      <c r="H129" s="58"/>
      <c r="I129" s="58"/>
      <c r="J129" s="58"/>
      <c r="K129" s="58"/>
      <c r="L129" s="58"/>
      <c r="M129" s="58"/>
      <c r="N129" s="58"/>
      <c r="O129" s="58"/>
      <c r="P129" s="58"/>
      <c r="Q129" s="58"/>
      <c r="R129" s="58"/>
      <c r="S129" s="58"/>
      <c r="T129" s="58"/>
      <c r="U129" s="58"/>
      <c r="V129" s="58"/>
      <c r="W129" s="58"/>
      <c r="X129" s="58"/>
      <c r="Y129" s="58"/>
      <c r="Z129" s="58"/>
      <c r="AA129" s="58"/>
      <c r="AB129" s="58"/>
      <c r="AC129" s="58"/>
      <c r="AD129" s="58"/>
      <c r="AE129" s="58"/>
      <c r="AF129" s="58"/>
      <c r="AG129" s="58"/>
      <c r="AH129" s="58"/>
      <c r="AI129" s="9">
        <f t="shared" si="0"/>
        <v>0</v>
      </c>
      <c r="AJ129" s="52"/>
      <c r="AK129" s="10" t="e">
        <f>ROUNDDOWN(AJ129/AG209,2)</f>
        <v>#DIV/0!</v>
      </c>
    </row>
    <row r="130" spans="1:37" ht="30" customHeight="1" hidden="1" thickBot="1">
      <c r="A130" s="57">
        <f>'職員配置'!A130</f>
        <v>0</v>
      </c>
      <c r="B130" s="57">
        <f>'職員配置'!B130</f>
        <v>0</v>
      </c>
      <c r="C130" s="88">
        <f>IF(OR('職員配置'!$D130="社会福祉士",'職員配置'!$D130="介護福祉士",'職員配置'!$D130="精神保健福祉士")=TRUE,"○","")</f>
      </c>
      <c r="D130" s="88">
        <f>IF('職員配置'!$E130="常勤","○","")</f>
      </c>
      <c r="E130" s="88">
        <f>IF('職員配置'!I130="","",IF('職員配置'!$I130&gt;=3,"○",""))</f>
      </c>
      <c r="F130" s="88">
        <f>IF('職員配置'!$F130="専従","○","")</f>
      </c>
      <c r="G130" s="58"/>
      <c r="H130" s="58"/>
      <c r="I130" s="58"/>
      <c r="J130" s="58"/>
      <c r="K130" s="58"/>
      <c r="L130" s="58"/>
      <c r="M130" s="58"/>
      <c r="N130" s="58"/>
      <c r="O130" s="58"/>
      <c r="P130" s="58"/>
      <c r="Q130" s="58"/>
      <c r="R130" s="58"/>
      <c r="S130" s="58"/>
      <c r="T130" s="58"/>
      <c r="U130" s="58"/>
      <c r="V130" s="58"/>
      <c r="W130" s="58"/>
      <c r="X130" s="58"/>
      <c r="Y130" s="58"/>
      <c r="Z130" s="58"/>
      <c r="AA130" s="58"/>
      <c r="AB130" s="58"/>
      <c r="AC130" s="58"/>
      <c r="AD130" s="58"/>
      <c r="AE130" s="58"/>
      <c r="AF130" s="58"/>
      <c r="AG130" s="58"/>
      <c r="AH130" s="58"/>
      <c r="AI130" s="9">
        <f t="shared" si="0"/>
        <v>0</v>
      </c>
      <c r="AJ130" s="52"/>
      <c r="AK130" s="10" t="e">
        <f>ROUNDDOWN(AJ130/AG209,2)</f>
        <v>#DIV/0!</v>
      </c>
    </row>
    <row r="131" spans="1:37" ht="30" customHeight="1" hidden="1" thickBot="1">
      <c r="A131" s="57">
        <f>'職員配置'!A131</f>
        <v>0</v>
      </c>
      <c r="B131" s="57">
        <f>'職員配置'!B131</f>
        <v>0</v>
      </c>
      <c r="C131" s="88">
        <f>IF(OR('職員配置'!$D131="社会福祉士",'職員配置'!$D131="介護福祉士",'職員配置'!$D131="精神保健福祉士")=TRUE,"○","")</f>
      </c>
      <c r="D131" s="88">
        <f>IF('職員配置'!$E131="常勤","○","")</f>
      </c>
      <c r="E131" s="88">
        <f>IF('職員配置'!I131="","",IF('職員配置'!$I131&gt;=3,"○",""))</f>
      </c>
      <c r="F131" s="88">
        <f>IF('職員配置'!$F131="専従","○","")</f>
      </c>
      <c r="G131" s="58"/>
      <c r="H131" s="58"/>
      <c r="I131" s="58"/>
      <c r="J131" s="58"/>
      <c r="K131" s="58"/>
      <c r="L131" s="58"/>
      <c r="M131" s="58"/>
      <c r="N131" s="58"/>
      <c r="O131" s="58"/>
      <c r="P131" s="58"/>
      <c r="Q131" s="58"/>
      <c r="R131" s="58"/>
      <c r="S131" s="58"/>
      <c r="T131" s="58"/>
      <c r="U131" s="58"/>
      <c r="V131" s="58"/>
      <c r="W131" s="58"/>
      <c r="X131" s="58"/>
      <c r="Y131" s="58"/>
      <c r="Z131" s="58"/>
      <c r="AA131" s="58"/>
      <c r="AB131" s="58"/>
      <c r="AC131" s="58"/>
      <c r="AD131" s="58"/>
      <c r="AE131" s="58"/>
      <c r="AF131" s="58"/>
      <c r="AG131" s="58"/>
      <c r="AH131" s="58"/>
      <c r="AI131" s="9">
        <f t="shared" si="0"/>
        <v>0</v>
      </c>
      <c r="AJ131" s="52"/>
      <c r="AK131" s="10" t="e">
        <f>ROUNDDOWN(AJ131/AG209,2)</f>
        <v>#DIV/0!</v>
      </c>
    </row>
    <row r="132" spans="1:37" ht="30" customHeight="1" hidden="1" thickBot="1">
      <c r="A132" s="57">
        <f>'職員配置'!A132</f>
        <v>0</v>
      </c>
      <c r="B132" s="57">
        <f>'職員配置'!B132</f>
        <v>0</v>
      </c>
      <c r="C132" s="88">
        <f>IF(OR('職員配置'!$D132="社会福祉士",'職員配置'!$D132="介護福祉士",'職員配置'!$D132="精神保健福祉士")=TRUE,"○","")</f>
      </c>
      <c r="D132" s="88">
        <f>IF('職員配置'!$E132="常勤","○","")</f>
      </c>
      <c r="E132" s="88">
        <f>IF('職員配置'!I132="","",IF('職員配置'!$I132&gt;=3,"○",""))</f>
      </c>
      <c r="F132" s="88">
        <f>IF('職員配置'!$F132="専従","○","")</f>
      </c>
      <c r="G132" s="58"/>
      <c r="H132" s="58"/>
      <c r="I132" s="58"/>
      <c r="J132" s="58"/>
      <c r="K132" s="58"/>
      <c r="L132" s="58"/>
      <c r="M132" s="58"/>
      <c r="N132" s="58"/>
      <c r="O132" s="58"/>
      <c r="P132" s="58"/>
      <c r="Q132" s="58"/>
      <c r="R132" s="58"/>
      <c r="S132" s="58"/>
      <c r="T132" s="58"/>
      <c r="U132" s="58"/>
      <c r="V132" s="58"/>
      <c r="W132" s="58"/>
      <c r="X132" s="58"/>
      <c r="Y132" s="58"/>
      <c r="Z132" s="58"/>
      <c r="AA132" s="58"/>
      <c r="AB132" s="58"/>
      <c r="AC132" s="58"/>
      <c r="AD132" s="58"/>
      <c r="AE132" s="58"/>
      <c r="AF132" s="58"/>
      <c r="AG132" s="58"/>
      <c r="AH132" s="58"/>
      <c r="AI132" s="9">
        <f t="shared" si="0"/>
        <v>0</v>
      </c>
      <c r="AJ132" s="52"/>
      <c r="AK132" s="10" t="e">
        <f>ROUNDDOWN(AJ132/AG209,2)</f>
        <v>#DIV/0!</v>
      </c>
    </row>
    <row r="133" spans="1:37" ht="30" customHeight="1" hidden="1" thickBot="1">
      <c r="A133" s="57">
        <f>'職員配置'!A133</f>
        <v>0</v>
      </c>
      <c r="B133" s="57">
        <f>'職員配置'!B133</f>
        <v>0</v>
      </c>
      <c r="C133" s="88">
        <f>IF(OR('職員配置'!$D133="社会福祉士",'職員配置'!$D133="介護福祉士",'職員配置'!$D133="精神保健福祉士")=TRUE,"○","")</f>
      </c>
      <c r="D133" s="88">
        <f>IF('職員配置'!$E133="常勤","○","")</f>
      </c>
      <c r="E133" s="88">
        <f>IF('職員配置'!I133="","",IF('職員配置'!$I133&gt;=3,"○",""))</f>
      </c>
      <c r="F133" s="88">
        <f>IF('職員配置'!$F133="専従","○","")</f>
      </c>
      <c r="G133" s="58"/>
      <c r="H133" s="58"/>
      <c r="I133" s="58"/>
      <c r="J133" s="58"/>
      <c r="K133" s="58"/>
      <c r="L133" s="58"/>
      <c r="M133" s="58"/>
      <c r="N133" s="58"/>
      <c r="O133" s="58"/>
      <c r="P133" s="58"/>
      <c r="Q133" s="58"/>
      <c r="R133" s="58"/>
      <c r="S133" s="58"/>
      <c r="T133" s="58"/>
      <c r="U133" s="58"/>
      <c r="V133" s="58"/>
      <c r="W133" s="58"/>
      <c r="X133" s="58"/>
      <c r="Y133" s="58"/>
      <c r="Z133" s="58"/>
      <c r="AA133" s="58"/>
      <c r="AB133" s="58"/>
      <c r="AC133" s="58"/>
      <c r="AD133" s="58"/>
      <c r="AE133" s="58"/>
      <c r="AF133" s="58"/>
      <c r="AG133" s="58"/>
      <c r="AH133" s="58"/>
      <c r="AI133" s="9">
        <f t="shared" si="0"/>
        <v>0</v>
      </c>
      <c r="AJ133" s="52"/>
      <c r="AK133" s="10" t="e">
        <f>ROUNDDOWN(AJ133/AG209,2)</f>
        <v>#DIV/0!</v>
      </c>
    </row>
    <row r="134" spans="1:37" ht="30" customHeight="1" hidden="1" thickBot="1">
      <c r="A134" s="57">
        <f>'職員配置'!A134</f>
        <v>0</v>
      </c>
      <c r="B134" s="57">
        <f>'職員配置'!B134</f>
        <v>0</v>
      </c>
      <c r="C134" s="88">
        <f>IF(OR('職員配置'!$D134="社会福祉士",'職員配置'!$D134="介護福祉士",'職員配置'!$D134="精神保健福祉士")=TRUE,"○","")</f>
      </c>
      <c r="D134" s="88">
        <f>IF('職員配置'!$E134="常勤","○","")</f>
      </c>
      <c r="E134" s="88">
        <f>IF('職員配置'!I134="","",IF('職員配置'!$I134&gt;=3,"○",""))</f>
      </c>
      <c r="F134" s="88">
        <f>IF('職員配置'!$F134="専従","○","")</f>
      </c>
      <c r="G134" s="58"/>
      <c r="H134" s="58"/>
      <c r="I134" s="58"/>
      <c r="J134" s="58"/>
      <c r="K134" s="58"/>
      <c r="L134" s="58"/>
      <c r="M134" s="58"/>
      <c r="N134" s="58"/>
      <c r="O134" s="58"/>
      <c r="P134" s="58"/>
      <c r="Q134" s="58"/>
      <c r="R134" s="58"/>
      <c r="S134" s="58"/>
      <c r="T134" s="58"/>
      <c r="U134" s="58"/>
      <c r="V134" s="58"/>
      <c r="W134" s="58"/>
      <c r="X134" s="58"/>
      <c r="Y134" s="58"/>
      <c r="Z134" s="58"/>
      <c r="AA134" s="58"/>
      <c r="AB134" s="58"/>
      <c r="AC134" s="58"/>
      <c r="AD134" s="58"/>
      <c r="AE134" s="58"/>
      <c r="AF134" s="58"/>
      <c r="AG134" s="58"/>
      <c r="AH134" s="58"/>
      <c r="AI134" s="9">
        <f t="shared" si="0"/>
        <v>0</v>
      </c>
      <c r="AJ134" s="52"/>
      <c r="AK134" s="10" t="e">
        <f>ROUNDDOWN(AJ134/AG209,2)</f>
        <v>#DIV/0!</v>
      </c>
    </row>
    <row r="135" spans="1:37" ht="30" customHeight="1" hidden="1" thickBot="1">
      <c r="A135" s="57">
        <f>'職員配置'!A135</f>
        <v>0</v>
      </c>
      <c r="B135" s="57">
        <f>'職員配置'!B135</f>
        <v>0</v>
      </c>
      <c r="C135" s="88">
        <f>IF(OR('職員配置'!$D135="社会福祉士",'職員配置'!$D135="介護福祉士",'職員配置'!$D135="精神保健福祉士")=TRUE,"○","")</f>
      </c>
      <c r="D135" s="88">
        <f>IF('職員配置'!$E135="常勤","○","")</f>
      </c>
      <c r="E135" s="88">
        <f>IF('職員配置'!I135="","",IF('職員配置'!$I135&gt;=3,"○",""))</f>
      </c>
      <c r="F135" s="88">
        <f>IF('職員配置'!$F135="専従","○","")</f>
      </c>
      <c r="G135" s="58"/>
      <c r="H135" s="58"/>
      <c r="I135" s="58"/>
      <c r="J135" s="58"/>
      <c r="K135" s="58"/>
      <c r="L135" s="58"/>
      <c r="M135" s="58"/>
      <c r="N135" s="58"/>
      <c r="O135" s="58"/>
      <c r="P135" s="58"/>
      <c r="Q135" s="58"/>
      <c r="R135" s="58"/>
      <c r="S135" s="58"/>
      <c r="T135" s="58"/>
      <c r="U135" s="58"/>
      <c r="V135" s="58"/>
      <c r="W135" s="58"/>
      <c r="X135" s="58"/>
      <c r="Y135" s="58"/>
      <c r="Z135" s="58"/>
      <c r="AA135" s="58"/>
      <c r="AB135" s="58"/>
      <c r="AC135" s="58"/>
      <c r="AD135" s="58"/>
      <c r="AE135" s="58"/>
      <c r="AF135" s="58"/>
      <c r="AG135" s="58"/>
      <c r="AH135" s="58"/>
      <c r="AI135" s="9">
        <f t="shared" si="0"/>
        <v>0</v>
      </c>
      <c r="AJ135" s="52"/>
      <c r="AK135" s="10" t="e">
        <f>ROUNDDOWN(AJ135/AG209,2)</f>
        <v>#DIV/0!</v>
      </c>
    </row>
    <row r="136" spans="1:37" ht="30" customHeight="1" hidden="1" thickBot="1">
      <c r="A136" s="57">
        <f>'職員配置'!A136</f>
        <v>0</v>
      </c>
      <c r="B136" s="57">
        <f>'職員配置'!B136</f>
        <v>0</v>
      </c>
      <c r="C136" s="88">
        <f>IF(OR('職員配置'!$D136="社会福祉士",'職員配置'!$D136="介護福祉士",'職員配置'!$D136="精神保健福祉士")=TRUE,"○","")</f>
      </c>
      <c r="D136" s="88">
        <f>IF('職員配置'!$E136="常勤","○","")</f>
      </c>
      <c r="E136" s="88">
        <f>IF('職員配置'!I136="","",IF('職員配置'!$I136&gt;=3,"○",""))</f>
      </c>
      <c r="F136" s="88">
        <f>IF('職員配置'!$F136="専従","○","")</f>
      </c>
      <c r="G136" s="58"/>
      <c r="H136" s="58"/>
      <c r="I136" s="58"/>
      <c r="J136" s="58"/>
      <c r="K136" s="58"/>
      <c r="L136" s="58"/>
      <c r="M136" s="58"/>
      <c r="N136" s="58"/>
      <c r="O136" s="58"/>
      <c r="P136" s="58"/>
      <c r="Q136" s="58"/>
      <c r="R136" s="58"/>
      <c r="S136" s="58"/>
      <c r="T136" s="58"/>
      <c r="U136" s="58"/>
      <c r="V136" s="58"/>
      <c r="W136" s="58"/>
      <c r="X136" s="58"/>
      <c r="Y136" s="58"/>
      <c r="Z136" s="58"/>
      <c r="AA136" s="58"/>
      <c r="AB136" s="58"/>
      <c r="AC136" s="58"/>
      <c r="AD136" s="58"/>
      <c r="AE136" s="58"/>
      <c r="AF136" s="58"/>
      <c r="AG136" s="58"/>
      <c r="AH136" s="58"/>
      <c r="AI136" s="9">
        <f t="shared" si="0"/>
        <v>0</v>
      </c>
      <c r="AJ136" s="52"/>
      <c r="AK136" s="10" t="e">
        <f>ROUNDDOWN(AJ136/AG209,2)</f>
        <v>#DIV/0!</v>
      </c>
    </row>
    <row r="137" spans="1:37" ht="30" customHeight="1" hidden="1" thickBot="1">
      <c r="A137" s="57">
        <f>'職員配置'!A137</f>
        <v>0</v>
      </c>
      <c r="B137" s="57">
        <f>'職員配置'!B137</f>
        <v>0</v>
      </c>
      <c r="C137" s="88">
        <f>IF(OR('職員配置'!$D137="社会福祉士",'職員配置'!$D137="介護福祉士",'職員配置'!$D137="精神保健福祉士")=TRUE,"○","")</f>
      </c>
      <c r="D137" s="88">
        <f>IF('職員配置'!$E137="常勤","○","")</f>
      </c>
      <c r="E137" s="88">
        <f>IF('職員配置'!I137="","",IF('職員配置'!$I137&gt;=3,"○",""))</f>
      </c>
      <c r="F137" s="88">
        <f>IF('職員配置'!$F137="専従","○","")</f>
      </c>
      <c r="G137" s="58"/>
      <c r="H137" s="58"/>
      <c r="I137" s="58"/>
      <c r="J137" s="58"/>
      <c r="K137" s="58"/>
      <c r="L137" s="58"/>
      <c r="M137" s="58"/>
      <c r="N137" s="58"/>
      <c r="O137" s="58"/>
      <c r="P137" s="58"/>
      <c r="Q137" s="58"/>
      <c r="R137" s="58"/>
      <c r="S137" s="58"/>
      <c r="T137" s="58"/>
      <c r="U137" s="58"/>
      <c r="V137" s="58"/>
      <c r="W137" s="58"/>
      <c r="X137" s="58"/>
      <c r="Y137" s="58"/>
      <c r="Z137" s="58"/>
      <c r="AA137" s="58"/>
      <c r="AB137" s="58"/>
      <c r="AC137" s="58"/>
      <c r="AD137" s="58"/>
      <c r="AE137" s="58"/>
      <c r="AF137" s="58"/>
      <c r="AG137" s="58"/>
      <c r="AH137" s="58"/>
      <c r="AI137" s="9">
        <f t="shared" si="0"/>
        <v>0</v>
      </c>
      <c r="AJ137" s="52"/>
      <c r="AK137" s="10" t="e">
        <f>ROUNDDOWN(AJ137/AG209,2)</f>
        <v>#DIV/0!</v>
      </c>
    </row>
    <row r="138" spans="1:37" ht="30" customHeight="1" hidden="1" thickBot="1">
      <c r="A138" s="57">
        <f>'職員配置'!A138</f>
        <v>0</v>
      </c>
      <c r="B138" s="57">
        <f>'職員配置'!B138</f>
        <v>0</v>
      </c>
      <c r="C138" s="88">
        <f>IF(OR('職員配置'!$D138="社会福祉士",'職員配置'!$D138="介護福祉士",'職員配置'!$D138="精神保健福祉士")=TRUE,"○","")</f>
      </c>
      <c r="D138" s="88">
        <f>IF('職員配置'!$E138="常勤","○","")</f>
      </c>
      <c r="E138" s="88">
        <f>IF('職員配置'!I138="","",IF('職員配置'!$I138&gt;=3,"○",""))</f>
      </c>
      <c r="F138" s="88">
        <f>IF('職員配置'!$F138="専従","○","")</f>
      </c>
      <c r="G138" s="58"/>
      <c r="H138" s="58"/>
      <c r="I138" s="58"/>
      <c r="J138" s="58"/>
      <c r="K138" s="58"/>
      <c r="L138" s="58"/>
      <c r="M138" s="58"/>
      <c r="N138" s="58"/>
      <c r="O138" s="58"/>
      <c r="P138" s="58"/>
      <c r="Q138" s="58"/>
      <c r="R138" s="58"/>
      <c r="S138" s="58"/>
      <c r="T138" s="58"/>
      <c r="U138" s="58"/>
      <c r="V138" s="58"/>
      <c r="W138" s="58"/>
      <c r="X138" s="58"/>
      <c r="Y138" s="58"/>
      <c r="Z138" s="58"/>
      <c r="AA138" s="58"/>
      <c r="AB138" s="58"/>
      <c r="AC138" s="58"/>
      <c r="AD138" s="58"/>
      <c r="AE138" s="58"/>
      <c r="AF138" s="58"/>
      <c r="AG138" s="58"/>
      <c r="AH138" s="58"/>
      <c r="AI138" s="9">
        <f t="shared" si="0"/>
        <v>0</v>
      </c>
      <c r="AJ138" s="52"/>
      <c r="AK138" s="10" t="e">
        <f>ROUNDDOWN(AJ138/AG209,2)</f>
        <v>#DIV/0!</v>
      </c>
    </row>
    <row r="139" spans="1:37" ht="30" customHeight="1" hidden="1" thickBot="1">
      <c r="A139" s="57">
        <f>'職員配置'!A139</f>
        <v>0</v>
      </c>
      <c r="B139" s="57">
        <f>'職員配置'!B139</f>
        <v>0</v>
      </c>
      <c r="C139" s="88">
        <f>IF(OR('職員配置'!$D139="社会福祉士",'職員配置'!$D139="介護福祉士",'職員配置'!$D139="精神保健福祉士")=TRUE,"○","")</f>
      </c>
      <c r="D139" s="88">
        <f>IF('職員配置'!$E139="常勤","○","")</f>
      </c>
      <c r="E139" s="88">
        <f>IF('職員配置'!I139="","",IF('職員配置'!$I139&gt;=3,"○",""))</f>
      </c>
      <c r="F139" s="88">
        <f>IF('職員配置'!$F139="専従","○","")</f>
      </c>
      <c r="G139" s="58"/>
      <c r="H139" s="58"/>
      <c r="I139" s="58"/>
      <c r="J139" s="58"/>
      <c r="K139" s="58"/>
      <c r="L139" s="58"/>
      <c r="M139" s="58"/>
      <c r="N139" s="58"/>
      <c r="O139" s="58"/>
      <c r="P139" s="58"/>
      <c r="Q139" s="58"/>
      <c r="R139" s="58"/>
      <c r="S139" s="58"/>
      <c r="T139" s="58"/>
      <c r="U139" s="58"/>
      <c r="V139" s="58"/>
      <c r="W139" s="58"/>
      <c r="X139" s="58"/>
      <c r="Y139" s="58"/>
      <c r="Z139" s="58"/>
      <c r="AA139" s="58"/>
      <c r="AB139" s="58"/>
      <c r="AC139" s="58"/>
      <c r="AD139" s="58"/>
      <c r="AE139" s="58"/>
      <c r="AF139" s="58"/>
      <c r="AG139" s="58"/>
      <c r="AH139" s="58"/>
      <c r="AI139" s="9">
        <f t="shared" si="0"/>
        <v>0</v>
      </c>
      <c r="AJ139" s="52"/>
      <c r="AK139" s="10" t="e">
        <f>ROUNDDOWN(AJ139/AG209,2)</f>
        <v>#DIV/0!</v>
      </c>
    </row>
    <row r="140" spans="1:37" ht="30" customHeight="1" hidden="1" thickBot="1">
      <c r="A140" s="57">
        <f>'職員配置'!A140</f>
        <v>0</v>
      </c>
      <c r="B140" s="57">
        <f>'職員配置'!B140</f>
        <v>0</v>
      </c>
      <c r="C140" s="88">
        <f>IF(OR('職員配置'!$D140="社会福祉士",'職員配置'!$D140="介護福祉士",'職員配置'!$D140="精神保健福祉士")=TRUE,"○","")</f>
      </c>
      <c r="D140" s="88">
        <f>IF('職員配置'!$E140="常勤","○","")</f>
      </c>
      <c r="E140" s="88">
        <f>IF('職員配置'!I140="","",IF('職員配置'!$I140&gt;=3,"○",""))</f>
      </c>
      <c r="F140" s="88">
        <f>IF('職員配置'!$F140="専従","○","")</f>
      </c>
      <c r="G140" s="58"/>
      <c r="H140" s="58"/>
      <c r="I140" s="58"/>
      <c r="J140" s="58"/>
      <c r="K140" s="58"/>
      <c r="L140" s="58"/>
      <c r="M140" s="58"/>
      <c r="N140" s="58"/>
      <c r="O140" s="58"/>
      <c r="P140" s="58"/>
      <c r="Q140" s="58"/>
      <c r="R140" s="58"/>
      <c r="S140" s="58"/>
      <c r="T140" s="58"/>
      <c r="U140" s="58"/>
      <c r="V140" s="58"/>
      <c r="W140" s="58"/>
      <c r="X140" s="58"/>
      <c r="Y140" s="58"/>
      <c r="Z140" s="58"/>
      <c r="AA140" s="58"/>
      <c r="AB140" s="58"/>
      <c r="AC140" s="58"/>
      <c r="AD140" s="58"/>
      <c r="AE140" s="58"/>
      <c r="AF140" s="58"/>
      <c r="AG140" s="58"/>
      <c r="AH140" s="58"/>
      <c r="AI140" s="9">
        <f t="shared" si="0"/>
        <v>0</v>
      </c>
      <c r="AJ140" s="52"/>
      <c r="AK140" s="10" t="e">
        <f>ROUNDDOWN(AJ140/AG209,2)</f>
        <v>#DIV/0!</v>
      </c>
    </row>
    <row r="141" spans="1:37" ht="30" customHeight="1" hidden="1" thickBot="1">
      <c r="A141" s="57">
        <f>'職員配置'!A141</f>
        <v>0</v>
      </c>
      <c r="B141" s="57">
        <f>'職員配置'!B141</f>
        <v>0</v>
      </c>
      <c r="C141" s="88">
        <f>IF(OR('職員配置'!$D141="社会福祉士",'職員配置'!$D141="介護福祉士",'職員配置'!$D141="精神保健福祉士")=TRUE,"○","")</f>
      </c>
      <c r="D141" s="88">
        <f>IF('職員配置'!$E141="常勤","○","")</f>
      </c>
      <c r="E141" s="88">
        <f>IF('職員配置'!I141="","",IF('職員配置'!$I141&gt;=3,"○",""))</f>
      </c>
      <c r="F141" s="88">
        <f>IF('職員配置'!$F141="専従","○","")</f>
      </c>
      <c r="G141" s="58"/>
      <c r="H141" s="58"/>
      <c r="I141" s="58"/>
      <c r="J141" s="58"/>
      <c r="K141" s="58"/>
      <c r="L141" s="58"/>
      <c r="M141" s="58"/>
      <c r="N141" s="58"/>
      <c r="O141" s="58"/>
      <c r="P141" s="58"/>
      <c r="Q141" s="58"/>
      <c r="R141" s="58"/>
      <c r="S141" s="58"/>
      <c r="T141" s="58"/>
      <c r="U141" s="58"/>
      <c r="V141" s="58"/>
      <c r="W141" s="58"/>
      <c r="X141" s="58"/>
      <c r="Y141" s="58"/>
      <c r="Z141" s="58"/>
      <c r="AA141" s="58"/>
      <c r="AB141" s="58"/>
      <c r="AC141" s="58"/>
      <c r="AD141" s="58"/>
      <c r="AE141" s="58"/>
      <c r="AF141" s="58"/>
      <c r="AG141" s="58"/>
      <c r="AH141" s="58"/>
      <c r="AI141" s="9">
        <f t="shared" si="0"/>
        <v>0</v>
      </c>
      <c r="AJ141" s="52"/>
      <c r="AK141" s="10" t="e">
        <f>ROUNDDOWN(AJ141/AG209,2)</f>
        <v>#DIV/0!</v>
      </c>
    </row>
    <row r="142" spans="1:37" ht="30" customHeight="1" hidden="1" thickBot="1">
      <c r="A142" s="57">
        <f>'職員配置'!A142</f>
        <v>0</v>
      </c>
      <c r="B142" s="57">
        <f>'職員配置'!B142</f>
        <v>0</v>
      </c>
      <c r="C142" s="88">
        <f>IF(OR('職員配置'!$D142="社会福祉士",'職員配置'!$D142="介護福祉士",'職員配置'!$D142="精神保健福祉士")=TRUE,"○","")</f>
      </c>
      <c r="D142" s="88">
        <f>IF('職員配置'!$E142="常勤","○","")</f>
      </c>
      <c r="E142" s="88">
        <f>IF('職員配置'!I142="","",IF('職員配置'!$I142&gt;=3,"○",""))</f>
      </c>
      <c r="F142" s="88">
        <f>IF('職員配置'!$F142="専従","○","")</f>
      </c>
      <c r="G142" s="58"/>
      <c r="H142" s="58"/>
      <c r="I142" s="58"/>
      <c r="J142" s="58"/>
      <c r="K142" s="58"/>
      <c r="L142" s="58"/>
      <c r="M142" s="58"/>
      <c r="N142" s="58"/>
      <c r="O142" s="58"/>
      <c r="P142" s="58"/>
      <c r="Q142" s="58"/>
      <c r="R142" s="58"/>
      <c r="S142" s="58"/>
      <c r="T142" s="58"/>
      <c r="U142" s="58"/>
      <c r="V142" s="58"/>
      <c r="W142" s="58"/>
      <c r="X142" s="58"/>
      <c r="Y142" s="58"/>
      <c r="Z142" s="58"/>
      <c r="AA142" s="58"/>
      <c r="AB142" s="58"/>
      <c r="AC142" s="58"/>
      <c r="AD142" s="58"/>
      <c r="AE142" s="58"/>
      <c r="AF142" s="58"/>
      <c r="AG142" s="58"/>
      <c r="AH142" s="58"/>
      <c r="AI142" s="9">
        <f t="shared" si="0"/>
        <v>0</v>
      </c>
      <c r="AJ142" s="52"/>
      <c r="AK142" s="10" t="e">
        <f>ROUNDDOWN(AJ142/AG209,2)</f>
        <v>#DIV/0!</v>
      </c>
    </row>
    <row r="143" spans="1:37" ht="30" customHeight="1" hidden="1" thickBot="1">
      <c r="A143" s="57">
        <f>'職員配置'!A143</f>
        <v>0</v>
      </c>
      <c r="B143" s="57">
        <f>'職員配置'!B143</f>
        <v>0</v>
      </c>
      <c r="C143" s="88">
        <f>IF(OR('職員配置'!$D143="社会福祉士",'職員配置'!$D143="介護福祉士",'職員配置'!$D143="精神保健福祉士")=TRUE,"○","")</f>
      </c>
      <c r="D143" s="88">
        <f>IF('職員配置'!$E143="常勤","○","")</f>
      </c>
      <c r="E143" s="88">
        <f>IF('職員配置'!I143="","",IF('職員配置'!$I143&gt;=3,"○",""))</f>
      </c>
      <c r="F143" s="88">
        <f>IF('職員配置'!$F143="専従","○","")</f>
      </c>
      <c r="G143" s="58"/>
      <c r="H143" s="58"/>
      <c r="I143" s="58"/>
      <c r="J143" s="58"/>
      <c r="K143" s="58"/>
      <c r="L143" s="58"/>
      <c r="M143" s="58"/>
      <c r="N143" s="58"/>
      <c r="O143" s="58"/>
      <c r="P143" s="58"/>
      <c r="Q143" s="58"/>
      <c r="R143" s="58"/>
      <c r="S143" s="58"/>
      <c r="T143" s="58"/>
      <c r="U143" s="58"/>
      <c r="V143" s="58"/>
      <c r="W143" s="58"/>
      <c r="X143" s="58"/>
      <c r="Y143" s="58"/>
      <c r="Z143" s="58"/>
      <c r="AA143" s="58"/>
      <c r="AB143" s="58"/>
      <c r="AC143" s="58"/>
      <c r="AD143" s="58"/>
      <c r="AE143" s="58"/>
      <c r="AF143" s="58"/>
      <c r="AG143" s="58"/>
      <c r="AH143" s="58"/>
      <c r="AI143" s="9">
        <f t="shared" si="0"/>
        <v>0</v>
      </c>
      <c r="AJ143" s="52"/>
      <c r="AK143" s="10" t="e">
        <f>ROUNDDOWN(AJ143/AG209,2)</f>
        <v>#DIV/0!</v>
      </c>
    </row>
    <row r="144" spans="1:37" ht="30" customHeight="1" hidden="1" thickBot="1">
      <c r="A144" s="57">
        <f>'職員配置'!A144</f>
        <v>0</v>
      </c>
      <c r="B144" s="57">
        <f>'職員配置'!B144</f>
        <v>0</v>
      </c>
      <c r="C144" s="88">
        <f>IF(OR('職員配置'!$D144="社会福祉士",'職員配置'!$D144="介護福祉士",'職員配置'!$D144="精神保健福祉士")=TRUE,"○","")</f>
      </c>
      <c r="D144" s="88">
        <f>IF('職員配置'!$E144="常勤","○","")</f>
      </c>
      <c r="E144" s="88">
        <f>IF('職員配置'!I144="","",IF('職員配置'!$I144&gt;=3,"○",""))</f>
      </c>
      <c r="F144" s="88">
        <f>IF('職員配置'!$F144="専従","○","")</f>
      </c>
      <c r="G144" s="58"/>
      <c r="H144" s="58"/>
      <c r="I144" s="58"/>
      <c r="J144" s="58"/>
      <c r="K144" s="58"/>
      <c r="L144" s="58"/>
      <c r="M144" s="58"/>
      <c r="N144" s="58"/>
      <c r="O144" s="58"/>
      <c r="P144" s="58"/>
      <c r="Q144" s="58"/>
      <c r="R144" s="58"/>
      <c r="S144" s="58"/>
      <c r="T144" s="58"/>
      <c r="U144" s="58"/>
      <c r="V144" s="58"/>
      <c r="W144" s="58"/>
      <c r="X144" s="58"/>
      <c r="Y144" s="58"/>
      <c r="Z144" s="58"/>
      <c r="AA144" s="58"/>
      <c r="AB144" s="58"/>
      <c r="AC144" s="58"/>
      <c r="AD144" s="58"/>
      <c r="AE144" s="58"/>
      <c r="AF144" s="58"/>
      <c r="AG144" s="58"/>
      <c r="AH144" s="58"/>
      <c r="AI144" s="9">
        <f t="shared" si="0"/>
        <v>0</v>
      </c>
      <c r="AJ144" s="52"/>
      <c r="AK144" s="10" t="e">
        <f>ROUNDDOWN(AJ144/AG209,2)</f>
        <v>#DIV/0!</v>
      </c>
    </row>
    <row r="145" spans="1:37" ht="30" customHeight="1" hidden="1" thickBot="1">
      <c r="A145" s="57">
        <f>'職員配置'!A145</f>
        <v>0</v>
      </c>
      <c r="B145" s="57">
        <f>'職員配置'!B145</f>
        <v>0</v>
      </c>
      <c r="C145" s="88">
        <f>IF(OR('職員配置'!$D145="社会福祉士",'職員配置'!$D145="介護福祉士",'職員配置'!$D145="精神保健福祉士")=TRUE,"○","")</f>
      </c>
      <c r="D145" s="88">
        <f>IF('職員配置'!$E145="常勤","○","")</f>
      </c>
      <c r="E145" s="88">
        <f>IF('職員配置'!I145="","",IF('職員配置'!$I145&gt;=3,"○",""))</f>
      </c>
      <c r="F145" s="88">
        <f>IF('職員配置'!$F145="専従","○","")</f>
      </c>
      <c r="G145" s="58"/>
      <c r="H145" s="58"/>
      <c r="I145" s="58"/>
      <c r="J145" s="58"/>
      <c r="K145" s="58"/>
      <c r="L145" s="58"/>
      <c r="M145" s="58"/>
      <c r="N145" s="58"/>
      <c r="O145" s="58"/>
      <c r="P145" s="58"/>
      <c r="Q145" s="58"/>
      <c r="R145" s="58"/>
      <c r="S145" s="58"/>
      <c r="T145" s="58"/>
      <c r="U145" s="58"/>
      <c r="V145" s="58"/>
      <c r="W145" s="58"/>
      <c r="X145" s="58"/>
      <c r="Y145" s="58"/>
      <c r="Z145" s="58"/>
      <c r="AA145" s="58"/>
      <c r="AB145" s="58"/>
      <c r="AC145" s="58"/>
      <c r="AD145" s="58"/>
      <c r="AE145" s="58"/>
      <c r="AF145" s="58"/>
      <c r="AG145" s="58"/>
      <c r="AH145" s="58"/>
      <c r="AI145" s="9">
        <f t="shared" si="0"/>
        <v>0</v>
      </c>
      <c r="AJ145" s="52"/>
      <c r="AK145" s="10" t="e">
        <f>ROUNDDOWN(AJ145/AG209,2)</f>
        <v>#DIV/0!</v>
      </c>
    </row>
    <row r="146" spans="1:37" ht="30" customHeight="1" hidden="1" thickBot="1">
      <c r="A146" s="57">
        <f>'職員配置'!A146</f>
        <v>0</v>
      </c>
      <c r="B146" s="57">
        <f>'職員配置'!B146</f>
        <v>0</v>
      </c>
      <c r="C146" s="88">
        <f>IF(OR('職員配置'!$D146="社会福祉士",'職員配置'!$D146="介護福祉士",'職員配置'!$D146="精神保健福祉士")=TRUE,"○","")</f>
      </c>
      <c r="D146" s="88">
        <f>IF('職員配置'!$E146="常勤","○","")</f>
      </c>
      <c r="E146" s="88">
        <f>IF('職員配置'!I146="","",IF('職員配置'!$I146&gt;=3,"○",""))</f>
      </c>
      <c r="F146" s="88">
        <f>IF('職員配置'!$F146="専従","○","")</f>
      </c>
      <c r="G146" s="58"/>
      <c r="H146" s="58"/>
      <c r="I146" s="58"/>
      <c r="J146" s="58"/>
      <c r="K146" s="58"/>
      <c r="L146" s="58"/>
      <c r="M146" s="58"/>
      <c r="N146" s="58"/>
      <c r="O146" s="58"/>
      <c r="P146" s="58"/>
      <c r="Q146" s="58"/>
      <c r="R146" s="58"/>
      <c r="S146" s="58"/>
      <c r="T146" s="58"/>
      <c r="U146" s="58"/>
      <c r="V146" s="58"/>
      <c r="W146" s="58"/>
      <c r="X146" s="58"/>
      <c r="Y146" s="58"/>
      <c r="Z146" s="58"/>
      <c r="AA146" s="58"/>
      <c r="AB146" s="58"/>
      <c r="AC146" s="58"/>
      <c r="AD146" s="58"/>
      <c r="AE146" s="58"/>
      <c r="AF146" s="58"/>
      <c r="AG146" s="58"/>
      <c r="AH146" s="58"/>
      <c r="AI146" s="9">
        <f t="shared" si="0"/>
        <v>0</v>
      </c>
      <c r="AJ146" s="52"/>
      <c r="AK146" s="10" t="e">
        <f>ROUNDDOWN(AJ146/AG209,2)</f>
        <v>#DIV/0!</v>
      </c>
    </row>
    <row r="147" spans="1:37" ht="30" customHeight="1" hidden="1" thickBot="1">
      <c r="A147" s="57">
        <f>'職員配置'!A147</f>
        <v>0</v>
      </c>
      <c r="B147" s="57">
        <f>'職員配置'!B147</f>
        <v>0</v>
      </c>
      <c r="C147" s="88">
        <f>IF(OR('職員配置'!$D147="社会福祉士",'職員配置'!$D147="介護福祉士",'職員配置'!$D147="精神保健福祉士")=TRUE,"○","")</f>
      </c>
      <c r="D147" s="88">
        <f>IF('職員配置'!$E147="常勤","○","")</f>
      </c>
      <c r="E147" s="88">
        <f>IF('職員配置'!I147="","",IF('職員配置'!$I147&gt;=3,"○",""))</f>
      </c>
      <c r="F147" s="88">
        <f>IF('職員配置'!$F147="専従","○","")</f>
      </c>
      <c r="G147" s="58"/>
      <c r="H147" s="58"/>
      <c r="I147" s="58"/>
      <c r="J147" s="58"/>
      <c r="K147" s="58"/>
      <c r="L147" s="58"/>
      <c r="M147" s="58"/>
      <c r="N147" s="58"/>
      <c r="O147" s="58"/>
      <c r="P147" s="58"/>
      <c r="Q147" s="58"/>
      <c r="R147" s="58"/>
      <c r="S147" s="58"/>
      <c r="T147" s="58"/>
      <c r="U147" s="58"/>
      <c r="V147" s="58"/>
      <c r="W147" s="58"/>
      <c r="X147" s="58"/>
      <c r="Y147" s="58"/>
      <c r="Z147" s="58"/>
      <c r="AA147" s="58"/>
      <c r="AB147" s="58"/>
      <c r="AC147" s="58"/>
      <c r="AD147" s="58"/>
      <c r="AE147" s="58"/>
      <c r="AF147" s="58"/>
      <c r="AG147" s="58"/>
      <c r="AH147" s="58"/>
      <c r="AI147" s="9">
        <f t="shared" si="0"/>
        <v>0</v>
      </c>
      <c r="AJ147" s="52"/>
      <c r="AK147" s="10" t="e">
        <f>ROUNDDOWN(AJ147/AG209,2)</f>
        <v>#DIV/0!</v>
      </c>
    </row>
    <row r="148" spans="1:37" ht="30" customHeight="1" hidden="1" thickBot="1">
      <c r="A148" s="57">
        <f>'職員配置'!A148</f>
        <v>0</v>
      </c>
      <c r="B148" s="57">
        <f>'職員配置'!B148</f>
        <v>0</v>
      </c>
      <c r="C148" s="88">
        <f>IF(OR('職員配置'!$D148="社会福祉士",'職員配置'!$D148="介護福祉士",'職員配置'!$D148="精神保健福祉士")=TRUE,"○","")</f>
      </c>
      <c r="D148" s="88">
        <f>IF('職員配置'!$E148="常勤","○","")</f>
      </c>
      <c r="E148" s="88">
        <f>IF('職員配置'!I148="","",IF('職員配置'!$I148&gt;=3,"○",""))</f>
      </c>
      <c r="F148" s="88">
        <f>IF('職員配置'!$F148="専従","○","")</f>
      </c>
      <c r="G148" s="58"/>
      <c r="H148" s="58"/>
      <c r="I148" s="58"/>
      <c r="J148" s="58"/>
      <c r="K148" s="58"/>
      <c r="L148" s="58"/>
      <c r="M148" s="58"/>
      <c r="N148" s="58"/>
      <c r="O148" s="58"/>
      <c r="P148" s="58"/>
      <c r="Q148" s="58"/>
      <c r="R148" s="58"/>
      <c r="S148" s="58"/>
      <c r="T148" s="58"/>
      <c r="U148" s="58"/>
      <c r="V148" s="58"/>
      <c r="W148" s="58"/>
      <c r="X148" s="58"/>
      <c r="Y148" s="58"/>
      <c r="Z148" s="58"/>
      <c r="AA148" s="58"/>
      <c r="AB148" s="58"/>
      <c r="AC148" s="58"/>
      <c r="AD148" s="58"/>
      <c r="AE148" s="58"/>
      <c r="AF148" s="58"/>
      <c r="AG148" s="58"/>
      <c r="AH148" s="58"/>
      <c r="AI148" s="9">
        <f t="shared" si="0"/>
        <v>0</v>
      </c>
      <c r="AJ148" s="52"/>
      <c r="AK148" s="10" t="e">
        <f>ROUNDDOWN(AJ148/AG209,2)</f>
        <v>#DIV/0!</v>
      </c>
    </row>
    <row r="149" spans="1:37" ht="30" customHeight="1" hidden="1" thickBot="1">
      <c r="A149" s="57">
        <f>'職員配置'!A149</f>
        <v>0</v>
      </c>
      <c r="B149" s="57">
        <f>'職員配置'!B149</f>
        <v>0</v>
      </c>
      <c r="C149" s="88">
        <f>IF(OR('職員配置'!$D149="社会福祉士",'職員配置'!$D149="介護福祉士",'職員配置'!$D149="精神保健福祉士")=TRUE,"○","")</f>
      </c>
      <c r="D149" s="88">
        <f>IF('職員配置'!$E149="常勤","○","")</f>
      </c>
      <c r="E149" s="88">
        <f>IF('職員配置'!I149="","",IF('職員配置'!$I149&gt;=3,"○",""))</f>
      </c>
      <c r="F149" s="88">
        <f>IF('職員配置'!$F149="専従","○","")</f>
      </c>
      <c r="G149" s="58"/>
      <c r="H149" s="58"/>
      <c r="I149" s="58"/>
      <c r="J149" s="58"/>
      <c r="K149" s="58"/>
      <c r="L149" s="58"/>
      <c r="M149" s="58"/>
      <c r="N149" s="58"/>
      <c r="O149" s="58"/>
      <c r="P149" s="58"/>
      <c r="Q149" s="58"/>
      <c r="R149" s="58"/>
      <c r="S149" s="58"/>
      <c r="T149" s="58"/>
      <c r="U149" s="58"/>
      <c r="V149" s="58"/>
      <c r="W149" s="58"/>
      <c r="X149" s="58"/>
      <c r="Y149" s="58"/>
      <c r="Z149" s="58"/>
      <c r="AA149" s="58"/>
      <c r="AB149" s="58"/>
      <c r="AC149" s="58"/>
      <c r="AD149" s="58"/>
      <c r="AE149" s="58"/>
      <c r="AF149" s="58"/>
      <c r="AG149" s="58"/>
      <c r="AH149" s="58"/>
      <c r="AI149" s="9">
        <f t="shared" si="0"/>
        <v>0</v>
      </c>
      <c r="AJ149" s="52"/>
      <c r="AK149" s="10" t="e">
        <f>ROUNDDOWN(AJ149/AG209,2)</f>
        <v>#DIV/0!</v>
      </c>
    </row>
    <row r="150" spans="1:37" ht="30" customHeight="1" hidden="1" thickBot="1">
      <c r="A150" s="57">
        <f>'職員配置'!A150</f>
        <v>0</v>
      </c>
      <c r="B150" s="57">
        <f>'職員配置'!B150</f>
        <v>0</v>
      </c>
      <c r="C150" s="88">
        <f>IF(OR('職員配置'!$D150="社会福祉士",'職員配置'!$D150="介護福祉士",'職員配置'!$D150="精神保健福祉士")=TRUE,"○","")</f>
      </c>
      <c r="D150" s="88">
        <f>IF('職員配置'!$E150="常勤","○","")</f>
      </c>
      <c r="E150" s="88">
        <f>IF('職員配置'!I150="","",IF('職員配置'!$I150&gt;=3,"○",""))</f>
      </c>
      <c r="F150" s="88">
        <f>IF('職員配置'!$F150="専従","○","")</f>
      </c>
      <c r="G150" s="58"/>
      <c r="H150" s="58"/>
      <c r="I150" s="58"/>
      <c r="J150" s="58"/>
      <c r="K150" s="58"/>
      <c r="L150" s="58"/>
      <c r="M150" s="58"/>
      <c r="N150" s="58"/>
      <c r="O150" s="58"/>
      <c r="P150" s="58"/>
      <c r="Q150" s="58"/>
      <c r="R150" s="58"/>
      <c r="S150" s="58"/>
      <c r="T150" s="58"/>
      <c r="U150" s="58"/>
      <c r="V150" s="58"/>
      <c r="W150" s="58"/>
      <c r="X150" s="58"/>
      <c r="Y150" s="58"/>
      <c r="Z150" s="58"/>
      <c r="AA150" s="58"/>
      <c r="AB150" s="58"/>
      <c r="AC150" s="58"/>
      <c r="AD150" s="58"/>
      <c r="AE150" s="58"/>
      <c r="AF150" s="58"/>
      <c r="AG150" s="58"/>
      <c r="AH150" s="58"/>
      <c r="AI150" s="9">
        <f t="shared" si="0"/>
        <v>0</v>
      </c>
      <c r="AJ150" s="52"/>
      <c r="AK150" s="10" t="e">
        <f>ROUNDDOWN(AJ150/AG209,2)</f>
        <v>#DIV/0!</v>
      </c>
    </row>
    <row r="151" spans="1:37" ht="30" customHeight="1" hidden="1" thickBot="1">
      <c r="A151" s="57">
        <f>'職員配置'!A151</f>
        <v>0</v>
      </c>
      <c r="B151" s="57">
        <f>'職員配置'!B151</f>
        <v>0</v>
      </c>
      <c r="C151" s="88">
        <f>IF(OR('職員配置'!$D151="社会福祉士",'職員配置'!$D151="介護福祉士",'職員配置'!$D151="精神保健福祉士")=TRUE,"○","")</f>
      </c>
      <c r="D151" s="88">
        <f>IF('職員配置'!$E151="常勤","○","")</f>
      </c>
      <c r="E151" s="88">
        <f>IF('職員配置'!I151="","",IF('職員配置'!$I151&gt;=3,"○",""))</f>
      </c>
      <c r="F151" s="88">
        <f>IF('職員配置'!$F151="専従","○","")</f>
      </c>
      <c r="G151" s="58"/>
      <c r="H151" s="58"/>
      <c r="I151" s="58"/>
      <c r="J151" s="58"/>
      <c r="K151" s="58"/>
      <c r="L151" s="58"/>
      <c r="M151" s="58"/>
      <c r="N151" s="58"/>
      <c r="O151" s="58"/>
      <c r="P151" s="58"/>
      <c r="Q151" s="58"/>
      <c r="R151" s="58"/>
      <c r="S151" s="58"/>
      <c r="T151" s="58"/>
      <c r="U151" s="58"/>
      <c r="V151" s="58"/>
      <c r="W151" s="58"/>
      <c r="X151" s="58"/>
      <c r="Y151" s="58"/>
      <c r="Z151" s="58"/>
      <c r="AA151" s="58"/>
      <c r="AB151" s="58"/>
      <c r="AC151" s="58"/>
      <c r="AD151" s="58"/>
      <c r="AE151" s="58"/>
      <c r="AF151" s="58"/>
      <c r="AG151" s="58"/>
      <c r="AH151" s="58"/>
      <c r="AI151" s="9">
        <f t="shared" si="0"/>
        <v>0</v>
      </c>
      <c r="AJ151" s="52"/>
      <c r="AK151" s="10" t="e">
        <f>ROUNDDOWN(AJ151/AG209,2)</f>
        <v>#DIV/0!</v>
      </c>
    </row>
    <row r="152" spans="1:37" ht="30" customHeight="1" hidden="1" thickBot="1">
      <c r="A152" s="57">
        <f>'職員配置'!A152</f>
        <v>0</v>
      </c>
      <c r="B152" s="57">
        <f>'職員配置'!B152</f>
        <v>0</v>
      </c>
      <c r="C152" s="88">
        <f>IF(OR('職員配置'!$D152="社会福祉士",'職員配置'!$D152="介護福祉士",'職員配置'!$D152="精神保健福祉士")=TRUE,"○","")</f>
      </c>
      <c r="D152" s="88">
        <f>IF('職員配置'!$E152="常勤","○","")</f>
      </c>
      <c r="E152" s="88">
        <f>IF('職員配置'!I152="","",IF('職員配置'!$I152&gt;=3,"○",""))</f>
      </c>
      <c r="F152" s="88">
        <f>IF('職員配置'!$F152="専従","○","")</f>
      </c>
      <c r="G152" s="58"/>
      <c r="H152" s="58"/>
      <c r="I152" s="58"/>
      <c r="J152" s="58"/>
      <c r="K152" s="58"/>
      <c r="L152" s="58"/>
      <c r="M152" s="58"/>
      <c r="N152" s="58"/>
      <c r="O152" s="58"/>
      <c r="P152" s="58"/>
      <c r="Q152" s="58"/>
      <c r="R152" s="58"/>
      <c r="S152" s="58"/>
      <c r="T152" s="58"/>
      <c r="U152" s="58"/>
      <c r="V152" s="58"/>
      <c r="W152" s="58"/>
      <c r="X152" s="58"/>
      <c r="Y152" s="58"/>
      <c r="Z152" s="58"/>
      <c r="AA152" s="58"/>
      <c r="AB152" s="58"/>
      <c r="AC152" s="58"/>
      <c r="AD152" s="58"/>
      <c r="AE152" s="58"/>
      <c r="AF152" s="58"/>
      <c r="AG152" s="58"/>
      <c r="AH152" s="58"/>
      <c r="AI152" s="9">
        <f t="shared" si="0"/>
        <v>0</v>
      </c>
      <c r="AJ152" s="52"/>
      <c r="AK152" s="10" t="e">
        <f>ROUNDDOWN(AJ152/AG209,2)</f>
        <v>#DIV/0!</v>
      </c>
    </row>
    <row r="153" spans="1:37" ht="30" customHeight="1" hidden="1" thickBot="1">
      <c r="A153" s="57">
        <f>'職員配置'!A153</f>
        <v>0</v>
      </c>
      <c r="B153" s="57">
        <f>'職員配置'!B153</f>
        <v>0</v>
      </c>
      <c r="C153" s="88">
        <f>IF(OR('職員配置'!$D153="社会福祉士",'職員配置'!$D153="介護福祉士",'職員配置'!$D153="精神保健福祉士")=TRUE,"○","")</f>
      </c>
      <c r="D153" s="88">
        <f>IF('職員配置'!$E153="常勤","○","")</f>
      </c>
      <c r="E153" s="88">
        <f>IF('職員配置'!I153="","",IF('職員配置'!$I153&gt;=3,"○",""))</f>
      </c>
      <c r="F153" s="88">
        <f>IF('職員配置'!$F153="専従","○","")</f>
      </c>
      <c r="G153" s="58"/>
      <c r="H153" s="58"/>
      <c r="I153" s="58"/>
      <c r="J153" s="58"/>
      <c r="K153" s="58"/>
      <c r="L153" s="58"/>
      <c r="M153" s="58"/>
      <c r="N153" s="58"/>
      <c r="O153" s="58"/>
      <c r="P153" s="58"/>
      <c r="Q153" s="58"/>
      <c r="R153" s="58"/>
      <c r="S153" s="58"/>
      <c r="T153" s="58"/>
      <c r="U153" s="58"/>
      <c r="V153" s="58"/>
      <c r="W153" s="58"/>
      <c r="X153" s="58"/>
      <c r="Y153" s="58"/>
      <c r="Z153" s="58"/>
      <c r="AA153" s="58"/>
      <c r="AB153" s="58"/>
      <c r="AC153" s="58"/>
      <c r="AD153" s="58"/>
      <c r="AE153" s="58"/>
      <c r="AF153" s="58"/>
      <c r="AG153" s="58"/>
      <c r="AH153" s="58"/>
      <c r="AI153" s="9">
        <f t="shared" si="0"/>
        <v>0</v>
      </c>
      <c r="AJ153" s="52"/>
      <c r="AK153" s="10" t="e">
        <f>ROUNDDOWN(AJ153/AG209,2)</f>
        <v>#DIV/0!</v>
      </c>
    </row>
    <row r="154" spans="1:37" ht="30" customHeight="1" hidden="1" thickBot="1">
      <c r="A154" s="57">
        <f>'職員配置'!A154</f>
        <v>0</v>
      </c>
      <c r="B154" s="57">
        <f>'職員配置'!B154</f>
        <v>0</v>
      </c>
      <c r="C154" s="88">
        <f>IF(OR('職員配置'!$D154="社会福祉士",'職員配置'!$D154="介護福祉士",'職員配置'!$D154="精神保健福祉士")=TRUE,"○","")</f>
      </c>
      <c r="D154" s="88">
        <f>IF('職員配置'!$E154="常勤","○","")</f>
      </c>
      <c r="E154" s="88">
        <f>IF('職員配置'!I154="","",IF('職員配置'!$I154&gt;=3,"○",""))</f>
      </c>
      <c r="F154" s="88">
        <f>IF('職員配置'!$F154="専従","○","")</f>
      </c>
      <c r="G154" s="58"/>
      <c r="H154" s="58"/>
      <c r="I154" s="58"/>
      <c r="J154" s="58"/>
      <c r="K154" s="58"/>
      <c r="L154" s="58"/>
      <c r="M154" s="58"/>
      <c r="N154" s="58"/>
      <c r="O154" s="58"/>
      <c r="P154" s="58"/>
      <c r="Q154" s="58"/>
      <c r="R154" s="58"/>
      <c r="S154" s="58"/>
      <c r="T154" s="58"/>
      <c r="U154" s="58"/>
      <c r="V154" s="58"/>
      <c r="W154" s="58"/>
      <c r="X154" s="58"/>
      <c r="Y154" s="58"/>
      <c r="Z154" s="58"/>
      <c r="AA154" s="58"/>
      <c r="AB154" s="58"/>
      <c r="AC154" s="58"/>
      <c r="AD154" s="58"/>
      <c r="AE154" s="58"/>
      <c r="AF154" s="58"/>
      <c r="AG154" s="58"/>
      <c r="AH154" s="58"/>
      <c r="AI154" s="9">
        <f t="shared" si="0"/>
        <v>0</v>
      </c>
      <c r="AJ154" s="52"/>
      <c r="AK154" s="10" t="e">
        <f>ROUNDDOWN(AJ154/AG209,2)</f>
        <v>#DIV/0!</v>
      </c>
    </row>
    <row r="155" spans="1:37" ht="30" customHeight="1" hidden="1" thickBot="1">
      <c r="A155" s="57">
        <f>'職員配置'!A155</f>
        <v>0</v>
      </c>
      <c r="B155" s="57">
        <f>'職員配置'!B155</f>
        <v>0</v>
      </c>
      <c r="C155" s="88">
        <f>IF(OR('職員配置'!$D155="社会福祉士",'職員配置'!$D155="介護福祉士",'職員配置'!$D155="精神保健福祉士")=TRUE,"○","")</f>
      </c>
      <c r="D155" s="88">
        <f>IF('職員配置'!$E155="常勤","○","")</f>
      </c>
      <c r="E155" s="88">
        <f>IF('職員配置'!I155="","",IF('職員配置'!$I155&gt;=3,"○",""))</f>
      </c>
      <c r="F155" s="88">
        <f>IF('職員配置'!$F155="専従","○","")</f>
      </c>
      <c r="G155" s="58"/>
      <c r="H155" s="58"/>
      <c r="I155" s="58"/>
      <c r="J155" s="58"/>
      <c r="K155" s="58"/>
      <c r="L155" s="58"/>
      <c r="M155" s="58"/>
      <c r="N155" s="58"/>
      <c r="O155" s="58"/>
      <c r="P155" s="58"/>
      <c r="Q155" s="58"/>
      <c r="R155" s="58"/>
      <c r="S155" s="58"/>
      <c r="T155" s="58"/>
      <c r="U155" s="58"/>
      <c r="V155" s="58"/>
      <c r="W155" s="58"/>
      <c r="X155" s="58"/>
      <c r="Y155" s="58"/>
      <c r="Z155" s="58"/>
      <c r="AA155" s="58"/>
      <c r="AB155" s="58"/>
      <c r="AC155" s="58"/>
      <c r="AD155" s="58"/>
      <c r="AE155" s="58"/>
      <c r="AF155" s="58"/>
      <c r="AG155" s="58"/>
      <c r="AH155" s="58"/>
      <c r="AI155" s="9">
        <f t="shared" si="0"/>
        <v>0</v>
      </c>
      <c r="AJ155" s="52"/>
      <c r="AK155" s="10" t="e">
        <f>ROUNDDOWN(AJ155/AG209,2)</f>
        <v>#DIV/0!</v>
      </c>
    </row>
    <row r="156" spans="1:37" ht="30" customHeight="1" hidden="1" thickBot="1">
      <c r="A156" s="57">
        <f>'職員配置'!A156</f>
        <v>0</v>
      </c>
      <c r="B156" s="57">
        <f>'職員配置'!B156</f>
        <v>0</v>
      </c>
      <c r="C156" s="88">
        <f>IF(OR('職員配置'!$D156="社会福祉士",'職員配置'!$D156="介護福祉士",'職員配置'!$D156="精神保健福祉士")=TRUE,"○","")</f>
      </c>
      <c r="D156" s="88">
        <f>IF('職員配置'!$E156="常勤","○","")</f>
      </c>
      <c r="E156" s="88">
        <f>IF('職員配置'!I156="","",IF('職員配置'!$I156&gt;=3,"○",""))</f>
      </c>
      <c r="F156" s="88">
        <f>IF('職員配置'!$F156="専従","○","")</f>
      </c>
      <c r="G156" s="58"/>
      <c r="H156" s="58"/>
      <c r="I156" s="58"/>
      <c r="J156" s="58"/>
      <c r="K156" s="58"/>
      <c r="L156" s="58"/>
      <c r="M156" s="58"/>
      <c r="N156" s="58"/>
      <c r="O156" s="58"/>
      <c r="P156" s="58"/>
      <c r="Q156" s="58"/>
      <c r="R156" s="58"/>
      <c r="S156" s="58"/>
      <c r="T156" s="58"/>
      <c r="U156" s="58"/>
      <c r="V156" s="58"/>
      <c r="W156" s="58"/>
      <c r="X156" s="58"/>
      <c r="Y156" s="58"/>
      <c r="Z156" s="58"/>
      <c r="AA156" s="58"/>
      <c r="AB156" s="58"/>
      <c r="AC156" s="58"/>
      <c r="AD156" s="58"/>
      <c r="AE156" s="58"/>
      <c r="AF156" s="58"/>
      <c r="AG156" s="58"/>
      <c r="AH156" s="58"/>
      <c r="AI156" s="9">
        <f t="shared" si="0"/>
        <v>0</v>
      </c>
      <c r="AJ156" s="52"/>
      <c r="AK156" s="10" t="e">
        <f>ROUNDDOWN(AJ156/AG209,2)</f>
        <v>#DIV/0!</v>
      </c>
    </row>
    <row r="157" spans="1:37" ht="30" customHeight="1" hidden="1" thickBot="1">
      <c r="A157" s="57">
        <f>'職員配置'!A157</f>
        <v>0</v>
      </c>
      <c r="B157" s="57">
        <f>'職員配置'!B157</f>
        <v>0</v>
      </c>
      <c r="C157" s="88">
        <f>IF(OR('職員配置'!$D157="社会福祉士",'職員配置'!$D157="介護福祉士",'職員配置'!$D157="精神保健福祉士")=TRUE,"○","")</f>
      </c>
      <c r="D157" s="88">
        <f>IF('職員配置'!$E157="常勤","○","")</f>
      </c>
      <c r="E157" s="88">
        <f>IF('職員配置'!I157="","",IF('職員配置'!$I157&gt;=3,"○",""))</f>
      </c>
      <c r="F157" s="88">
        <f>IF('職員配置'!$F157="専従","○","")</f>
      </c>
      <c r="G157" s="58"/>
      <c r="H157" s="58"/>
      <c r="I157" s="58"/>
      <c r="J157" s="58"/>
      <c r="K157" s="58"/>
      <c r="L157" s="58"/>
      <c r="M157" s="58"/>
      <c r="N157" s="58"/>
      <c r="O157" s="58"/>
      <c r="P157" s="58"/>
      <c r="Q157" s="58"/>
      <c r="R157" s="58"/>
      <c r="S157" s="58"/>
      <c r="T157" s="58"/>
      <c r="U157" s="58"/>
      <c r="V157" s="58"/>
      <c r="W157" s="58"/>
      <c r="X157" s="58"/>
      <c r="Y157" s="58"/>
      <c r="Z157" s="58"/>
      <c r="AA157" s="58"/>
      <c r="AB157" s="58"/>
      <c r="AC157" s="58"/>
      <c r="AD157" s="58"/>
      <c r="AE157" s="58"/>
      <c r="AF157" s="58"/>
      <c r="AG157" s="58"/>
      <c r="AH157" s="58"/>
      <c r="AI157" s="9">
        <f t="shared" si="0"/>
        <v>0</v>
      </c>
      <c r="AJ157" s="52"/>
      <c r="AK157" s="10" t="e">
        <f>ROUNDDOWN(AJ157/AG209,2)</f>
        <v>#DIV/0!</v>
      </c>
    </row>
    <row r="158" spans="1:37" ht="30" customHeight="1" hidden="1" thickBot="1">
      <c r="A158" s="57">
        <f>'職員配置'!A158</f>
        <v>0</v>
      </c>
      <c r="B158" s="57">
        <f>'職員配置'!B158</f>
        <v>0</v>
      </c>
      <c r="C158" s="88">
        <f>IF(OR('職員配置'!$D158="社会福祉士",'職員配置'!$D158="介護福祉士",'職員配置'!$D158="精神保健福祉士")=TRUE,"○","")</f>
      </c>
      <c r="D158" s="88">
        <f>IF('職員配置'!$E158="常勤","○","")</f>
      </c>
      <c r="E158" s="88">
        <f>IF('職員配置'!I158="","",IF('職員配置'!$I158&gt;=3,"○",""))</f>
      </c>
      <c r="F158" s="88">
        <f>IF('職員配置'!$F158="専従","○","")</f>
      </c>
      <c r="G158" s="58"/>
      <c r="H158" s="58"/>
      <c r="I158" s="58"/>
      <c r="J158" s="58"/>
      <c r="K158" s="58"/>
      <c r="L158" s="58"/>
      <c r="M158" s="58"/>
      <c r="N158" s="58"/>
      <c r="O158" s="58"/>
      <c r="P158" s="58"/>
      <c r="Q158" s="58"/>
      <c r="R158" s="58"/>
      <c r="S158" s="58"/>
      <c r="T158" s="58"/>
      <c r="U158" s="58"/>
      <c r="V158" s="58"/>
      <c r="W158" s="58"/>
      <c r="X158" s="58"/>
      <c r="Y158" s="58"/>
      <c r="Z158" s="58"/>
      <c r="AA158" s="58"/>
      <c r="AB158" s="58"/>
      <c r="AC158" s="58"/>
      <c r="AD158" s="58"/>
      <c r="AE158" s="58"/>
      <c r="AF158" s="58"/>
      <c r="AG158" s="58"/>
      <c r="AH158" s="58"/>
      <c r="AI158" s="9">
        <f t="shared" si="0"/>
        <v>0</v>
      </c>
      <c r="AJ158" s="52"/>
      <c r="AK158" s="10" t="e">
        <f>ROUNDDOWN(AJ158/AG209,2)</f>
        <v>#DIV/0!</v>
      </c>
    </row>
    <row r="159" spans="1:37" ht="30" customHeight="1" hidden="1" thickBot="1">
      <c r="A159" s="57">
        <f>'職員配置'!A159</f>
        <v>0</v>
      </c>
      <c r="B159" s="57">
        <f>'職員配置'!B159</f>
        <v>0</v>
      </c>
      <c r="C159" s="88">
        <f>IF(OR('職員配置'!$D159="社会福祉士",'職員配置'!$D159="介護福祉士",'職員配置'!$D159="精神保健福祉士")=TRUE,"○","")</f>
      </c>
      <c r="D159" s="88">
        <f>IF('職員配置'!$E159="常勤","○","")</f>
      </c>
      <c r="E159" s="88">
        <f>IF('職員配置'!I159="","",IF('職員配置'!$I159&gt;=3,"○",""))</f>
      </c>
      <c r="F159" s="88">
        <f>IF('職員配置'!$F159="専従","○","")</f>
      </c>
      <c r="G159" s="58"/>
      <c r="H159" s="58"/>
      <c r="I159" s="58"/>
      <c r="J159" s="58"/>
      <c r="K159" s="58"/>
      <c r="L159" s="58"/>
      <c r="M159" s="58"/>
      <c r="N159" s="58"/>
      <c r="O159" s="58"/>
      <c r="P159" s="58"/>
      <c r="Q159" s="58"/>
      <c r="R159" s="58"/>
      <c r="S159" s="58"/>
      <c r="T159" s="58"/>
      <c r="U159" s="58"/>
      <c r="V159" s="58"/>
      <c r="W159" s="58"/>
      <c r="X159" s="58"/>
      <c r="Y159" s="58"/>
      <c r="Z159" s="58"/>
      <c r="AA159" s="58"/>
      <c r="AB159" s="58"/>
      <c r="AC159" s="58"/>
      <c r="AD159" s="58"/>
      <c r="AE159" s="58"/>
      <c r="AF159" s="58"/>
      <c r="AG159" s="58"/>
      <c r="AH159" s="58"/>
      <c r="AI159" s="9">
        <f t="shared" si="0"/>
        <v>0</v>
      </c>
      <c r="AJ159" s="52"/>
      <c r="AK159" s="10" t="e">
        <f>ROUNDDOWN(AJ159/AG209,2)</f>
        <v>#DIV/0!</v>
      </c>
    </row>
    <row r="160" spans="1:37" ht="30" customHeight="1" hidden="1" thickBot="1">
      <c r="A160" s="57">
        <f>'職員配置'!A160</f>
        <v>0</v>
      </c>
      <c r="B160" s="57">
        <f>'職員配置'!B160</f>
        <v>0</v>
      </c>
      <c r="C160" s="88">
        <f>IF(OR('職員配置'!$D160="社会福祉士",'職員配置'!$D160="介護福祉士",'職員配置'!$D160="精神保健福祉士")=TRUE,"○","")</f>
      </c>
      <c r="D160" s="88">
        <f>IF('職員配置'!$E160="常勤","○","")</f>
      </c>
      <c r="E160" s="88">
        <f>IF('職員配置'!I160="","",IF('職員配置'!$I160&gt;=3,"○",""))</f>
      </c>
      <c r="F160" s="88">
        <f>IF('職員配置'!$F160="専従","○","")</f>
      </c>
      <c r="G160" s="58"/>
      <c r="H160" s="58"/>
      <c r="I160" s="58"/>
      <c r="J160" s="58"/>
      <c r="K160" s="58"/>
      <c r="L160" s="58"/>
      <c r="M160" s="58"/>
      <c r="N160" s="58"/>
      <c r="O160" s="58"/>
      <c r="P160" s="58"/>
      <c r="Q160" s="58"/>
      <c r="R160" s="58"/>
      <c r="S160" s="58"/>
      <c r="T160" s="58"/>
      <c r="U160" s="58"/>
      <c r="V160" s="58"/>
      <c r="W160" s="58"/>
      <c r="X160" s="58"/>
      <c r="Y160" s="58"/>
      <c r="Z160" s="58"/>
      <c r="AA160" s="58"/>
      <c r="AB160" s="58"/>
      <c r="AC160" s="58"/>
      <c r="AD160" s="58"/>
      <c r="AE160" s="58"/>
      <c r="AF160" s="58"/>
      <c r="AG160" s="58"/>
      <c r="AH160" s="58"/>
      <c r="AI160" s="9">
        <f t="shared" si="0"/>
        <v>0</v>
      </c>
      <c r="AJ160" s="52"/>
      <c r="AK160" s="10" t="e">
        <f>ROUNDDOWN(AJ160/AG209,2)</f>
        <v>#DIV/0!</v>
      </c>
    </row>
    <row r="161" spans="1:37" ht="30" customHeight="1" hidden="1" thickBot="1">
      <c r="A161" s="57">
        <f>'職員配置'!A161</f>
        <v>0</v>
      </c>
      <c r="B161" s="57">
        <f>'職員配置'!B161</f>
        <v>0</v>
      </c>
      <c r="C161" s="88">
        <f>IF(OR('職員配置'!$D161="社会福祉士",'職員配置'!$D161="介護福祉士",'職員配置'!$D161="精神保健福祉士")=TRUE,"○","")</f>
      </c>
      <c r="D161" s="88">
        <f>IF('職員配置'!$E161="常勤","○","")</f>
      </c>
      <c r="E161" s="88">
        <f>IF('職員配置'!I161="","",IF('職員配置'!$I161&gt;=3,"○",""))</f>
      </c>
      <c r="F161" s="88">
        <f>IF('職員配置'!$F161="専従","○","")</f>
      </c>
      <c r="G161" s="58"/>
      <c r="H161" s="58"/>
      <c r="I161" s="58"/>
      <c r="J161" s="58"/>
      <c r="K161" s="58"/>
      <c r="L161" s="58"/>
      <c r="M161" s="58"/>
      <c r="N161" s="58"/>
      <c r="O161" s="58"/>
      <c r="P161" s="58"/>
      <c r="Q161" s="58"/>
      <c r="R161" s="58"/>
      <c r="S161" s="58"/>
      <c r="T161" s="58"/>
      <c r="U161" s="58"/>
      <c r="V161" s="58"/>
      <c r="W161" s="58"/>
      <c r="X161" s="58"/>
      <c r="Y161" s="58"/>
      <c r="Z161" s="58"/>
      <c r="AA161" s="58"/>
      <c r="AB161" s="58"/>
      <c r="AC161" s="58"/>
      <c r="AD161" s="58"/>
      <c r="AE161" s="58"/>
      <c r="AF161" s="58"/>
      <c r="AG161" s="58"/>
      <c r="AH161" s="58"/>
      <c r="AI161" s="9">
        <f t="shared" si="0"/>
        <v>0</v>
      </c>
      <c r="AJ161" s="52"/>
      <c r="AK161" s="10" t="e">
        <f>ROUNDDOWN(AJ161/AG209,2)</f>
        <v>#DIV/0!</v>
      </c>
    </row>
    <row r="162" spans="1:37" ht="30" customHeight="1" hidden="1" thickBot="1">
      <c r="A162" s="57">
        <f>'職員配置'!A162</f>
        <v>0</v>
      </c>
      <c r="B162" s="57">
        <f>'職員配置'!B162</f>
        <v>0</v>
      </c>
      <c r="C162" s="88">
        <f>IF(OR('職員配置'!$D162="社会福祉士",'職員配置'!$D162="介護福祉士",'職員配置'!$D162="精神保健福祉士")=TRUE,"○","")</f>
      </c>
      <c r="D162" s="88">
        <f>IF('職員配置'!$E162="常勤","○","")</f>
      </c>
      <c r="E162" s="88">
        <f>IF('職員配置'!I162="","",IF('職員配置'!$I162&gt;=3,"○",""))</f>
      </c>
      <c r="F162" s="88">
        <f>IF('職員配置'!$F162="専従","○","")</f>
      </c>
      <c r="G162" s="58"/>
      <c r="H162" s="58"/>
      <c r="I162" s="58"/>
      <c r="J162" s="58"/>
      <c r="K162" s="58"/>
      <c r="L162" s="58"/>
      <c r="M162" s="58"/>
      <c r="N162" s="58"/>
      <c r="O162" s="58"/>
      <c r="P162" s="58"/>
      <c r="Q162" s="58"/>
      <c r="R162" s="58"/>
      <c r="S162" s="58"/>
      <c r="T162" s="58"/>
      <c r="U162" s="58"/>
      <c r="V162" s="58"/>
      <c r="W162" s="58"/>
      <c r="X162" s="58"/>
      <c r="Y162" s="58"/>
      <c r="Z162" s="58"/>
      <c r="AA162" s="58"/>
      <c r="AB162" s="58"/>
      <c r="AC162" s="58"/>
      <c r="AD162" s="58"/>
      <c r="AE162" s="58"/>
      <c r="AF162" s="58"/>
      <c r="AG162" s="58"/>
      <c r="AH162" s="58"/>
      <c r="AI162" s="9">
        <f t="shared" si="0"/>
        <v>0</v>
      </c>
      <c r="AJ162" s="52"/>
      <c r="AK162" s="10" t="e">
        <f>ROUNDDOWN(AJ162/AG209,2)</f>
        <v>#DIV/0!</v>
      </c>
    </row>
    <row r="163" spans="1:37" ht="30" customHeight="1" hidden="1" thickBot="1">
      <c r="A163" s="57">
        <f>'職員配置'!A163</f>
        <v>0</v>
      </c>
      <c r="B163" s="57">
        <f>'職員配置'!B163</f>
        <v>0</v>
      </c>
      <c r="C163" s="88">
        <f>IF(OR('職員配置'!$D163="社会福祉士",'職員配置'!$D163="介護福祉士",'職員配置'!$D163="精神保健福祉士")=TRUE,"○","")</f>
      </c>
      <c r="D163" s="88">
        <f>IF('職員配置'!$E163="常勤","○","")</f>
      </c>
      <c r="E163" s="88">
        <f>IF('職員配置'!I163="","",IF('職員配置'!$I163&gt;=3,"○",""))</f>
      </c>
      <c r="F163" s="88">
        <f>IF('職員配置'!$F163="専従","○","")</f>
      </c>
      <c r="G163" s="58"/>
      <c r="H163" s="58"/>
      <c r="I163" s="58"/>
      <c r="J163" s="58"/>
      <c r="K163" s="58"/>
      <c r="L163" s="58"/>
      <c r="M163" s="58"/>
      <c r="N163" s="58"/>
      <c r="O163" s="58"/>
      <c r="P163" s="58"/>
      <c r="Q163" s="58"/>
      <c r="R163" s="58"/>
      <c r="S163" s="58"/>
      <c r="T163" s="58"/>
      <c r="U163" s="58"/>
      <c r="V163" s="58"/>
      <c r="W163" s="58"/>
      <c r="X163" s="58"/>
      <c r="Y163" s="58"/>
      <c r="Z163" s="58"/>
      <c r="AA163" s="58"/>
      <c r="AB163" s="58"/>
      <c r="AC163" s="58"/>
      <c r="AD163" s="58"/>
      <c r="AE163" s="58"/>
      <c r="AF163" s="58"/>
      <c r="AG163" s="58"/>
      <c r="AH163" s="58"/>
      <c r="AI163" s="9">
        <f t="shared" si="0"/>
        <v>0</v>
      </c>
      <c r="AJ163" s="52"/>
      <c r="AK163" s="10" t="e">
        <f>ROUNDDOWN(AJ163/AG209,2)</f>
        <v>#DIV/0!</v>
      </c>
    </row>
    <row r="164" spans="1:37" ht="30" customHeight="1" hidden="1" thickBot="1">
      <c r="A164" s="57">
        <f>'職員配置'!A164</f>
        <v>0</v>
      </c>
      <c r="B164" s="57">
        <f>'職員配置'!B164</f>
        <v>0</v>
      </c>
      <c r="C164" s="88">
        <f>IF(OR('職員配置'!$D164="社会福祉士",'職員配置'!$D164="介護福祉士",'職員配置'!$D164="精神保健福祉士")=TRUE,"○","")</f>
      </c>
      <c r="D164" s="88">
        <f>IF('職員配置'!$E164="常勤","○","")</f>
      </c>
      <c r="E164" s="88">
        <f>IF('職員配置'!I164="","",IF('職員配置'!$I164&gt;=3,"○",""))</f>
      </c>
      <c r="F164" s="88">
        <f>IF('職員配置'!$F164="専従","○","")</f>
      </c>
      <c r="G164" s="58"/>
      <c r="H164" s="58"/>
      <c r="I164" s="58"/>
      <c r="J164" s="58"/>
      <c r="K164" s="58"/>
      <c r="L164" s="58"/>
      <c r="M164" s="58"/>
      <c r="N164" s="58"/>
      <c r="O164" s="58"/>
      <c r="P164" s="58"/>
      <c r="Q164" s="58"/>
      <c r="R164" s="58"/>
      <c r="S164" s="58"/>
      <c r="T164" s="58"/>
      <c r="U164" s="58"/>
      <c r="V164" s="58"/>
      <c r="W164" s="58"/>
      <c r="X164" s="58"/>
      <c r="Y164" s="58"/>
      <c r="Z164" s="58"/>
      <c r="AA164" s="58"/>
      <c r="AB164" s="58"/>
      <c r="AC164" s="58"/>
      <c r="AD164" s="58"/>
      <c r="AE164" s="58"/>
      <c r="AF164" s="58"/>
      <c r="AG164" s="58"/>
      <c r="AH164" s="58"/>
      <c r="AI164" s="9">
        <f t="shared" si="0"/>
        <v>0</v>
      </c>
      <c r="AJ164" s="52"/>
      <c r="AK164" s="10" t="e">
        <f>ROUNDDOWN(AJ164/AG209,2)</f>
        <v>#DIV/0!</v>
      </c>
    </row>
    <row r="165" spans="1:37" ht="30" customHeight="1" hidden="1" thickBot="1">
      <c r="A165" s="57">
        <f>'職員配置'!A165</f>
        <v>0</v>
      </c>
      <c r="B165" s="57">
        <f>'職員配置'!B165</f>
        <v>0</v>
      </c>
      <c r="C165" s="88">
        <f>IF(OR('職員配置'!$D165="社会福祉士",'職員配置'!$D165="介護福祉士",'職員配置'!$D165="精神保健福祉士")=TRUE,"○","")</f>
      </c>
      <c r="D165" s="88">
        <f>IF('職員配置'!$E165="常勤","○","")</f>
      </c>
      <c r="E165" s="88">
        <f>IF('職員配置'!I165="","",IF('職員配置'!$I165&gt;=3,"○",""))</f>
      </c>
      <c r="F165" s="88">
        <f>IF('職員配置'!$F165="専従","○","")</f>
      </c>
      <c r="G165" s="58"/>
      <c r="H165" s="58"/>
      <c r="I165" s="58"/>
      <c r="J165" s="58"/>
      <c r="K165" s="58"/>
      <c r="L165" s="58"/>
      <c r="M165" s="58"/>
      <c r="N165" s="58"/>
      <c r="O165" s="58"/>
      <c r="P165" s="58"/>
      <c r="Q165" s="58"/>
      <c r="R165" s="58"/>
      <c r="S165" s="58"/>
      <c r="T165" s="58"/>
      <c r="U165" s="58"/>
      <c r="V165" s="58"/>
      <c r="W165" s="58"/>
      <c r="X165" s="58"/>
      <c r="Y165" s="58"/>
      <c r="Z165" s="58"/>
      <c r="AA165" s="58"/>
      <c r="AB165" s="58"/>
      <c r="AC165" s="58"/>
      <c r="AD165" s="58"/>
      <c r="AE165" s="58"/>
      <c r="AF165" s="58"/>
      <c r="AG165" s="58"/>
      <c r="AH165" s="58"/>
      <c r="AI165" s="9">
        <f t="shared" si="0"/>
        <v>0</v>
      </c>
      <c r="AJ165" s="52"/>
      <c r="AK165" s="10" t="e">
        <f>ROUNDDOWN(AJ165/AG209,2)</f>
        <v>#DIV/0!</v>
      </c>
    </row>
    <row r="166" spans="1:37" ht="30" customHeight="1" hidden="1" thickBot="1">
      <c r="A166" s="57">
        <f>'職員配置'!A166</f>
        <v>0</v>
      </c>
      <c r="B166" s="57">
        <f>'職員配置'!B166</f>
        <v>0</v>
      </c>
      <c r="C166" s="88">
        <f>IF(OR('職員配置'!$D166="社会福祉士",'職員配置'!$D166="介護福祉士",'職員配置'!$D166="精神保健福祉士")=TRUE,"○","")</f>
      </c>
      <c r="D166" s="88">
        <f>IF('職員配置'!$E166="常勤","○","")</f>
      </c>
      <c r="E166" s="88">
        <f>IF('職員配置'!I166="","",IF('職員配置'!$I166&gt;=3,"○",""))</f>
      </c>
      <c r="F166" s="88">
        <f>IF('職員配置'!$F166="専従","○","")</f>
      </c>
      <c r="G166" s="58"/>
      <c r="H166" s="58"/>
      <c r="I166" s="58"/>
      <c r="J166" s="58"/>
      <c r="K166" s="58"/>
      <c r="L166" s="58"/>
      <c r="M166" s="58"/>
      <c r="N166" s="58"/>
      <c r="O166" s="58"/>
      <c r="P166" s="58"/>
      <c r="Q166" s="58"/>
      <c r="R166" s="58"/>
      <c r="S166" s="58"/>
      <c r="T166" s="58"/>
      <c r="U166" s="58"/>
      <c r="V166" s="58"/>
      <c r="W166" s="58"/>
      <c r="X166" s="58"/>
      <c r="Y166" s="58"/>
      <c r="Z166" s="58"/>
      <c r="AA166" s="58"/>
      <c r="AB166" s="58"/>
      <c r="AC166" s="58"/>
      <c r="AD166" s="58"/>
      <c r="AE166" s="58"/>
      <c r="AF166" s="58"/>
      <c r="AG166" s="58"/>
      <c r="AH166" s="58"/>
      <c r="AI166" s="9">
        <f t="shared" si="0"/>
        <v>0</v>
      </c>
      <c r="AJ166" s="52"/>
      <c r="AK166" s="10" t="e">
        <f>ROUNDDOWN(AJ166/AG209,2)</f>
        <v>#DIV/0!</v>
      </c>
    </row>
    <row r="167" spans="1:37" ht="30" customHeight="1" hidden="1" thickBot="1">
      <c r="A167" s="57">
        <f>'職員配置'!A167</f>
        <v>0</v>
      </c>
      <c r="B167" s="57">
        <f>'職員配置'!B167</f>
        <v>0</v>
      </c>
      <c r="C167" s="88">
        <f>IF(OR('職員配置'!$D167="社会福祉士",'職員配置'!$D167="介護福祉士",'職員配置'!$D167="精神保健福祉士")=TRUE,"○","")</f>
      </c>
      <c r="D167" s="88">
        <f>IF('職員配置'!$E167="常勤","○","")</f>
      </c>
      <c r="E167" s="88">
        <f>IF('職員配置'!I167="","",IF('職員配置'!$I167&gt;=3,"○",""))</f>
      </c>
      <c r="F167" s="88">
        <f>IF('職員配置'!$F167="専従","○","")</f>
      </c>
      <c r="G167" s="58"/>
      <c r="H167" s="58"/>
      <c r="I167" s="58"/>
      <c r="J167" s="58"/>
      <c r="K167" s="58"/>
      <c r="L167" s="58"/>
      <c r="M167" s="58"/>
      <c r="N167" s="58"/>
      <c r="O167" s="58"/>
      <c r="P167" s="58"/>
      <c r="Q167" s="58"/>
      <c r="R167" s="58"/>
      <c r="S167" s="58"/>
      <c r="T167" s="58"/>
      <c r="U167" s="58"/>
      <c r="V167" s="58"/>
      <c r="W167" s="58"/>
      <c r="X167" s="58"/>
      <c r="Y167" s="58"/>
      <c r="Z167" s="58"/>
      <c r="AA167" s="58"/>
      <c r="AB167" s="58"/>
      <c r="AC167" s="58"/>
      <c r="AD167" s="58"/>
      <c r="AE167" s="58"/>
      <c r="AF167" s="58"/>
      <c r="AG167" s="58"/>
      <c r="AH167" s="58"/>
      <c r="AI167" s="9">
        <f t="shared" si="0"/>
        <v>0</v>
      </c>
      <c r="AJ167" s="52"/>
      <c r="AK167" s="10" t="e">
        <f>ROUNDDOWN(AJ167/AG209,2)</f>
        <v>#DIV/0!</v>
      </c>
    </row>
    <row r="168" spans="1:37" ht="30" customHeight="1" hidden="1" thickBot="1">
      <c r="A168" s="57">
        <f>'職員配置'!A168</f>
        <v>0</v>
      </c>
      <c r="B168" s="57">
        <f>'職員配置'!B168</f>
        <v>0</v>
      </c>
      <c r="C168" s="88">
        <f>IF(OR('職員配置'!$D168="社会福祉士",'職員配置'!$D168="介護福祉士",'職員配置'!$D168="精神保健福祉士")=TRUE,"○","")</f>
      </c>
      <c r="D168" s="88">
        <f>IF('職員配置'!$E168="常勤","○","")</f>
      </c>
      <c r="E168" s="88">
        <f>IF('職員配置'!I168="","",IF('職員配置'!$I168&gt;=3,"○",""))</f>
      </c>
      <c r="F168" s="88">
        <f>IF('職員配置'!$F168="専従","○","")</f>
      </c>
      <c r="G168" s="58"/>
      <c r="H168" s="58"/>
      <c r="I168" s="58"/>
      <c r="J168" s="58"/>
      <c r="K168" s="58"/>
      <c r="L168" s="58"/>
      <c r="M168" s="58"/>
      <c r="N168" s="58"/>
      <c r="O168" s="58"/>
      <c r="P168" s="58"/>
      <c r="Q168" s="58"/>
      <c r="R168" s="58"/>
      <c r="S168" s="58"/>
      <c r="T168" s="58"/>
      <c r="U168" s="58"/>
      <c r="V168" s="58"/>
      <c r="W168" s="58"/>
      <c r="X168" s="58"/>
      <c r="Y168" s="58"/>
      <c r="Z168" s="58"/>
      <c r="AA168" s="58"/>
      <c r="AB168" s="58"/>
      <c r="AC168" s="58"/>
      <c r="AD168" s="58"/>
      <c r="AE168" s="58"/>
      <c r="AF168" s="58"/>
      <c r="AG168" s="58"/>
      <c r="AH168" s="58"/>
      <c r="AI168" s="9">
        <f t="shared" si="0"/>
        <v>0</v>
      </c>
      <c r="AJ168" s="52"/>
      <c r="AK168" s="10" t="e">
        <f>ROUNDDOWN(AJ168/AG209,2)</f>
        <v>#DIV/0!</v>
      </c>
    </row>
    <row r="169" spans="1:37" ht="30" customHeight="1" hidden="1" thickBot="1">
      <c r="A169" s="57">
        <f>'職員配置'!A169</f>
        <v>0</v>
      </c>
      <c r="B169" s="57">
        <f>'職員配置'!B169</f>
        <v>0</v>
      </c>
      <c r="C169" s="88">
        <f>IF(OR('職員配置'!$D169="社会福祉士",'職員配置'!$D169="介護福祉士",'職員配置'!$D169="精神保健福祉士")=TRUE,"○","")</f>
      </c>
      <c r="D169" s="88">
        <f>IF('職員配置'!$E169="常勤","○","")</f>
      </c>
      <c r="E169" s="88">
        <f>IF('職員配置'!I169="","",IF('職員配置'!$I169&gt;=3,"○",""))</f>
      </c>
      <c r="F169" s="88">
        <f>IF('職員配置'!$F169="専従","○","")</f>
      </c>
      <c r="G169" s="58"/>
      <c r="H169" s="58"/>
      <c r="I169" s="58"/>
      <c r="J169" s="58"/>
      <c r="K169" s="58"/>
      <c r="L169" s="58"/>
      <c r="M169" s="58"/>
      <c r="N169" s="58"/>
      <c r="O169" s="58"/>
      <c r="P169" s="58"/>
      <c r="Q169" s="58"/>
      <c r="R169" s="58"/>
      <c r="S169" s="58"/>
      <c r="T169" s="58"/>
      <c r="U169" s="58"/>
      <c r="V169" s="58"/>
      <c r="W169" s="58"/>
      <c r="X169" s="58"/>
      <c r="Y169" s="58"/>
      <c r="Z169" s="58"/>
      <c r="AA169" s="58"/>
      <c r="AB169" s="58"/>
      <c r="AC169" s="58"/>
      <c r="AD169" s="58"/>
      <c r="AE169" s="58"/>
      <c r="AF169" s="58"/>
      <c r="AG169" s="58"/>
      <c r="AH169" s="58"/>
      <c r="AI169" s="9">
        <f t="shared" si="0"/>
        <v>0</v>
      </c>
      <c r="AJ169" s="52"/>
      <c r="AK169" s="10" t="e">
        <f>ROUNDDOWN(AJ169/AG209,2)</f>
        <v>#DIV/0!</v>
      </c>
    </row>
    <row r="170" spans="1:37" ht="30" customHeight="1" hidden="1" thickBot="1">
      <c r="A170" s="57">
        <f>'職員配置'!A170</f>
        <v>0</v>
      </c>
      <c r="B170" s="57">
        <f>'職員配置'!B170</f>
        <v>0</v>
      </c>
      <c r="C170" s="88">
        <f>IF(OR('職員配置'!$D170="社会福祉士",'職員配置'!$D170="介護福祉士",'職員配置'!$D170="精神保健福祉士")=TRUE,"○","")</f>
      </c>
      <c r="D170" s="88">
        <f>IF('職員配置'!$E170="常勤","○","")</f>
      </c>
      <c r="E170" s="88">
        <f>IF('職員配置'!I170="","",IF('職員配置'!$I170&gt;=3,"○",""))</f>
      </c>
      <c r="F170" s="88">
        <f>IF('職員配置'!$F170="専従","○","")</f>
      </c>
      <c r="G170" s="58"/>
      <c r="H170" s="58"/>
      <c r="I170" s="58"/>
      <c r="J170" s="58"/>
      <c r="K170" s="58"/>
      <c r="L170" s="58"/>
      <c r="M170" s="58"/>
      <c r="N170" s="58"/>
      <c r="O170" s="58"/>
      <c r="P170" s="58"/>
      <c r="Q170" s="58"/>
      <c r="R170" s="58"/>
      <c r="S170" s="58"/>
      <c r="T170" s="58"/>
      <c r="U170" s="58"/>
      <c r="V170" s="58"/>
      <c r="W170" s="58"/>
      <c r="X170" s="58"/>
      <c r="Y170" s="58"/>
      <c r="Z170" s="58"/>
      <c r="AA170" s="58"/>
      <c r="AB170" s="58"/>
      <c r="AC170" s="58"/>
      <c r="AD170" s="58"/>
      <c r="AE170" s="58"/>
      <c r="AF170" s="58"/>
      <c r="AG170" s="58"/>
      <c r="AH170" s="58"/>
      <c r="AI170" s="9">
        <f t="shared" si="0"/>
        <v>0</v>
      </c>
      <c r="AJ170" s="52"/>
      <c r="AK170" s="10" t="e">
        <f>ROUNDDOWN(AJ170/AG209,2)</f>
        <v>#DIV/0!</v>
      </c>
    </row>
    <row r="171" spans="1:37" ht="30" customHeight="1" hidden="1" thickBot="1">
      <c r="A171" s="57">
        <f>'職員配置'!A171</f>
        <v>0</v>
      </c>
      <c r="B171" s="57">
        <f>'職員配置'!B171</f>
        <v>0</v>
      </c>
      <c r="C171" s="88">
        <f>IF(OR('職員配置'!$D171="社会福祉士",'職員配置'!$D171="介護福祉士",'職員配置'!$D171="精神保健福祉士")=TRUE,"○","")</f>
      </c>
      <c r="D171" s="88">
        <f>IF('職員配置'!$E171="常勤","○","")</f>
      </c>
      <c r="E171" s="88">
        <f>IF('職員配置'!I171="","",IF('職員配置'!$I171&gt;=3,"○",""))</f>
      </c>
      <c r="F171" s="88">
        <f>IF('職員配置'!$F171="専従","○","")</f>
      </c>
      <c r="G171" s="58"/>
      <c r="H171" s="58"/>
      <c r="I171" s="58"/>
      <c r="J171" s="58"/>
      <c r="K171" s="58"/>
      <c r="L171" s="58"/>
      <c r="M171" s="58"/>
      <c r="N171" s="58"/>
      <c r="O171" s="58"/>
      <c r="P171" s="58"/>
      <c r="Q171" s="58"/>
      <c r="R171" s="58"/>
      <c r="S171" s="58"/>
      <c r="T171" s="58"/>
      <c r="U171" s="58"/>
      <c r="V171" s="58"/>
      <c r="W171" s="58"/>
      <c r="X171" s="58"/>
      <c r="Y171" s="58"/>
      <c r="Z171" s="58"/>
      <c r="AA171" s="58"/>
      <c r="AB171" s="58"/>
      <c r="AC171" s="58"/>
      <c r="AD171" s="58"/>
      <c r="AE171" s="58"/>
      <c r="AF171" s="58"/>
      <c r="AG171" s="58"/>
      <c r="AH171" s="58"/>
      <c r="AI171" s="9">
        <f t="shared" si="0"/>
        <v>0</v>
      </c>
      <c r="AJ171" s="52"/>
      <c r="AK171" s="10" t="e">
        <f>ROUNDDOWN(AJ171/AG209,2)</f>
        <v>#DIV/0!</v>
      </c>
    </row>
    <row r="172" spans="1:37" ht="30" customHeight="1" hidden="1" thickBot="1">
      <c r="A172" s="57">
        <f>'職員配置'!A172</f>
        <v>0</v>
      </c>
      <c r="B172" s="57">
        <f>'職員配置'!B172</f>
        <v>0</v>
      </c>
      <c r="C172" s="88">
        <f>IF(OR('職員配置'!$D172="社会福祉士",'職員配置'!$D172="介護福祉士",'職員配置'!$D172="精神保健福祉士")=TRUE,"○","")</f>
      </c>
      <c r="D172" s="88">
        <f>IF('職員配置'!$E172="常勤","○","")</f>
      </c>
      <c r="E172" s="88">
        <f>IF('職員配置'!I172="","",IF('職員配置'!$I172&gt;=3,"○",""))</f>
      </c>
      <c r="F172" s="88">
        <f>IF('職員配置'!$F172="専従","○","")</f>
      </c>
      <c r="G172" s="58"/>
      <c r="H172" s="58"/>
      <c r="I172" s="58"/>
      <c r="J172" s="58"/>
      <c r="K172" s="58"/>
      <c r="L172" s="58"/>
      <c r="M172" s="58"/>
      <c r="N172" s="58"/>
      <c r="O172" s="58"/>
      <c r="P172" s="58"/>
      <c r="Q172" s="58"/>
      <c r="R172" s="58"/>
      <c r="S172" s="58"/>
      <c r="T172" s="58"/>
      <c r="U172" s="58"/>
      <c r="V172" s="58"/>
      <c r="W172" s="58"/>
      <c r="X172" s="58"/>
      <c r="Y172" s="58"/>
      <c r="Z172" s="58"/>
      <c r="AA172" s="58"/>
      <c r="AB172" s="58"/>
      <c r="AC172" s="58"/>
      <c r="AD172" s="58"/>
      <c r="AE172" s="58"/>
      <c r="AF172" s="58"/>
      <c r="AG172" s="58"/>
      <c r="AH172" s="58"/>
      <c r="AI172" s="9">
        <f t="shared" si="0"/>
        <v>0</v>
      </c>
      <c r="AJ172" s="52"/>
      <c r="AK172" s="10" t="e">
        <f>ROUNDDOWN(AJ172/AG209,2)</f>
        <v>#DIV/0!</v>
      </c>
    </row>
    <row r="173" spans="1:37" ht="30" customHeight="1" hidden="1" thickBot="1">
      <c r="A173" s="57">
        <f>'職員配置'!A173</f>
        <v>0</v>
      </c>
      <c r="B173" s="57">
        <f>'職員配置'!B173</f>
        <v>0</v>
      </c>
      <c r="C173" s="88">
        <f>IF(OR('職員配置'!$D173="社会福祉士",'職員配置'!$D173="介護福祉士",'職員配置'!$D173="精神保健福祉士")=TRUE,"○","")</f>
      </c>
      <c r="D173" s="88">
        <f>IF('職員配置'!$E173="常勤","○","")</f>
      </c>
      <c r="E173" s="88">
        <f>IF('職員配置'!I173="","",IF('職員配置'!$I173&gt;=3,"○",""))</f>
      </c>
      <c r="F173" s="88">
        <f>IF('職員配置'!$F173="専従","○","")</f>
      </c>
      <c r="G173" s="58"/>
      <c r="H173" s="58"/>
      <c r="I173" s="58"/>
      <c r="J173" s="58"/>
      <c r="K173" s="58"/>
      <c r="L173" s="58"/>
      <c r="M173" s="58"/>
      <c r="N173" s="58"/>
      <c r="O173" s="58"/>
      <c r="P173" s="58"/>
      <c r="Q173" s="58"/>
      <c r="R173" s="58"/>
      <c r="S173" s="58"/>
      <c r="T173" s="58"/>
      <c r="U173" s="58"/>
      <c r="V173" s="58"/>
      <c r="W173" s="58"/>
      <c r="X173" s="58"/>
      <c r="Y173" s="58"/>
      <c r="Z173" s="58"/>
      <c r="AA173" s="58"/>
      <c r="AB173" s="58"/>
      <c r="AC173" s="58"/>
      <c r="AD173" s="58"/>
      <c r="AE173" s="58"/>
      <c r="AF173" s="58"/>
      <c r="AG173" s="58"/>
      <c r="AH173" s="58"/>
      <c r="AI173" s="9">
        <f t="shared" si="0"/>
        <v>0</v>
      </c>
      <c r="AJ173" s="52"/>
      <c r="AK173" s="10" t="e">
        <f>ROUNDDOWN(AJ173/AG209,2)</f>
        <v>#DIV/0!</v>
      </c>
    </row>
    <row r="174" spans="1:37" ht="30" customHeight="1" hidden="1" thickBot="1">
      <c r="A174" s="57">
        <f>'職員配置'!A174</f>
        <v>0</v>
      </c>
      <c r="B174" s="57">
        <f>'職員配置'!B174</f>
        <v>0</v>
      </c>
      <c r="C174" s="88">
        <f>IF(OR('職員配置'!$D174="社会福祉士",'職員配置'!$D174="介護福祉士",'職員配置'!$D174="精神保健福祉士")=TRUE,"○","")</f>
      </c>
      <c r="D174" s="88">
        <f>IF('職員配置'!$E174="常勤","○","")</f>
      </c>
      <c r="E174" s="88">
        <f>IF('職員配置'!I174="","",IF('職員配置'!$I174&gt;=3,"○",""))</f>
      </c>
      <c r="F174" s="88">
        <f>IF('職員配置'!$F174="専従","○","")</f>
      </c>
      <c r="G174" s="58"/>
      <c r="H174" s="58"/>
      <c r="I174" s="58"/>
      <c r="J174" s="58"/>
      <c r="K174" s="58"/>
      <c r="L174" s="58"/>
      <c r="M174" s="58"/>
      <c r="N174" s="58"/>
      <c r="O174" s="58"/>
      <c r="P174" s="58"/>
      <c r="Q174" s="58"/>
      <c r="R174" s="58"/>
      <c r="S174" s="58"/>
      <c r="T174" s="58"/>
      <c r="U174" s="58"/>
      <c r="V174" s="58"/>
      <c r="W174" s="58"/>
      <c r="X174" s="58"/>
      <c r="Y174" s="58"/>
      <c r="Z174" s="58"/>
      <c r="AA174" s="58"/>
      <c r="AB174" s="58"/>
      <c r="AC174" s="58"/>
      <c r="AD174" s="58"/>
      <c r="AE174" s="58"/>
      <c r="AF174" s="58"/>
      <c r="AG174" s="58"/>
      <c r="AH174" s="58"/>
      <c r="AI174" s="9">
        <f t="shared" si="0"/>
        <v>0</v>
      </c>
      <c r="AJ174" s="52"/>
      <c r="AK174" s="10" t="e">
        <f>ROUNDDOWN(AJ174/AG209,2)</f>
        <v>#DIV/0!</v>
      </c>
    </row>
    <row r="175" spans="1:37" ht="30" customHeight="1" hidden="1" thickBot="1">
      <c r="A175" s="57">
        <f>'職員配置'!A175</f>
        <v>0</v>
      </c>
      <c r="B175" s="57">
        <f>'職員配置'!B175</f>
        <v>0</v>
      </c>
      <c r="C175" s="88">
        <f>IF(OR('職員配置'!$D175="社会福祉士",'職員配置'!$D175="介護福祉士",'職員配置'!$D175="精神保健福祉士")=TRUE,"○","")</f>
      </c>
      <c r="D175" s="88">
        <f>IF('職員配置'!$E175="常勤","○","")</f>
      </c>
      <c r="E175" s="88">
        <f>IF('職員配置'!I175="","",IF('職員配置'!$I175&gt;=3,"○",""))</f>
      </c>
      <c r="F175" s="88">
        <f>IF('職員配置'!$F175="専従","○","")</f>
      </c>
      <c r="G175" s="58"/>
      <c r="H175" s="58"/>
      <c r="I175" s="58"/>
      <c r="J175" s="58"/>
      <c r="K175" s="58"/>
      <c r="L175" s="58"/>
      <c r="M175" s="58"/>
      <c r="N175" s="58"/>
      <c r="O175" s="58"/>
      <c r="P175" s="58"/>
      <c r="Q175" s="58"/>
      <c r="R175" s="58"/>
      <c r="S175" s="58"/>
      <c r="T175" s="58"/>
      <c r="U175" s="58"/>
      <c r="V175" s="58"/>
      <c r="W175" s="58"/>
      <c r="X175" s="58"/>
      <c r="Y175" s="58"/>
      <c r="Z175" s="58"/>
      <c r="AA175" s="58"/>
      <c r="AB175" s="58"/>
      <c r="AC175" s="58"/>
      <c r="AD175" s="58"/>
      <c r="AE175" s="58"/>
      <c r="AF175" s="58"/>
      <c r="AG175" s="58"/>
      <c r="AH175" s="58"/>
      <c r="AI175" s="9">
        <f t="shared" si="0"/>
        <v>0</v>
      </c>
      <c r="AJ175" s="52"/>
      <c r="AK175" s="10" t="e">
        <f>ROUNDDOWN(AJ175/AG209,2)</f>
        <v>#DIV/0!</v>
      </c>
    </row>
    <row r="176" spans="1:37" ht="30" customHeight="1" hidden="1" thickBot="1">
      <c r="A176" s="57">
        <f>'職員配置'!A176</f>
        <v>0</v>
      </c>
      <c r="B176" s="57">
        <f>'職員配置'!B176</f>
        <v>0</v>
      </c>
      <c r="C176" s="88">
        <f>IF(OR('職員配置'!$D176="社会福祉士",'職員配置'!$D176="介護福祉士",'職員配置'!$D176="精神保健福祉士")=TRUE,"○","")</f>
      </c>
      <c r="D176" s="88">
        <f>IF('職員配置'!$E176="常勤","○","")</f>
      </c>
      <c r="E176" s="88">
        <f>IF('職員配置'!I176="","",IF('職員配置'!$I176&gt;=3,"○",""))</f>
      </c>
      <c r="F176" s="88">
        <f>IF('職員配置'!$F176="専従","○","")</f>
      </c>
      <c r="G176" s="58"/>
      <c r="H176" s="58"/>
      <c r="I176" s="58"/>
      <c r="J176" s="58"/>
      <c r="K176" s="58"/>
      <c r="L176" s="58"/>
      <c r="M176" s="58"/>
      <c r="N176" s="58"/>
      <c r="O176" s="58"/>
      <c r="P176" s="58"/>
      <c r="Q176" s="58"/>
      <c r="R176" s="58"/>
      <c r="S176" s="58"/>
      <c r="T176" s="58"/>
      <c r="U176" s="58"/>
      <c r="V176" s="58"/>
      <c r="W176" s="58"/>
      <c r="X176" s="58"/>
      <c r="Y176" s="58"/>
      <c r="Z176" s="58"/>
      <c r="AA176" s="58"/>
      <c r="AB176" s="58"/>
      <c r="AC176" s="58"/>
      <c r="AD176" s="58"/>
      <c r="AE176" s="58"/>
      <c r="AF176" s="58"/>
      <c r="AG176" s="58"/>
      <c r="AH176" s="58"/>
      <c r="AI176" s="9">
        <f t="shared" si="0"/>
        <v>0</v>
      </c>
      <c r="AJ176" s="52"/>
      <c r="AK176" s="10" t="e">
        <f>ROUNDDOWN(AJ176/AG209,2)</f>
        <v>#DIV/0!</v>
      </c>
    </row>
    <row r="177" spans="1:37" ht="30" customHeight="1" hidden="1" thickBot="1">
      <c r="A177" s="57">
        <f>'職員配置'!A177</f>
        <v>0</v>
      </c>
      <c r="B177" s="57">
        <f>'職員配置'!B177</f>
        <v>0</v>
      </c>
      <c r="C177" s="88">
        <f>IF(OR('職員配置'!$D177="社会福祉士",'職員配置'!$D177="介護福祉士",'職員配置'!$D177="精神保健福祉士")=TRUE,"○","")</f>
      </c>
      <c r="D177" s="88">
        <f>IF('職員配置'!$E177="常勤","○","")</f>
      </c>
      <c r="E177" s="88">
        <f>IF('職員配置'!I177="","",IF('職員配置'!$I177&gt;=3,"○",""))</f>
      </c>
      <c r="F177" s="88">
        <f>IF('職員配置'!$F177="専従","○","")</f>
      </c>
      <c r="G177" s="58"/>
      <c r="H177" s="58"/>
      <c r="I177" s="58"/>
      <c r="J177" s="58"/>
      <c r="K177" s="58"/>
      <c r="L177" s="58"/>
      <c r="M177" s="58"/>
      <c r="N177" s="58"/>
      <c r="O177" s="58"/>
      <c r="P177" s="58"/>
      <c r="Q177" s="58"/>
      <c r="R177" s="58"/>
      <c r="S177" s="58"/>
      <c r="T177" s="58"/>
      <c r="U177" s="58"/>
      <c r="V177" s="58"/>
      <c r="W177" s="58"/>
      <c r="X177" s="58"/>
      <c r="Y177" s="58"/>
      <c r="Z177" s="58"/>
      <c r="AA177" s="58"/>
      <c r="AB177" s="58"/>
      <c r="AC177" s="58"/>
      <c r="AD177" s="58"/>
      <c r="AE177" s="58"/>
      <c r="AF177" s="58"/>
      <c r="AG177" s="58"/>
      <c r="AH177" s="58"/>
      <c r="AI177" s="9">
        <f t="shared" si="0"/>
        <v>0</v>
      </c>
      <c r="AJ177" s="52"/>
      <c r="AK177" s="10" t="e">
        <f>ROUNDDOWN(AJ177/AG209,2)</f>
        <v>#DIV/0!</v>
      </c>
    </row>
    <row r="178" spans="1:37" ht="30" customHeight="1" hidden="1" thickBot="1">
      <c r="A178" s="57">
        <f>'職員配置'!A178</f>
        <v>0</v>
      </c>
      <c r="B178" s="57">
        <f>'職員配置'!B178</f>
        <v>0</v>
      </c>
      <c r="C178" s="88">
        <f>IF(OR('職員配置'!$D178="社会福祉士",'職員配置'!$D178="介護福祉士",'職員配置'!$D178="精神保健福祉士")=TRUE,"○","")</f>
      </c>
      <c r="D178" s="88">
        <f>IF('職員配置'!$E178="常勤","○","")</f>
      </c>
      <c r="E178" s="88">
        <f>IF('職員配置'!I178="","",IF('職員配置'!$I178&gt;=3,"○",""))</f>
      </c>
      <c r="F178" s="88">
        <f>IF('職員配置'!$F178="専従","○","")</f>
      </c>
      <c r="G178" s="58"/>
      <c r="H178" s="58"/>
      <c r="I178" s="58"/>
      <c r="J178" s="58"/>
      <c r="K178" s="58"/>
      <c r="L178" s="58"/>
      <c r="M178" s="58"/>
      <c r="N178" s="58"/>
      <c r="O178" s="58"/>
      <c r="P178" s="58"/>
      <c r="Q178" s="58"/>
      <c r="R178" s="58"/>
      <c r="S178" s="58"/>
      <c r="T178" s="58"/>
      <c r="U178" s="58"/>
      <c r="V178" s="58"/>
      <c r="W178" s="58"/>
      <c r="X178" s="58"/>
      <c r="Y178" s="58"/>
      <c r="Z178" s="58"/>
      <c r="AA178" s="58"/>
      <c r="AB178" s="58"/>
      <c r="AC178" s="58"/>
      <c r="AD178" s="58"/>
      <c r="AE178" s="58"/>
      <c r="AF178" s="58"/>
      <c r="AG178" s="58"/>
      <c r="AH178" s="58"/>
      <c r="AI178" s="9">
        <f t="shared" si="0"/>
        <v>0</v>
      </c>
      <c r="AJ178" s="52"/>
      <c r="AK178" s="10" t="e">
        <f>ROUNDDOWN(AJ178/AG209,2)</f>
        <v>#DIV/0!</v>
      </c>
    </row>
    <row r="179" spans="1:37" ht="30" customHeight="1" hidden="1" thickBot="1">
      <c r="A179" s="57">
        <f>'職員配置'!A179</f>
        <v>0</v>
      </c>
      <c r="B179" s="57">
        <f>'職員配置'!B179</f>
        <v>0</v>
      </c>
      <c r="C179" s="88">
        <f>IF(OR('職員配置'!$D179="社会福祉士",'職員配置'!$D179="介護福祉士",'職員配置'!$D179="精神保健福祉士")=TRUE,"○","")</f>
      </c>
      <c r="D179" s="88">
        <f>IF('職員配置'!$E179="常勤","○","")</f>
      </c>
      <c r="E179" s="88">
        <f>IF('職員配置'!I179="","",IF('職員配置'!$I179&gt;=3,"○",""))</f>
      </c>
      <c r="F179" s="88">
        <f>IF('職員配置'!$F179="専従","○","")</f>
      </c>
      <c r="G179" s="58"/>
      <c r="H179" s="58"/>
      <c r="I179" s="58"/>
      <c r="J179" s="58"/>
      <c r="K179" s="58"/>
      <c r="L179" s="58"/>
      <c r="M179" s="58"/>
      <c r="N179" s="58"/>
      <c r="O179" s="58"/>
      <c r="P179" s="58"/>
      <c r="Q179" s="58"/>
      <c r="R179" s="58"/>
      <c r="S179" s="58"/>
      <c r="T179" s="58"/>
      <c r="U179" s="58"/>
      <c r="V179" s="58"/>
      <c r="W179" s="58"/>
      <c r="X179" s="58"/>
      <c r="Y179" s="58"/>
      <c r="Z179" s="58"/>
      <c r="AA179" s="58"/>
      <c r="AB179" s="58"/>
      <c r="AC179" s="58"/>
      <c r="AD179" s="58"/>
      <c r="AE179" s="58"/>
      <c r="AF179" s="58"/>
      <c r="AG179" s="58"/>
      <c r="AH179" s="58"/>
      <c r="AI179" s="9">
        <f t="shared" si="0"/>
        <v>0</v>
      </c>
      <c r="AJ179" s="52"/>
      <c r="AK179" s="10" t="e">
        <f>ROUNDDOWN(AJ179/AG209,2)</f>
        <v>#DIV/0!</v>
      </c>
    </row>
    <row r="180" spans="1:37" ht="30" customHeight="1" hidden="1" thickBot="1">
      <c r="A180" s="57">
        <f>'職員配置'!A180</f>
        <v>0</v>
      </c>
      <c r="B180" s="57">
        <f>'職員配置'!B180</f>
        <v>0</v>
      </c>
      <c r="C180" s="88">
        <f>IF(OR('職員配置'!$D180="社会福祉士",'職員配置'!$D180="介護福祉士",'職員配置'!$D180="精神保健福祉士")=TRUE,"○","")</f>
      </c>
      <c r="D180" s="88">
        <f>IF('職員配置'!$E180="常勤","○","")</f>
      </c>
      <c r="E180" s="88">
        <f>IF('職員配置'!I180="","",IF('職員配置'!$I180&gt;=3,"○",""))</f>
      </c>
      <c r="F180" s="88">
        <f>IF('職員配置'!$F180="専従","○","")</f>
      </c>
      <c r="G180" s="58"/>
      <c r="H180" s="58"/>
      <c r="I180" s="58"/>
      <c r="J180" s="58"/>
      <c r="K180" s="58"/>
      <c r="L180" s="58"/>
      <c r="M180" s="58"/>
      <c r="N180" s="58"/>
      <c r="O180" s="58"/>
      <c r="P180" s="58"/>
      <c r="Q180" s="58"/>
      <c r="R180" s="58"/>
      <c r="S180" s="58"/>
      <c r="T180" s="58"/>
      <c r="U180" s="58"/>
      <c r="V180" s="58"/>
      <c r="W180" s="58"/>
      <c r="X180" s="58"/>
      <c r="Y180" s="58"/>
      <c r="Z180" s="58"/>
      <c r="AA180" s="58"/>
      <c r="AB180" s="58"/>
      <c r="AC180" s="58"/>
      <c r="AD180" s="58"/>
      <c r="AE180" s="58"/>
      <c r="AF180" s="58"/>
      <c r="AG180" s="58"/>
      <c r="AH180" s="58"/>
      <c r="AI180" s="9">
        <f t="shared" si="0"/>
        <v>0</v>
      </c>
      <c r="AJ180" s="52"/>
      <c r="AK180" s="10" t="e">
        <f>ROUNDDOWN(AJ180/AG209,2)</f>
        <v>#DIV/0!</v>
      </c>
    </row>
    <row r="181" spans="1:37" ht="30" customHeight="1" hidden="1" thickBot="1">
      <c r="A181" s="57">
        <f>'職員配置'!A181</f>
        <v>0</v>
      </c>
      <c r="B181" s="57">
        <f>'職員配置'!B181</f>
        <v>0</v>
      </c>
      <c r="C181" s="88">
        <f>IF(OR('職員配置'!$D181="社会福祉士",'職員配置'!$D181="介護福祉士",'職員配置'!$D181="精神保健福祉士")=TRUE,"○","")</f>
      </c>
      <c r="D181" s="88">
        <f>IF('職員配置'!$E181="常勤","○","")</f>
      </c>
      <c r="E181" s="88">
        <f>IF('職員配置'!I181="","",IF('職員配置'!$I181&gt;=3,"○",""))</f>
      </c>
      <c r="F181" s="88">
        <f>IF('職員配置'!$F181="専従","○","")</f>
      </c>
      <c r="G181" s="58"/>
      <c r="H181" s="58"/>
      <c r="I181" s="58"/>
      <c r="J181" s="58"/>
      <c r="K181" s="58"/>
      <c r="L181" s="58"/>
      <c r="M181" s="58"/>
      <c r="N181" s="58"/>
      <c r="O181" s="58"/>
      <c r="P181" s="58"/>
      <c r="Q181" s="58"/>
      <c r="R181" s="58"/>
      <c r="S181" s="58"/>
      <c r="T181" s="58"/>
      <c r="U181" s="58"/>
      <c r="V181" s="58"/>
      <c r="W181" s="58"/>
      <c r="X181" s="58"/>
      <c r="Y181" s="58"/>
      <c r="Z181" s="58"/>
      <c r="AA181" s="58"/>
      <c r="AB181" s="58"/>
      <c r="AC181" s="58"/>
      <c r="AD181" s="58"/>
      <c r="AE181" s="58"/>
      <c r="AF181" s="58"/>
      <c r="AG181" s="58"/>
      <c r="AH181" s="58"/>
      <c r="AI181" s="9">
        <f t="shared" si="0"/>
        <v>0</v>
      </c>
      <c r="AJ181" s="52"/>
      <c r="AK181" s="10" t="e">
        <f>ROUNDDOWN(AJ181/AG209,2)</f>
        <v>#DIV/0!</v>
      </c>
    </row>
    <row r="182" spans="1:37" ht="30" customHeight="1" hidden="1" thickBot="1">
      <c r="A182" s="57">
        <f>'職員配置'!A182</f>
        <v>0</v>
      </c>
      <c r="B182" s="57">
        <f>'職員配置'!B182</f>
        <v>0</v>
      </c>
      <c r="C182" s="88">
        <f>IF(OR('職員配置'!$D182="社会福祉士",'職員配置'!$D182="介護福祉士",'職員配置'!$D182="精神保健福祉士")=TRUE,"○","")</f>
      </c>
      <c r="D182" s="88">
        <f>IF('職員配置'!$E182="常勤","○","")</f>
      </c>
      <c r="E182" s="88">
        <f>IF('職員配置'!I182="","",IF('職員配置'!$I182&gt;=3,"○",""))</f>
      </c>
      <c r="F182" s="88">
        <f>IF('職員配置'!$F182="専従","○","")</f>
      </c>
      <c r="G182" s="58"/>
      <c r="H182" s="58"/>
      <c r="I182" s="58"/>
      <c r="J182" s="58"/>
      <c r="K182" s="58"/>
      <c r="L182" s="58"/>
      <c r="M182" s="58"/>
      <c r="N182" s="58"/>
      <c r="O182" s="58"/>
      <c r="P182" s="58"/>
      <c r="Q182" s="58"/>
      <c r="R182" s="58"/>
      <c r="S182" s="58"/>
      <c r="T182" s="58"/>
      <c r="U182" s="58"/>
      <c r="V182" s="58"/>
      <c r="W182" s="58"/>
      <c r="X182" s="58"/>
      <c r="Y182" s="58"/>
      <c r="Z182" s="58"/>
      <c r="AA182" s="58"/>
      <c r="AB182" s="58"/>
      <c r="AC182" s="58"/>
      <c r="AD182" s="58"/>
      <c r="AE182" s="58"/>
      <c r="AF182" s="58"/>
      <c r="AG182" s="58"/>
      <c r="AH182" s="58"/>
      <c r="AI182" s="9">
        <f t="shared" si="0"/>
        <v>0</v>
      </c>
      <c r="AJ182" s="52"/>
      <c r="AK182" s="10" t="e">
        <f>ROUNDDOWN(AJ182/AG209,2)</f>
        <v>#DIV/0!</v>
      </c>
    </row>
    <row r="183" spans="1:37" ht="30" customHeight="1" hidden="1" thickBot="1">
      <c r="A183" s="57">
        <f>'職員配置'!A183</f>
        <v>0</v>
      </c>
      <c r="B183" s="57">
        <f>'職員配置'!B183</f>
        <v>0</v>
      </c>
      <c r="C183" s="88">
        <f>IF(OR('職員配置'!$D183="社会福祉士",'職員配置'!$D183="介護福祉士",'職員配置'!$D183="精神保健福祉士")=TRUE,"○","")</f>
      </c>
      <c r="D183" s="88">
        <f>IF('職員配置'!$E183="常勤","○","")</f>
      </c>
      <c r="E183" s="88">
        <f>IF('職員配置'!I183="","",IF('職員配置'!$I183&gt;=3,"○",""))</f>
      </c>
      <c r="F183" s="88">
        <f>IF('職員配置'!$F183="専従","○","")</f>
      </c>
      <c r="G183" s="58"/>
      <c r="H183" s="58"/>
      <c r="I183" s="58"/>
      <c r="J183" s="58"/>
      <c r="K183" s="58"/>
      <c r="L183" s="58"/>
      <c r="M183" s="58"/>
      <c r="N183" s="58"/>
      <c r="O183" s="58"/>
      <c r="P183" s="58"/>
      <c r="Q183" s="58"/>
      <c r="R183" s="58"/>
      <c r="S183" s="58"/>
      <c r="T183" s="58"/>
      <c r="U183" s="58"/>
      <c r="V183" s="58"/>
      <c r="W183" s="58"/>
      <c r="X183" s="58"/>
      <c r="Y183" s="58"/>
      <c r="Z183" s="58"/>
      <c r="AA183" s="58"/>
      <c r="AB183" s="58"/>
      <c r="AC183" s="58"/>
      <c r="AD183" s="58"/>
      <c r="AE183" s="58"/>
      <c r="AF183" s="58"/>
      <c r="AG183" s="58"/>
      <c r="AH183" s="58"/>
      <c r="AI183" s="9">
        <f t="shared" si="0"/>
        <v>0</v>
      </c>
      <c r="AJ183" s="52"/>
      <c r="AK183" s="10" t="e">
        <f>ROUNDDOWN(AJ183/AG209,2)</f>
        <v>#DIV/0!</v>
      </c>
    </row>
    <row r="184" spans="1:37" ht="30" customHeight="1" hidden="1" thickBot="1">
      <c r="A184" s="57">
        <f>'職員配置'!A184</f>
        <v>0</v>
      </c>
      <c r="B184" s="57">
        <f>'職員配置'!B184</f>
        <v>0</v>
      </c>
      <c r="C184" s="88">
        <f>IF(OR('職員配置'!$D184="社会福祉士",'職員配置'!$D184="介護福祉士",'職員配置'!$D184="精神保健福祉士")=TRUE,"○","")</f>
      </c>
      <c r="D184" s="88">
        <f>IF('職員配置'!$E184="常勤","○","")</f>
      </c>
      <c r="E184" s="88">
        <f>IF('職員配置'!I184="","",IF('職員配置'!$I184&gt;=3,"○",""))</f>
      </c>
      <c r="F184" s="88">
        <f>IF('職員配置'!$F184="専従","○","")</f>
      </c>
      <c r="G184" s="58"/>
      <c r="H184" s="58"/>
      <c r="I184" s="58"/>
      <c r="J184" s="58"/>
      <c r="K184" s="58"/>
      <c r="L184" s="58"/>
      <c r="M184" s="58"/>
      <c r="N184" s="58"/>
      <c r="O184" s="58"/>
      <c r="P184" s="58"/>
      <c r="Q184" s="58"/>
      <c r="R184" s="58"/>
      <c r="S184" s="58"/>
      <c r="T184" s="58"/>
      <c r="U184" s="58"/>
      <c r="V184" s="58"/>
      <c r="W184" s="58"/>
      <c r="X184" s="58"/>
      <c r="Y184" s="58"/>
      <c r="Z184" s="58"/>
      <c r="AA184" s="58"/>
      <c r="AB184" s="58"/>
      <c r="AC184" s="58"/>
      <c r="AD184" s="58"/>
      <c r="AE184" s="58"/>
      <c r="AF184" s="58"/>
      <c r="AG184" s="58"/>
      <c r="AH184" s="58"/>
      <c r="AI184" s="9">
        <f t="shared" si="0"/>
        <v>0</v>
      </c>
      <c r="AJ184" s="52"/>
      <c r="AK184" s="10" t="e">
        <f>ROUNDDOWN(AJ184/AG209,2)</f>
        <v>#DIV/0!</v>
      </c>
    </row>
    <row r="185" spans="1:37" ht="30" customHeight="1" hidden="1" thickBot="1">
      <c r="A185" s="57">
        <f>'職員配置'!A185</f>
        <v>0</v>
      </c>
      <c r="B185" s="57">
        <f>'職員配置'!B185</f>
        <v>0</v>
      </c>
      <c r="C185" s="88">
        <f>IF(OR('職員配置'!$D185="社会福祉士",'職員配置'!$D185="介護福祉士",'職員配置'!$D185="精神保健福祉士")=TRUE,"○","")</f>
      </c>
      <c r="D185" s="88">
        <f>IF('職員配置'!$E185="常勤","○","")</f>
      </c>
      <c r="E185" s="88">
        <f>IF('職員配置'!I185="","",IF('職員配置'!$I185&gt;=3,"○",""))</f>
      </c>
      <c r="F185" s="88">
        <f>IF('職員配置'!$F185="専従","○","")</f>
      </c>
      <c r="G185" s="58"/>
      <c r="H185" s="58"/>
      <c r="I185" s="58"/>
      <c r="J185" s="58"/>
      <c r="K185" s="58"/>
      <c r="L185" s="58"/>
      <c r="M185" s="58"/>
      <c r="N185" s="58"/>
      <c r="O185" s="58"/>
      <c r="P185" s="58"/>
      <c r="Q185" s="58"/>
      <c r="R185" s="58"/>
      <c r="S185" s="58"/>
      <c r="T185" s="58"/>
      <c r="U185" s="58"/>
      <c r="V185" s="58"/>
      <c r="W185" s="58"/>
      <c r="X185" s="58"/>
      <c r="Y185" s="58"/>
      <c r="Z185" s="58"/>
      <c r="AA185" s="58"/>
      <c r="AB185" s="58"/>
      <c r="AC185" s="58"/>
      <c r="AD185" s="58"/>
      <c r="AE185" s="58"/>
      <c r="AF185" s="58"/>
      <c r="AG185" s="58"/>
      <c r="AH185" s="58"/>
      <c r="AI185" s="9">
        <f t="shared" si="0"/>
        <v>0</v>
      </c>
      <c r="AJ185" s="52"/>
      <c r="AK185" s="10" t="e">
        <f>ROUNDDOWN(AJ185/AG209,2)</f>
        <v>#DIV/0!</v>
      </c>
    </row>
    <row r="186" spans="1:37" ht="30" customHeight="1" hidden="1" thickBot="1">
      <c r="A186" s="57">
        <f>'職員配置'!A186</f>
        <v>0</v>
      </c>
      <c r="B186" s="57">
        <f>'職員配置'!B186</f>
        <v>0</v>
      </c>
      <c r="C186" s="88">
        <f>IF(OR('職員配置'!$D186="社会福祉士",'職員配置'!$D186="介護福祉士",'職員配置'!$D186="精神保健福祉士")=TRUE,"○","")</f>
      </c>
      <c r="D186" s="88">
        <f>IF('職員配置'!$E186="常勤","○","")</f>
      </c>
      <c r="E186" s="88">
        <f>IF('職員配置'!I186="","",IF('職員配置'!$I186&gt;=3,"○",""))</f>
      </c>
      <c r="F186" s="88">
        <f>IF('職員配置'!$F186="専従","○","")</f>
      </c>
      <c r="G186" s="58"/>
      <c r="H186" s="58"/>
      <c r="I186" s="58"/>
      <c r="J186" s="58"/>
      <c r="K186" s="58"/>
      <c r="L186" s="58"/>
      <c r="M186" s="58"/>
      <c r="N186" s="58"/>
      <c r="O186" s="58"/>
      <c r="P186" s="58"/>
      <c r="Q186" s="58"/>
      <c r="R186" s="58"/>
      <c r="S186" s="58"/>
      <c r="T186" s="58"/>
      <c r="U186" s="58"/>
      <c r="V186" s="58"/>
      <c r="W186" s="58"/>
      <c r="X186" s="58"/>
      <c r="Y186" s="58"/>
      <c r="Z186" s="58"/>
      <c r="AA186" s="58"/>
      <c r="AB186" s="58"/>
      <c r="AC186" s="58"/>
      <c r="AD186" s="58"/>
      <c r="AE186" s="58"/>
      <c r="AF186" s="58"/>
      <c r="AG186" s="58"/>
      <c r="AH186" s="58"/>
      <c r="AI186" s="9">
        <f t="shared" si="0"/>
        <v>0</v>
      </c>
      <c r="AJ186" s="52"/>
      <c r="AK186" s="10" t="e">
        <f>ROUNDDOWN(AJ186/AG209,2)</f>
        <v>#DIV/0!</v>
      </c>
    </row>
    <row r="187" spans="1:37" ht="30" customHeight="1" hidden="1" thickBot="1">
      <c r="A187" s="57">
        <f>'職員配置'!A187</f>
        <v>0</v>
      </c>
      <c r="B187" s="57">
        <f>'職員配置'!B187</f>
        <v>0</v>
      </c>
      <c r="C187" s="88">
        <f>IF(OR('職員配置'!$D187="社会福祉士",'職員配置'!$D187="介護福祉士",'職員配置'!$D187="精神保健福祉士")=TRUE,"○","")</f>
      </c>
      <c r="D187" s="88">
        <f>IF('職員配置'!$E187="常勤","○","")</f>
      </c>
      <c r="E187" s="88">
        <f>IF('職員配置'!I187="","",IF('職員配置'!$I187&gt;=3,"○",""))</f>
      </c>
      <c r="F187" s="88">
        <f>IF('職員配置'!$F187="専従","○","")</f>
      </c>
      <c r="G187" s="58"/>
      <c r="H187" s="58"/>
      <c r="I187" s="58"/>
      <c r="J187" s="58"/>
      <c r="K187" s="58"/>
      <c r="L187" s="58"/>
      <c r="M187" s="58"/>
      <c r="N187" s="58"/>
      <c r="O187" s="58"/>
      <c r="P187" s="58"/>
      <c r="Q187" s="58"/>
      <c r="R187" s="58"/>
      <c r="S187" s="58"/>
      <c r="T187" s="58"/>
      <c r="U187" s="58"/>
      <c r="V187" s="58"/>
      <c r="W187" s="58"/>
      <c r="X187" s="58"/>
      <c r="Y187" s="58"/>
      <c r="Z187" s="58"/>
      <c r="AA187" s="58"/>
      <c r="AB187" s="58"/>
      <c r="AC187" s="58"/>
      <c r="AD187" s="58"/>
      <c r="AE187" s="58"/>
      <c r="AF187" s="58"/>
      <c r="AG187" s="58"/>
      <c r="AH187" s="58"/>
      <c r="AI187" s="9">
        <f t="shared" si="0"/>
        <v>0</v>
      </c>
      <c r="AJ187" s="52"/>
      <c r="AK187" s="10" t="e">
        <f>ROUNDDOWN(AJ187/AG209,2)</f>
        <v>#DIV/0!</v>
      </c>
    </row>
    <row r="188" spans="1:37" ht="30" customHeight="1" hidden="1" thickBot="1">
      <c r="A188" s="57">
        <f>'職員配置'!A188</f>
        <v>0</v>
      </c>
      <c r="B188" s="57">
        <f>'職員配置'!B188</f>
        <v>0</v>
      </c>
      <c r="C188" s="88">
        <f>IF(OR('職員配置'!$D188="社会福祉士",'職員配置'!$D188="介護福祉士",'職員配置'!$D188="精神保健福祉士")=TRUE,"○","")</f>
      </c>
      <c r="D188" s="88">
        <f>IF('職員配置'!$E188="常勤","○","")</f>
      </c>
      <c r="E188" s="88">
        <f>IF('職員配置'!I188="","",IF('職員配置'!$I188&gt;=3,"○",""))</f>
      </c>
      <c r="F188" s="88">
        <f>IF('職員配置'!$F188="専従","○","")</f>
      </c>
      <c r="G188" s="58"/>
      <c r="H188" s="58"/>
      <c r="I188" s="58"/>
      <c r="J188" s="58"/>
      <c r="K188" s="58"/>
      <c r="L188" s="58"/>
      <c r="M188" s="58"/>
      <c r="N188" s="58"/>
      <c r="O188" s="58"/>
      <c r="P188" s="58"/>
      <c r="Q188" s="58"/>
      <c r="R188" s="58"/>
      <c r="S188" s="58"/>
      <c r="T188" s="58"/>
      <c r="U188" s="58"/>
      <c r="V188" s="58"/>
      <c r="W188" s="58"/>
      <c r="X188" s="58"/>
      <c r="Y188" s="58"/>
      <c r="Z188" s="58"/>
      <c r="AA188" s="58"/>
      <c r="AB188" s="58"/>
      <c r="AC188" s="58"/>
      <c r="AD188" s="58"/>
      <c r="AE188" s="58"/>
      <c r="AF188" s="58"/>
      <c r="AG188" s="58"/>
      <c r="AH188" s="58"/>
      <c r="AI188" s="9">
        <f t="shared" si="0"/>
        <v>0</v>
      </c>
      <c r="AJ188" s="52"/>
      <c r="AK188" s="10" t="e">
        <f>ROUNDDOWN(AJ188/AG209,2)</f>
        <v>#DIV/0!</v>
      </c>
    </row>
    <row r="189" spans="1:37" ht="30" customHeight="1" hidden="1" thickBot="1">
      <c r="A189" s="57">
        <f>'職員配置'!A189</f>
        <v>0</v>
      </c>
      <c r="B189" s="57">
        <f>'職員配置'!B189</f>
        <v>0</v>
      </c>
      <c r="C189" s="88">
        <f>IF(OR('職員配置'!$D189="社会福祉士",'職員配置'!$D189="介護福祉士",'職員配置'!$D189="精神保健福祉士")=TRUE,"○","")</f>
      </c>
      <c r="D189" s="88">
        <f>IF('職員配置'!$E189="常勤","○","")</f>
      </c>
      <c r="E189" s="88">
        <f>IF('職員配置'!I189="","",IF('職員配置'!$I189&gt;=3,"○",""))</f>
      </c>
      <c r="F189" s="88">
        <f>IF('職員配置'!$F189="専従","○","")</f>
      </c>
      <c r="G189" s="58"/>
      <c r="H189" s="58"/>
      <c r="I189" s="58"/>
      <c r="J189" s="58"/>
      <c r="K189" s="58"/>
      <c r="L189" s="58"/>
      <c r="M189" s="58"/>
      <c r="N189" s="58"/>
      <c r="O189" s="58"/>
      <c r="P189" s="58"/>
      <c r="Q189" s="58"/>
      <c r="R189" s="58"/>
      <c r="S189" s="58"/>
      <c r="T189" s="58"/>
      <c r="U189" s="58"/>
      <c r="V189" s="58"/>
      <c r="W189" s="58"/>
      <c r="X189" s="58"/>
      <c r="Y189" s="58"/>
      <c r="Z189" s="58"/>
      <c r="AA189" s="58"/>
      <c r="AB189" s="58"/>
      <c r="AC189" s="58"/>
      <c r="AD189" s="58"/>
      <c r="AE189" s="58"/>
      <c r="AF189" s="58"/>
      <c r="AG189" s="58"/>
      <c r="AH189" s="58"/>
      <c r="AI189" s="9">
        <f t="shared" si="0"/>
        <v>0</v>
      </c>
      <c r="AJ189" s="52"/>
      <c r="AK189" s="10" t="e">
        <f>ROUNDDOWN(AJ189/AG209,2)</f>
        <v>#DIV/0!</v>
      </c>
    </row>
    <row r="190" spans="1:37" ht="30" customHeight="1" hidden="1" thickBot="1">
      <c r="A190" s="57">
        <f>'職員配置'!A190</f>
        <v>0</v>
      </c>
      <c r="B190" s="57">
        <f>'職員配置'!B190</f>
        <v>0</v>
      </c>
      <c r="C190" s="88">
        <f>IF(OR('職員配置'!$D190="社会福祉士",'職員配置'!$D190="介護福祉士",'職員配置'!$D190="精神保健福祉士")=TRUE,"○","")</f>
      </c>
      <c r="D190" s="88">
        <f>IF('職員配置'!$E190="常勤","○","")</f>
      </c>
      <c r="E190" s="88">
        <f>IF('職員配置'!I190="","",IF('職員配置'!$I190&gt;=3,"○",""))</f>
      </c>
      <c r="F190" s="88">
        <f>IF('職員配置'!$F190="専従","○","")</f>
      </c>
      <c r="G190" s="58"/>
      <c r="H190" s="58"/>
      <c r="I190" s="58"/>
      <c r="J190" s="58"/>
      <c r="K190" s="58"/>
      <c r="L190" s="58"/>
      <c r="M190" s="58"/>
      <c r="N190" s="58"/>
      <c r="O190" s="58"/>
      <c r="P190" s="58"/>
      <c r="Q190" s="58"/>
      <c r="R190" s="58"/>
      <c r="S190" s="58"/>
      <c r="T190" s="58"/>
      <c r="U190" s="58"/>
      <c r="V190" s="58"/>
      <c r="W190" s="58"/>
      <c r="X190" s="58"/>
      <c r="Y190" s="58"/>
      <c r="Z190" s="58"/>
      <c r="AA190" s="58"/>
      <c r="AB190" s="58"/>
      <c r="AC190" s="58"/>
      <c r="AD190" s="58"/>
      <c r="AE190" s="58"/>
      <c r="AF190" s="58"/>
      <c r="AG190" s="58"/>
      <c r="AH190" s="58"/>
      <c r="AI190" s="9">
        <f t="shared" si="0"/>
        <v>0</v>
      </c>
      <c r="AJ190" s="52"/>
      <c r="AK190" s="10" t="e">
        <f>ROUNDDOWN(AJ190/AG209,2)</f>
        <v>#DIV/0!</v>
      </c>
    </row>
    <row r="191" spans="1:37" ht="30" customHeight="1" hidden="1" thickBot="1">
      <c r="A191" s="57">
        <f>'職員配置'!A191</f>
        <v>0</v>
      </c>
      <c r="B191" s="57">
        <f>'職員配置'!B191</f>
        <v>0</v>
      </c>
      <c r="C191" s="88">
        <f>IF(OR('職員配置'!$D191="社会福祉士",'職員配置'!$D191="介護福祉士",'職員配置'!$D191="精神保健福祉士")=TRUE,"○","")</f>
      </c>
      <c r="D191" s="88">
        <f>IF('職員配置'!$E191="常勤","○","")</f>
      </c>
      <c r="E191" s="88">
        <f>IF('職員配置'!I191="","",IF('職員配置'!$I191&gt;=3,"○",""))</f>
      </c>
      <c r="F191" s="88">
        <f>IF('職員配置'!$F191="専従","○","")</f>
      </c>
      <c r="G191" s="58"/>
      <c r="H191" s="58"/>
      <c r="I191" s="58"/>
      <c r="J191" s="58"/>
      <c r="K191" s="58"/>
      <c r="L191" s="58"/>
      <c r="M191" s="58"/>
      <c r="N191" s="58"/>
      <c r="O191" s="58"/>
      <c r="P191" s="58"/>
      <c r="Q191" s="58"/>
      <c r="R191" s="58"/>
      <c r="S191" s="58"/>
      <c r="T191" s="58"/>
      <c r="U191" s="58"/>
      <c r="V191" s="58"/>
      <c r="W191" s="58"/>
      <c r="X191" s="58"/>
      <c r="Y191" s="58"/>
      <c r="Z191" s="58"/>
      <c r="AA191" s="58"/>
      <c r="AB191" s="58"/>
      <c r="AC191" s="58"/>
      <c r="AD191" s="58"/>
      <c r="AE191" s="58"/>
      <c r="AF191" s="58"/>
      <c r="AG191" s="58"/>
      <c r="AH191" s="58"/>
      <c r="AI191" s="9">
        <f t="shared" si="0"/>
        <v>0</v>
      </c>
      <c r="AJ191" s="52"/>
      <c r="AK191" s="10" t="e">
        <f>ROUNDDOWN(AJ191/AG209,2)</f>
        <v>#DIV/0!</v>
      </c>
    </row>
    <row r="192" spans="1:37" ht="30" customHeight="1" hidden="1" thickBot="1">
      <c r="A192" s="57">
        <f>'職員配置'!A192</f>
        <v>0</v>
      </c>
      <c r="B192" s="57">
        <f>'職員配置'!B192</f>
        <v>0</v>
      </c>
      <c r="C192" s="88">
        <f>IF(OR('職員配置'!$D192="社会福祉士",'職員配置'!$D192="介護福祉士",'職員配置'!$D192="精神保健福祉士")=TRUE,"○","")</f>
      </c>
      <c r="D192" s="88">
        <f>IF('職員配置'!$E192="常勤","○","")</f>
      </c>
      <c r="E192" s="88">
        <f>IF('職員配置'!I192="","",IF('職員配置'!$I192&gt;=3,"○",""))</f>
      </c>
      <c r="F192" s="88">
        <f>IF('職員配置'!$F192="専従","○","")</f>
      </c>
      <c r="G192" s="58"/>
      <c r="H192" s="58"/>
      <c r="I192" s="58"/>
      <c r="J192" s="58"/>
      <c r="K192" s="58"/>
      <c r="L192" s="58"/>
      <c r="M192" s="58"/>
      <c r="N192" s="58"/>
      <c r="O192" s="58"/>
      <c r="P192" s="58"/>
      <c r="Q192" s="58"/>
      <c r="R192" s="58"/>
      <c r="S192" s="58"/>
      <c r="T192" s="58"/>
      <c r="U192" s="58"/>
      <c r="V192" s="58"/>
      <c r="W192" s="58"/>
      <c r="X192" s="58"/>
      <c r="Y192" s="58"/>
      <c r="Z192" s="58"/>
      <c r="AA192" s="58"/>
      <c r="AB192" s="58"/>
      <c r="AC192" s="58"/>
      <c r="AD192" s="58"/>
      <c r="AE192" s="58"/>
      <c r="AF192" s="58"/>
      <c r="AG192" s="58"/>
      <c r="AH192" s="58"/>
      <c r="AI192" s="9">
        <f t="shared" si="0"/>
        <v>0</v>
      </c>
      <c r="AJ192" s="52"/>
      <c r="AK192" s="10" t="e">
        <f>ROUNDDOWN(AJ192/AG209,2)</f>
        <v>#DIV/0!</v>
      </c>
    </row>
    <row r="193" spans="1:37" ht="30" customHeight="1" hidden="1" thickBot="1">
      <c r="A193" s="57">
        <f>'職員配置'!A193</f>
        <v>0</v>
      </c>
      <c r="B193" s="57">
        <f>'職員配置'!B193</f>
        <v>0</v>
      </c>
      <c r="C193" s="88">
        <f>IF(OR('職員配置'!$D193="社会福祉士",'職員配置'!$D193="介護福祉士",'職員配置'!$D193="精神保健福祉士")=TRUE,"○","")</f>
      </c>
      <c r="D193" s="88">
        <f>IF('職員配置'!$E193="常勤","○","")</f>
      </c>
      <c r="E193" s="88">
        <f>IF('職員配置'!I193="","",IF('職員配置'!$I193&gt;=3,"○",""))</f>
      </c>
      <c r="F193" s="88">
        <f>IF('職員配置'!$F193="専従","○","")</f>
      </c>
      <c r="G193" s="58"/>
      <c r="H193" s="58"/>
      <c r="I193" s="58"/>
      <c r="J193" s="58"/>
      <c r="K193" s="58"/>
      <c r="L193" s="58"/>
      <c r="M193" s="58"/>
      <c r="N193" s="58"/>
      <c r="O193" s="58"/>
      <c r="P193" s="58"/>
      <c r="Q193" s="58"/>
      <c r="R193" s="58"/>
      <c r="S193" s="58"/>
      <c r="T193" s="58"/>
      <c r="U193" s="58"/>
      <c r="V193" s="58"/>
      <c r="W193" s="58"/>
      <c r="X193" s="58"/>
      <c r="Y193" s="58"/>
      <c r="Z193" s="58"/>
      <c r="AA193" s="58"/>
      <c r="AB193" s="58"/>
      <c r="AC193" s="58"/>
      <c r="AD193" s="58"/>
      <c r="AE193" s="58"/>
      <c r="AF193" s="58"/>
      <c r="AG193" s="58"/>
      <c r="AH193" s="58"/>
      <c r="AI193" s="9">
        <f t="shared" si="0"/>
        <v>0</v>
      </c>
      <c r="AJ193" s="52"/>
      <c r="AK193" s="10" t="e">
        <f>ROUNDDOWN(AJ193/AG209,2)</f>
        <v>#DIV/0!</v>
      </c>
    </row>
    <row r="194" spans="1:37" ht="30" customHeight="1" hidden="1" thickBot="1">
      <c r="A194" s="57">
        <f>'職員配置'!A194</f>
        <v>0</v>
      </c>
      <c r="B194" s="57">
        <f>'職員配置'!B194</f>
        <v>0</v>
      </c>
      <c r="C194" s="88">
        <f>IF(OR('職員配置'!$D194="社会福祉士",'職員配置'!$D194="介護福祉士",'職員配置'!$D194="精神保健福祉士")=TRUE,"○","")</f>
      </c>
      <c r="D194" s="88">
        <f>IF('職員配置'!$E194="常勤","○","")</f>
      </c>
      <c r="E194" s="88">
        <f>IF('職員配置'!I194="","",IF('職員配置'!$I194&gt;=3,"○",""))</f>
      </c>
      <c r="F194" s="88">
        <f>IF('職員配置'!$F194="専従","○","")</f>
      </c>
      <c r="G194" s="58"/>
      <c r="H194" s="58"/>
      <c r="I194" s="58"/>
      <c r="J194" s="58"/>
      <c r="K194" s="58"/>
      <c r="L194" s="58"/>
      <c r="M194" s="58"/>
      <c r="N194" s="58"/>
      <c r="O194" s="58"/>
      <c r="P194" s="58"/>
      <c r="Q194" s="58"/>
      <c r="R194" s="58"/>
      <c r="S194" s="58"/>
      <c r="T194" s="58"/>
      <c r="U194" s="58"/>
      <c r="V194" s="58"/>
      <c r="W194" s="58"/>
      <c r="X194" s="58"/>
      <c r="Y194" s="58"/>
      <c r="Z194" s="58"/>
      <c r="AA194" s="58"/>
      <c r="AB194" s="58"/>
      <c r="AC194" s="58"/>
      <c r="AD194" s="58"/>
      <c r="AE194" s="58"/>
      <c r="AF194" s="58"/>
      <c r="AG194" s="58"/>
      <c r="AH194" s="58"/>
      <c r="AI194" s="9">
        <f t="shared" si="0"/>
        <v>0</v>
      </c>
      <c r="AJ194" s="52"/>
      <c r="AK194" s="10" t="e">
        <f>ROUNDDOWN(AJ194/AG209,2)</f>
        <v>#DIV/0!</v>
      </c>
    </row>
    <row r="195" spans="1:37" ht="30" customHeight="1" hidden="1" thickBot="1">
      <c r="A195" s="57">
        <f>'職員配置'!A195</f>
        <v>0</v>
      </c>
      <c r="B195" s="57">
        <f>'職員配置'!B195</f>
        <v>0</v>
      </c>
      <c r="C195" s="88">
        <f>IF(OR('職員配置'!$D195="社会福祉士",'職員配置'!$D195="介護福祉士",'職員配置'!$D195="精神保健福祉士")=TRUE,"○","")</f>
      </c>
      <c r="D195" s="88">
        <f>IF('職員配置'!$E195="常勤","○","")</f>
      </c>
      <c r="E195" s="88">
        <f>IF('職員配置'!I195="","",IF('職員配置'!$I195&gt;=3,"○",""))</f>
      </c>
      <c r="F195" s="88">
        <f>IF('職員配置'!$F195="専従","○","")</f>
      </c>
      <c r="G195" s="58"/>
      <c r="H195" s="58"/>
      <c r="I195" s="58"/>
      <c r="J195" s="58"/>
      <c r="K195" s="58"/>
      <c r="L195" s="58"/>
      <c r="M195" s="58"/>
      <c r="N195" s="58"/>
      <c r="O195" s="58"/>
      <c r="P195" s="58"/>
      <c r="Q195" s="58"/>
      <c r="R195" s="58"/>
      <c r="S195" s="58"/>
      <c r="T195" s="58"/>
      <c r="U195" s="58"/>
      <c r="V195" s="58"/>
      <c r="W195" s="58"/>
      <c r="X195" s="58"/>
      <c r="Y195" s="58"/>
      <c r="Z195" s="58"/>
      <c r="AA195" s="58"/>
      <c r="AB195" s="58"/>
      <c r="AC195" s="58"/>
      <c r="AD195" s="58"/>
      <c r="AE195" s="58"/>
      <c r="AF195" s="58"/>
      <c r="AG195" s="58"/>
      <c r="AH195" s="58"/>
      <c r="AI195" s="9">
        <f t="shared" si="0"/>
        <v>0</v>
      </c>
      <c r="AJ195" s="52"/>
      <c r="AK195" s="10" t="e">
        <f>ROUNDDOWN(AJ195/AG209,2)</f>
        <v>#DIV/0!</v>
      </c>
    </row>
    <row r="196" spans="1:37" ht="30" customHeight="1" hidden="1" thickBot="1">
      <c r="A196" s="57">
        <f>'職員配置'!A196</f>
        <v>0</v>
      </c>
      <c r="B196" s="57">
        <f>'職員配置'!B196</f>
        <v>0</v>
      </c>
      <c r="C196" s="88">
        <f>IF(OR('職員配置'!$D196="社会福祉士",'職員配置'!$D196="介護福祉士",'職員配置'!$D196="精神保健福祉士")=TRUE,"○","")</f>
      </c>
      <c r="D196" s="88">
        <f>IF('職員配置'!$E196="常勤","○","")</f>
      </c>
      <c r="E196" s="88">
        <f>IF('職員配置'!I196="","",IF('職員配置'!$I196&gt;=3,"○",""))</f>
      </c>
      <c r="F196" s="88">
        <f>IF('職員配置'!$F196="専従","○","")</f>
      </c>
      <c r="G196" s="58"/>
      <c r="H196" s="58"/>
      <c r="I196" s="58"/>
      <c r="J196" s="58"/>
      <c r="K196" s="58"/>
      <c r="L196" s="58"/>
      <c r="M196" s="58"/>
      <c r="N196" s="58"/>
      <c r="O196" s="58"/>
      <c r="P196" s="58"/>
      <c r="Q196" s="58"/>
      <c r="R196" s="58"/>
      <c r="S196" s="58"/>
      <c r="T196" s="58"/>
      <c r="U196" s="58"/>
      <c r="V196" s="58"/>
      <c r="W196" s="58"/>
      <c r="X196" s="58"/>
      <c r="Y196" s="58"/>
      <c r="Z196" s="58"/>
      <c r="AA196" s="58"/>
      <c r="AB196" s="58"/>
      <c r="AC196" s="58"/>
      <c r="AD196" s="58"/>
      <c r="AE196" s="58"/>
      <c r="AF196" s="58"/>
      <c r="AG196" s="58"/>
      <c r="AH196" s="58"/>
      <c r="AI196" s="9">
        <f t="shared" si="0"/>
        <v>0</v>
      </c>
      <c r="AJ196" s="52"/>
      <c r="AK196" s="10" t="e">
        <f>ROUNDDOWN(AJ196/AG209,2)</f>
        <v>#DIV/0!</v>
      </c>
    </row>
    <row r="197" spans="1:37" ht="30" customHeight="1" hidden="1" thickBot="1">
      <c r="A197" s="57">
        <f>'職員配置'!A197</f>
        <v>0</v>
      </c>
      <c r="B197" s="57">
        <f>'職員配置'!B197</f>
        <v>0</v>
      </c>
      <c r="C197" s="88">
        <f>IF(OR('職員配置'!$D197="社会福祉士",'職員配置'!$D197="介護福祉士",'職員配置'!$D197="精神保健福祉士")=TRUE,"○","")</f>
      </c>
      <c r="D197" s="88">
        <f>IF('職員配置'!$E197="常勤","○","")</f>
      </c>
      <c r="E197" s="88">
        <f>IF('職員配置'!I197="","",IF('職員配置'!$I197&gt;=3,"○",""))</f>
      </c>
      <c r="F197" s="88">
        <f>IF('職員配置'!$F197="専従","○","")</f>
      </c>
      <c r="G197" s="58"/>
      <c r="H197" s="58"/>
      <c r="I197" s="58"/>
      <c r="J197" s="58"/>
      <c r="K197" s="58"/>
      <c r="L197" s="58"/>
      <c r="M197" s="58"/>
      <c r="N197" s="58"/>
      <c r="O197" s="58"/>
      <c r="P197" s="58"/>
      <c r="Q197" s="58"/>
      <c r="R197" s="58"/>
      <c r="S197" s="58"/>
      <c r="T197" s="58"/>
      <c r="U197" s="58"/>
      <c r="V197" s="58"/>
      <c r="W197" s="58"/>
      <c r="X197" s="58"/>
      <c r="Y197" s="58"/>
      <c r="Z197" s="58"/>
      <c r="AA197" s="58"/>
      <c r="AB197" s="58"/>
      <c r="AC197" s="58"/>
      <c r="AD197" s="58"/>
      <c r="AE197" s="58"/>
      <c r="AF197" s="58"/>
      <c r="AG197" s="58"/>
      <c r="AH197" s="58"/>
      <c r="AI197" s="9">
        <f t="shared" si="0"/>
        <v>0</v>
      </c>
      <c r="AJ197" s="52"/>
      <c r="AK197" s="10" t="e">
        <f>ROUNDDOWN(AJ197/AG209,2)</f>
        <v>#DIV/0!</v>
      </c>
    </row>
    <row r="198" spans="1:37" ht="30" customHeight="1" hidden="1" thickBot="1">
      <c r="A198" s="57">
        <f>'職員配置'!A198</f>
        <v>0</v>
      </c>
      <c r="B198" s="57">
        <f>'職員配置'!B198</f>
        <v>0</v>
      </c>
      <c r="C198" s="88">
        <f>IF(OR('職員配置'!$D198="社会福祉士",'職員配置'!$D198="介護福祉士",'職員配置'!$D198="精神保健福祉士")=TRUE,"○","")</f>
      </c>
      <c r="D198" s="88">
        <f>IF('職員配置'!$E198="常勤","○","")</f>
      </c>
      <c r="E198" s="88">
        <f>IF('職員配置'!I198="","",IF('職員配置'!$I198&gt;=3,"○",""))</f>
      </c>
      <c r="F198" s="88">
        <f>IF('職員配置'!$F198="専従","○","")</f>
      </c>
      <c r="G198" s="58"/>
      <c r="H198" s="58"/>
      <c r="I198" s="58"/>
      <c r="J198" s="58"/>
      <c r="K198" s="58"/>
      <c r="L198" s="58"/>
      <c r="M198" s="58"/>
      <c r="N198" s="58"/>
      <c r="O198" s="58"/>
      <c r="P198" s="58"/>
      <c r="Q198" s="58"/>
      <c r="R198" s="58"/>
      <c r="S198" s="58"/>
      <c r="T198" s="58"/>
      <c r="U198" s="58"/>
      <c r="V198" s="58"/>
      <c r="W198" s="58"/>
      <c r="X198" s="58"/>
      <c r="Y198" s="58"/>
      <c r="Z198" s="58"/>
      <c r="AA198" s="58"/>
      <c r="AB198" s="58"/>
      <c r="AC198" s="58"/>
      <c r="AD198" s="58"/>
      <c r="AE198" s="58"/>
      <c r="AF198" s="58"/>
      <c r="AG198" s="58"/>
      <c r="AH198" s="58"/>
      <c r="AI198" s="9">
        <f t="shared" si="0"/>
        <v>0</v>
      </c>
      <c r="AJ198" s="52"/>
      <c r="AK198" s="10" t="e">
        <f>ROUNDDOWN(AJ198/AG209,2)</f>
        <v>#DIV/0!</v>
      </c>
    </row>
    <row r="199" spans="1:37" ht="30" customHeight="1" hidden="1" thickBot="1">
      <c r="A199" s="57">
        <f>'職員配置'!A199</f>
        <v>0</v>
      </c>
      <c r="B199" s="57">
        <f>'職員配置'!B199</f>
        <v>0</v>
      </c>
      <c r="C199" s="88">
        <f>IF(OR('職員配置'!$D199="社会福祉士",'職員配置'!$D199="介護福祉士",'職員配置'!$D199="精神保健福祉士")=TRUE,"○","")</f>
      </c>
      <c r="D199" s="88">
        <f>IF('職員配置'!$E199="常勤","○","")</f>
      </c>
      <c r="E199" s="88">
        <f>IF('職員配置'!I199="","",IF('職員配置'!$I199&gt;=3,"○",""))</f>
      </c>
      <c r="F199" s="88">
        <f>IF('職員配置'!$F199="専従","○","")</f>
      </c>
      <c r="G199" s="58"/>
      <c r="H199" s="58"/>
      <c r="I199" s="58"/>
      <c r="J199" s="58"/>
      <c r="K199" s="58"/>
      <c r="L199" s="58"/>
      <c r="M199" s="58"/>
      <c r="N199" s="58"/>
      <c r="O199" s="58"/>
      <c r="P199" s="58"/>
      <c r="Q199" s="58"/>
      <c r="R199" s="58"/>
      <c r="S199" s="58"/>
      <c r="T199" s="58"/>
      <c r="U199" s="58"/>
      <c r="V199" s="58"/>
      <c r="W199" s="58"/>
      <c r="X199" s="58"/>
      <c r="Y199" s="58"/>
      <c r="Z199" s="58"/>
      <c r="AA199" s="58"/>
      <c r="AB199" s="58"/>
      <c r="AC199" s="58"/>
      <c r="AD199" s="58"/>
      <c r="AE199" s="58"/>
      <c r="AF199" s="58"/>
      <c r="AG199" s="58"/>
      <c r="AH199" s="58"/>
      <c r="AI199" s="9">
        <f t="shared" si="0"/>
        <v>0</v>
      </c>
      <c r="AJ199" s="52"/>
      <c r="AK199" s="10" t="e">
        <f>ROUNDDOWN(AJ199/AG209,2)</f>
        <v>#DIV/0!</v>
      </c>
    </row>
    <row r="200" spans="1:37" ht="30" customHeight="1" hidden="1" thickBot="1">
      <c r="A200" s="57">
        <f>'職員配置'!A200</f>
        <v>0</v>
      </c>
      <c r="B200" s="57">
        <f>'職員配置'!B200</f>
        <v>0</v>
      </c>
      <c r="C200" s="88">
        <f>IF(OR('職員配置'!$D200="社会福祉士",'職員配置'!$D200="介護福祉士",'職員配置'!$D200="精神保健福祉士")=TRUE,"○","")</f>
      </c>
      <c r="D200" s="88">
        <f>IF('職員配置'!$E200="常勤","○","")</f>
      </c>
      <c r="E200" s="88">
        <f>IF('職員配置'!I200="","",IF('職員配置'!$I200&gt;=3,"○",""))</f>
      </c>
      <c r="F200" s="88">
        <f>IF('職員配置'!$F200="専従","○","")</f>
      </c>
      <c r="G200" s="58"/>
      <c r="H200" s="58"/>
      <c r="I200" s="58"/>
      <c r="J200" s="58"/>
      <c r="K200" s="58"/>
      <c r="L200" s="58"/>
      <c r="M200" s="58"/>
      <c r="N200" s="58"/>
      <c r="O200" s="58"/>
      <c r="P200" s="58"/>
      <c r="Q200" s="58"/>
      <c r="R200" s="58"/>
      <c r="S200" s="58"/>
      <c r="T200" s="58"/>
      <c r="U200" s="58"/>
      <c r="V200" s="58"/>
      <c r="W200" s="58"/>
      <c r="X200" s="58"/>
      <c r="Y200" s="58"/>
      <c r="Z200" s="58"/>
      <c r="AA200" s="58"/>
      <c r="AB200" s="58"/>
      <c r="AC200" s="58"/>
      <c r="AD200" s="58"/>
      <c r="AE200" s="58"/>
      <c r="AF200" s="58"/>
      <c r="AG200" s="58"/>
      <c r="AH200" s="58"/>
      <c r="AI200" s="9">
        <f t="shared" si="0"/>
        <v>0</v>
      </c>
      <c r="AJ200" s="52"/>
      <c r="AK200" s="10" t="e">
        <f>ROUNDDOWN(AJ200/AG209,2)</f>
        <v>#DIV/0!</v>
      </c>
    </row>
    <row r="201" spans="1:37" ht="30" customHeight="1" hidden="1" thickBot="1">
      <c r="A201" s="57">
        <f>'職員配置'!A201</f>
        <v>0</v>
      </c>
      <c r="B201" s="57">
        <f>'職員配置'!B201</f>
        <v>0</v>
      </c>
      <c r="C201" s="88">
        <f>IF(OR('職員配置'!$D201="社会福祉士",'職員配置'!$D201="介護福祉士",'職員配置'!$D201="精神保健福祉士")=TRUE,"○","")</f>
      </c>
      <c r="D201" s="88">
        <f>IF('職員配置'!$E201="常勤","○","")</f>
      </c>
      <c r="E201" s="88">
        <f>IF('職員配置'!I201="","",IF('職員配置'!$I201&gt;=3,"○",""))</f>
      </c>
      <c r="F201" s="88">
        <f>IF('職員配置'!$F201="専従","○","")</f>
      </c>
      <c r="G201" s="58"/>
      <c r="H201" s="58"/>
      <c r="I201" s="58"/>
      <c r="J201" s="58"/>
      <c r="K201" s="58"/>
      <c r="L201" s="58"/>
      <c r="M201" s="58"/>
      <c r="N201" s="58"/>
      <c r="O201" s="58"/>
      <c r="P201" s="58"/>
      <c r="Q201" s="58"/>
      <c r="R201" s="58"/>
      <c r="S201" s="58"/>
      <c r="T201" s="58"/>
      <c r="U201" s="58"/>
      <c r="V201" s="58"/>
      <c r="W201" s="58"/>
      <c r="X201" s="58"/>
      <c r="Y201" s="58"/>
      <c r="Z201" s="58"/>
      <c r="AA201" s="58"/>
      <c r="AB201" s="58"/>
      <c r="AC201" s="58"/>
      <c r="AD201" s="58"/>
      <c r="AE201" s="58"/>
      <c r="AF201" s="58"/>
      <c r="AG201" s="58"/>
      <c r="AH201" s="58"/>
      <c r="AI201" s="9">
        <f t="shared" si="0"/>
        <v>0</v>
      </c>
      <c r="AJ201" s="52"/>
      <c r="AK201" s="10" t="e">
        <f>ROUNDDOWN(AJ201/AG209,2)</f>
        <v>#DIV/0!</v>
      </c>
    </row>
    <row r="202" spans="1:37" ht="30" customHeight="1" hidden="1" thickBot="1">
      <c r="A202" s="57">
        <f>'職員配置'!A202</f>
        <v>0</v>
      </c>
      <c r="B202" s="57">
        <f>'職員配置'!B202</f>
        <v>0</v>
      </c>
      <c r="C202" s="88">
        <f>IF(OR('職員配置'!$D202="社会福祉士",'職員配置'!$D202="介護福祉士",'職員配置'!$D202="精神保健福祉士")=TRUE,"○","")</f>
      </c>
      <c r="D202" s="88">
        <f>IF('職員配置'!$E202="常勤","○","")</f>
      </c>
      <c r="E202" s="88">
        <f>IF('職員配置'!I202="","",IF('職員配置'!$I202&gt;=3,"○",""))</f>
      </c>
      <c r="F202" s="88">
        <f>IF('職員配置'!$F202="専従","○","")</f>
      </c>
      <c r="G202" s="58"/>
      <c r="H202" s="58"/>
      <c r="I202" s="58"/>
      <c r="J202" s="58"/>
      <c r="K202" s="58"/>
      <c r="L202" s="58"/>
      <c r="M202" s="58"/>
      <c r="N202" s="58"/>
      <c r="O202" s="58"/>
      <c r="P202" s="58"/>
      <c r="Q202" s="58"/>
      <c r="R202" s="58"/>
      <c r="S202" s="58"/>
      <c r="T202" s="58"/>
      <c r="U202" s="58"/>
      <c r="V202" s="58"/>
      <c r="W202" s="58"/>
      <c r="X202" s="58"/>
      <c r="Y202" s="58"/>
      <c r="Z202" s="58"/>
      <c r="AA202" s="58"/>
      <c r="AB202" s="58"/>
      <c r="AC202" s="58"/>
      <c r="AD202" s="58"/>
      <c r="AE202" s="58"/>
      <c r="AF202" s="58"/>
      <c r="AG202" s="58"/>
      <c r="AH202" s="58"/>
      <c r="AI202" s="9">
        <f t="shared" si="0"/>
        <v>0</v>
      </c>
      <c r="AJ202" s="52"/>
      <c r="AK202" s="10" t="e">
        <f>ROUNDDOWN(AJ202/AG209,2)</f>
        <v>#DIV/0!</v>
      </c>
    </row>
    <row r="203" spans="1:37" ht="30" customHeight="1" hidden="1" thickBot="1">
      <c r="A203" s="57">
        <f>'職員配置'!A203</f>
        <v>0</v>
      </c>
      <c r="B203" s="57">
        <f>'職員配置'!B203</f>
        <v>0</v>
      </c>
      <c r="C203" s="88">
        <f>IF(OR('職員配置'!$D203="社会福祉士",'職員配置'!$D203="介護福祉士",'職員配置'!$D203="精神保健福祉士")=TRUE,"○","")</f>
      </c>
      <c r="D203" s="88">
        <f>IF('職員配置'!$E203="常勤","○","")</f>
      </c>
      <c r="E203" s="88">
        <f>IF('職員配置'!I203="","",IF('職員配置'!$I203&gt;=3,"○",""))</f>
      </c>
      <c r="F203" s="88">
        <f>IF('職員配置'!$F203="専従","○","")</f>
      </c>
      <c r="G203" s="58"/>
      <c r="H203" s="58"/>
      <c r="I203" s="58"/>
      <c r="J203" s="58"/>
      <c r="K203" s="58"/>
      <c r="L203" s="58"/>
      <c r="M203" s="58"/>
      <c r="N203" s="58"/>
      <c r="O203" s="58"/>
      <c r="P203" s="58"/>
      <c r="Q203" s="58"/>
      <c r="R203" s="58"/>
      <c r="S203" s="58"/>
      <c r="T203" s="58"/>
      <c r="U203" s="58"/>
      <c r="V203" s="58"/>
      <c r="W203" s="58"/>
      <c r="X203" s="58"/>
      <c r="Y203" s="58"/>
      <c r="Z203" s="58"/>
      <c r="AA203" s="58"/>
      <c r="AB203" s="58"/>
      <c r="AC203" s="58"/>
      <c r="AD203" s="58"/>
      <c r="AE203" s="58"/>
      <c r="AF203" s="58"/>
      <c r="AG203" s="58"/>
      <c r="AH203" s="58"/>
      <c r="AI203" s="9">
        <f t="shared" si="0"/>
        <v>0</v>
      </c>
      <c r="AJ203" s="52"/>
      <c r="AK203" s="10" t="e">
        <f>ROUNDDOWN(AJ203/AG209,2)</f>
        <v>#DIV/0!</v>
      </c>
    </row>
    <row r="204" spans="1:37" ht="30" customHeight="1" hidden="1" thickBot="1">
      <c r="A204" s="57">
        <f>'職員配置'!A204</f>
        <v>0</v>
      </c>
      <c r="B204" s="57">
        <f>'職員配置'!B204</f>
        <v>0</v>
      </c>
      <c r="C204" s="88">
        <f>IF(OR('職員配置'!$D204="社会福祉士",'職員配置'!$D204="介護福祉士",'職員配置'!$D204="精神保健福祉士")=TRUE,"○","")</f>
      </c>
      <c r="D204" s="88">
        <f>IF('職員配置'!$E204="常勤","○","")</f>
      </c>
      <c r="E204" s="88">
        <f>IF('職員配置'!I204="","",IF('職員配置'!$I204&gt;=3,"○",""))</f>
      </c>
      <c r="F204" s="88">
        <f>IF('職員配置'!$F204="専従","○","")</f>
      </c>
      <c r="G204" s="58"/>
      <c r="H204" s="58"/>
      <c r="I204" s="58"/>
      <c r="J204" s="58"/>
      <c r="K204" s="58"/>
      <c r="L204" s="58"/>
      <c r="M204" s="58"/>
      <c r="N204" s="58"/>
      <c r="O204" s="58"/>
      <c r="P204" s="58"/>
      <c r="Q204" s="58"/>
      <c r="R204" s="58"/>
      <c r="S204" s="58"/>
      <c r="T204" s="58"/>
      <c r="U204" s="58"/>
      <c r="V204" s="58"/>
      <c r="W204" s="58"/>
      <c r="X204" s="58"/>
      <c r="Y204" s="58"/>
      <c r="Z204" s="58"/>
      <c r="AA204" s="58"/>
      <c r="AB204" s="58"/>
      <c r="AC204" s="58"/>
      <c r="AD204" s="58"/>
      <c r="AE204" s="58"/>
      <c r="AF204" s="58"/>
      <c r="AG204" s="58"/>
      <c r="AH204" s="58"/>
      <c r="AI204" s="9">
        <f t="shared" si="0"/>
        <v>0</v>
      </c>
      <c r="AJ204" s="52"/>
      <c r="AK204" s="10" t="e">
        <f>ROUNDDOWN(AJ204/AG209,2)</f>
        <v>#DIV/0!</v>
      </c>
    </row>
    <row r="205" spans="1:37" ht="30" customHeight="1" hidden="1" thickBot="1">
      <c r="A205" s="57">
        <f>'職員配置'!A205</f>
        <v>0</v>
      </c>
      <c r="B205" s="57">
        <f>'職員配置'!B205</f>
        <v>0</v>
      </c>
      <c r="C205" s="88">
        <f>IF(OR('職員配置'!$D205="社会福祉士",'職員配置'!$D205="介護福祉士",'職員配置'!$D205="精神保健福祉士")=TRUE,"○","")</f>
      </c>
      <c r="D205" s="88">
        <f>IF('職員配置'!$E205="常勤","○","")</f>
      </c>
      <c r="E205" s="88">
        <f>IF('職員配置'!I205="","",IF('職員配置'!$I205&gt;=3,"○",""))</f>
      </c>
      <c r="F205" s="88">
        <f>IF('職員配置'!$F205="専従","○","")</f>
      </c>
      <c r="G205" s="58"/>
      <c r="H205" s="58"/>
      <c r="I205" s="58"/>
      <c r="J205" s="58"/>
      <c r="K205" s="58"/>
      <c r="L205" s="58"/>
      <c r="M205" s="58"/>
      <c r="N205" s="58"/>
      <c r="O205" s="58"/>
      <c r="P205" s="58"/>
      <c r="Q205" s="58"/>
      <c r="R205" s="58"/>
      <c r="S205" s="58"/>
      <c r="T205" s="58"/>
      <c r="U205" s="58"/>
      <c r="V205" s="58"/>
      <c r="W205" s="58"/>
      <c r="X205" s="58"/>
      <c r="Y205" s="58"/>
      <c r="Z205" s="58"/>
      <c r="AA205" s="58"/>
      <c r="AB205" s="58"/>
      <c r="AC205" s="58"/>
      <c r="AD205" s="58"/>
      <c r="AE205" s="58"/>
      <c r="AF205" s="58"/>
      <c r="AG205" s="58"/>
      <c r="AH205" s="58"/>
      <c r="AI205" s="9">
        <f t="shared" si="0"/>
        <v>0</v>
      </c>
      <c r="AJ205" s="52"/>
      <c r="AK205" s="10" t="e">
        <f>ROUNDDOWN(AJ205/AG209,2)</f>
        <v>#DIV/0!</v>
      </c>
    </row>
    <row r="206" spans="1:37" ht="30" customHeight="1" hidden="1" thickBot="1">
      <c r="A206" s="57">
        <f>'職員配置'!A206</f>
        <v>0</v>
      </c>
      <c r="B206" s="57">
        <f>'職員配置'!B206</f>
        <v>0</v>
      </c>
      <c r="C206" s="88">
        <f>IF(OR('職員配置'!$D206="社会福祉士",'職員配置'!$D206="介護福祉士",'職員配置'!$D206="精神保健福祉士")=TRUE,"○","")</f>
      </c>
      <c r="D206" s="88">
        <f>IF('職員配置'!$E206="常勤","○","")</f>
      </c>
      <c r="E206" s="88">
        <f>IF('職員配置'!I206="","",IF('職員配置'!$I206&gt;=3,"○",""))</f>
      </c>
      <c r="F206" s="88">
        <f>IF('職員配置'!$F206="専従","○","")</f>
      </c>
      <c r="G206" s="58"/>
      <c r="H206" s="58"/>
      <c r="I206" s="58"/>
      <c r="J206" s="58"/>
      <c r="K206" s="58"/>
      <c r="L206" s="58"/>
      <c r="M206" s="58"/>
      <c r="N206" s="58"/>
      <c r="O206" s="58"/>
      <c r="P206" s="58"/>
      <c r="Q206" s="58"/>
      <c r="R206" s="58"/>
      <c r="S206" s="58"/>
      <c r="T206" s="58"/>
      <c r="U206" s="58"/>
      <c r="V206" s="58"/>
      <c r="W206" s="58"/>
      <c r="X206" s="58"/>
      <c r="Y206" s="58"/>
      <c r="Z206" s="58"/>
      <c r="AA206" s="58"/>
      <c r="AB206" s="58"/>
      <c r="AC206" s="58"/>
      <c r="AD206" s="58"/>
      <c r="AE206" s="58"/>
      <c r="AF206" s="58"/>
      <c r="AG206" s="58"/>
      <c r="AH206" s="58"/>
      <c r="AI206" s="9">
        <f t="shared" si="0"/>
        <v>0</v>
      </c>
      <c r="AJ206" s="52"/>
      <c r="AK206" s="10" t="e">
        <f>ROUNDDOWN(AJ206/AG209,2)</f>
        <v>#DIV/0!</v>
      </c>
    </row>
    <row r="207" spans="1:37" ht="30" customHeight="1" hidden="1" thickBot="1">
      <c r="A207" s="57">
        <f>'職員配置'!A207</f>
        <v>0</v>
      </c>
      <c r="B207" s="57">
        <f>'職員配置'!B207</f>
        <v>0</v>
      </c>
      <c r="C207" s="88">
        <f>IF(OR('職員配置'!$D207="社会福祉士",'職員配置'!$D207="介護福祉士",'職員配置'!$D207="精神保健福祉士")=TRUE,"○","")</f>
      </c>
      <c r="D207" s="88">
        <f>IF('職員配置'!$E207="常勤","○","")</f>
      </c>
      <c r="E207" s="88">
        <f>IF('職員配置'!I207="","",IF('職員配置'!$I207&gt;=3,"○",""))</f>
      </c>
      <c r="F207" s="88">
        <f>IF('職員配置'!$F207="専従","○","")</f>
      </c>
      <c r="G207" s="58"/>
      <c r="H207" s="58"/>
      <c r="I207" s="58"/>
      <c r="J207" s="58"/>
      <c r="K207" s="58"/>
      <c r="L207" s="58"/>
      <c r="M207" s="58"/>
      <c r="N207" s="58"/>
      <c r="O207" s="58"/>
      <c r="P207" s="58"/>
      <c r="Q207" s="58"/>
      <c r="R207" s="58"/>
      <c r="S207" s="58"/>
      <c r="T207" s="58"/>
      <c r="U207" s="58"/>
      <c r="V207" s="58"/>
      <c r="W207" s="58"/>
      <c r="X207" s="58"/>
      <c r="Y207" s="58"/>
      <c r="Z207" s="58"/>
      <c r="AA207" s="58"/>
      <c r="AB207" s="58"/>
      <c r="AC207" s="58"/>
      <c r="AD207" s="58"/>
      <c r="AE207" s="58"/>
      <c r="AF207" s="58"/>
      <c r="AG207" s="58"/>
      <c r="AH207" s="58"/>
      <c r="AI207" s="9">
        <f t="shared" si="0"/>
        <v>0</v>
      </c>
      <c r="AJ207" s="52"/>
      <c r="AK207" s="10" t="e">
        <f>ROUNDDOWN(AJ207/AG209,2)</f>
        <v>#DIV/0!</v>
      </c>
    </row>
    <row r="208" spans="1:37" s="16" customFormat="1" ht="9.75" customHeight="1" thickBot="1">
      <c r="A208" s="11"/>
      <c r="B208" s="12"/>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c r="AA208" s="13"/>
      <c r="AB208" s="13"/>
      <c r="AC208" s="13"/>
      <c r="AD208" s="13"/>
      <c r="AE208" s="13"/>
      <c r="AF208" s="13"/>
      <c r="AG208" s="13"/>
      <c r="AH208" s="13"/>
      <c r="AI208" s="14"/>
      <c r="AJ208" s="14"/>
      <c r="AK208" s="15"/>
    </row>
    <row r="209" spans="1:37" s="16" customFormat="1" ht="24.75" customHeight="1" thickBot="1">
      <c r="A209" s="17"/>
      <c r="B209" s="18" t="s">
        <v>27</v>
      </c>
      <c r="C209" s="19"/>
      <c r="D209" s="19"/>
      <c r="E209" s="20" t="s">
        <v>28</v>
      </c>
      <c r="F209" s="205">
        <f aca="true" t="shared" si="1" ref="F209:F226">SUMIF($A$8:$A$207,B209,$AK$8:$AK$207)</f>
        <v>0</v>
      </c>
      <c r="G209" s="205"/>
      <c r="H209" s="16" t="s">
        <v>29</v>
      </c>
      <c r="I209" s="19"/>
      <c r="J209" s="241" t="s">
        <v>30</v>
      </c>
      <c r="K209" s="241"/>
      <c r="L209" s="241"/>
      <c r="M209" s="241"/>
      <c r="N209" s="242"/>
      <c r="O209" s="243"/>
      <c r="P209" s="244"/>
      <c r="Q209" s="16" t="s">
        <v>31</v>
      </c>
      <c r="S209" s="241" t="s">
        <v>32</v>
      </c>
      <c r="T209" s="241"/>
      <c r="U209" s="241"/>
      <c r="V209" s="241"/>
      <c r="W209" s="242"/>
      <c r="X209" s="243"/>
      <c r="Y209" s="244"/>
      <c r="Z209" s="16" t="s">
        <v>33</v>
      </c>
      <c r="AB209" s="241" t="s">
        <v>34</v>
      </c>
      <c r="AC209" s="241"/>
      <c r="AD209" s="241"/>
      <c r="AE209" s="241"/>
      <c r="AF209" s="242"/>
      <c r="AG209" s="243"/>
      <c r="AH209" s="244"/>
      <c r="AI209" s="16" t="s">
        <v>31</v>
      </c>
      <c r="AK209" s="21"/>
    </row>
    <row r="210" spans="1:37" s="16" customFormat="1" ht="24.75" customHeight="1">
      <c r="A210" s="17"/>
      <c r="B210" s="18" t="s">
        <v>190</v>
      </c>
      <c r="C210" s="19"/>
      <c r="D210" s="19"/>
      <c r="E210" s="20" t="s">
        <v>28</v>
      </c>
      <c r="F210" s="205">
        <f t="shared" si="1"/>
        <v>0</v>
      </c>
      <c r="G210" s="205"/>
      <c r="H210" s="16" t="s">
        <v>29</v>
      </c>
      <c r="I210" s="19"/>
      <c r="AK210" s="21"/>
    </row>
    <row r="211" spans="1:37" s="16" customFormat="1" ht="24.75" customHeight="1">
      <c r="A211" s="17"/>
      <c r="B211" s="18" t="s">
        <v>83</v>
      </c>
      <c r="C211" s="19"/>
      <c r="D211" s="19"/>
      <c r="E211" s="20" t="s">
        <v>28</v>
      </c>
      <c r="F211" s="205">
        <f>SUMIF($A$8:$A$207,B211,$AK$8:$AK$207)</f>
        <v>0</v>
      </c>
      <c r="G211" s="205"/>
      <c r="H211" s="16" t="s">
        <v>29</v>
      </c>
      <c r="I211" s="19"/>
      <c r="AK211" s="21"/>
    </row>
    <row r="212" spans="1:37" ht="24.75" customHeight="1" thickBot="1">
      <c r="A212" s="22"/>
      <c r="B212" s="16" t="s">
        <v>35</v>
      </c>
      <c r="C212" s="16"/>
      <c r="D212" s="16"/>
      <c r="E212" s="20" t="s">
        <v>28</v>
      </c>
      <c r="F212" s="205">
        <f t="shared" si="1"/>
        <v>0</v>
      </c>
      <c r="G212" s="205"/>
      <c r="H212" s="16" t="s">
        <v>29</v>
      </c>
      <c r="I212" s="16"/>
      <c r="W212" s="23"/>
      <c r="AJ212" s="16"/>
      <c r="AK212" s="24"/>
    </row>
    <row r="213" spans="1:37" ht="24.75" customHeight="1" thickBot="1">
      <c r="A213" s="22"/>
      <c r="B213" s="25" t="s">
        <v>36</v>
      </c>
      <c r="C213" s="16"/>
      <c r="D213" s="16"/>
      <c r="E213" s="20" t="s">
        <v>28</v>
      </c>
      <c r="F213" s="205">
        <f t="shared" si="1"/>
        <v>0</v>
      </c>
      <c r="G213" s="205"/>
      <c r="H213" s="16" t="s">
        <v>29</v>
      </c>
      <c r="I213" s="16"/>
      <c r="J213" s="16" t="s">
        <v>196</v>
      </c>
      <c r="K213" s="16"/>
      <c r="L213" s="16"/>
      <c r="M213" s="16"/>
      <c r="N213" s="16"/>
      <c r="O213" s="16"/>
      <c r="P213" s="16"/>
      <c r="W213" s="196">
        <f>SUM(F212:G217)</f>
        <v>0</v>
      </c>
      <c r="X213" s="198"/>
      <c r="Y213" s="2" t="s">
        <v>29</v>
      </c>
      <c r="AA213" s="16"/>
      <c r="AB213" s="16"/>
      <c r="AC213" s="16"/>
      <c r="AD213" s="16"/>
      <c r="AF213" s="16"/>
      <c r="AG213" s="16"/>
      <c r="AH213" s="16"/>
      <c r="AI213" s="16"/>
      <c r="AJ213" s="16"/>
      <c r="AK213" s="24"/>
    </row>
    <row r="214" spans="1:37" ht="24.75" customHeight="1" thickBot="1">
      <c r="A214" s="22"/>
      <c r="B214" s="25" t="s">
        <v>37</v>
      </c>
      <c r="C214" s="16"/>
      <c r="D214" s="16"/>
      <c r="E214" s="20" t="s">
        <v>28</v>
      </c>
      <c r="F214" s="205">
        <f t="shared" si="1"/>
        <v>0</v>
      </c>
      <c r="G214" s="205"/>
      <c r="H214" s="16" t="s">
        <v>29</v>
      </c>
      <c r="I214" s="16"/>
      <c r="AB214" s="23"/>
      <c r="AC214" s="16"/>
      <c r="AD214" s="16"/>
      <c r="AE214" s="16"/>
      <c r="AF214" s="16"/>
      <c r="AG214" s="16"/>
      <c r="AH214" s="16"/>
      <c r="AI214" s="16"/>
      <c r="AJ214" s="16"/>
      <c r="AK214" s="24"/>
    </row>
    <row r="215" spans="1:37" ht="24.75" customHeight="1" thickBot="1">
      <c r="A215" s="22"/>
      <c r="B215" s="25" t="s">
        <v>38</v>
      </c>
      <c r="C215" s="16"/>
      <c r="D215" s="16"/>
      <c r="E215" s="20" t="s">
        <v>28</v>
      </c>
      <c r="F215" s="205">
        <f t="shared" si="1"/>
        <v>0</v>
      </c>
      <c r="G215" s="205"/>
      <c r="H215" s="16" t="s">
        <v>29</v>
      </c>
      <c r="I215" s="16"/>
      <c r="J215" s="16" t="s">
        <v>198</v>
      </c>
      <c r="K215" s="16"/>
      <c r="L215" s="16"/>
      <c r="M215" s="16"/>
      <c r="N215" s="16"/>
      <c r="O215" s="16"/>
      <c r="P215" s="16"/>
      <c r="R215" s="16"/>
      <c r="S215" s="26"/>
      <c r="T215" s="108"/>
      <c r="W215" s="245">
        <f>F215+F216+F217+F219</f>
        <v>0</v>
      </c>
      <c r="X215" s="246"/>
      <c r="Y215" s="2" t="s">
        <v>29</v>
      </c>
      <c r="AB215" s="23"/>
      <c r="AC215" s="16"/>
      <c r="AD215" s="16"/>
      <c r="AE215" s="16"/>
      <c r="AF215" s="16"/>
      <c r="AG215" s="16"/>
      <c r="AH215" s="16"/>
      <c r="AI215" s="16"/>
      <c r="AJ215" s="16"/>
      <c r="AK215" s="24"/>
    </row>
    <row r="216" spans="1:37" ht="24.75" customHeight="1">
      <c r="A216" s="22"/>
      <c r="B216" s="16" t="s">
        <v>39</v>
      </c>
      <c r="C216" s="16"/>
      <c r="D216" s="16"/>
      <c r="E216" s="20" t="s">
        <v>28</v>
      </c>
      <c r="F216" s="205">
        <f t="shared" si="1"/>
        <v>0</v>
      </c>
      <c r="G216" s="205"/>
      <c r="H216" s="16" t="s">
        <v>29</v>
      </c>
      <c r="I216" s="16"/>
      <c r="J216" s="16"/>
      <c r="K216" s="16" t="s">
        <v>197</v>
      </c>
      <c r="L216" s="16"/>
      <c r="M216" s="16"/>
      <c r="N216" s="16"/>
      <c r="O216" s="16"/>
      <c r="P216" s="16"/>
      <c r="Q216" s="16"/>
      <c r="R216" s="16"/>
      <c r="S216" s="16"/>
      <c r="T216" s="16"/>
      <c r="U216" s="16"/>
      <c r="V216" s="16"/>
      <c r="W216" s="16"/>
      <c r="X216" s="16"/>
      <c r="Y216" s="16"/>
      <c r="Z216" s="199"/>
      <c r="AA216" s="199"/>
      <c r="AB216" s="23"/>
      <c r="AC216" s="16"/>
      <c r="AD216" s="16"/>
      <c r="AE216" s="16"/>
      <c r="AF216" s="16"/>
      <c r="AG216" s="16"/>
      <c r="AH216" s="16"/>
      <c r="AI216" s="16"/>
      <c r="AJ216" s="16"/>
      <c r="AK216" s="24"/>
    </row>
    <row r="217" spans="1:37" ht="24.75" customHeight="1">
      <c r="A217" s="22"/>
      <c r="B217" s="16" t="s">
        <v>40</v>
      </c>
      <c r="C217" s="16"/>
      <c r="D217" s="16"/>
      <c r="E217" s="20" t="s">
        <v>28</v>
      </c>
      <c r="F217" s="205">
        <f t="shared" si="1"/>
        <v>0</v>
      </c>
      <c r="G217" s="205"/>
      <c r="H217" s="16" t="s">
        <v>29</v>
      </c>
      <c r="I217" s="16"/>
      <c r="J217" s="16"/>
      <c r="K217" s="16"/>
      <c r="L217" s="16"/>
      <c r="M217" s="16"/>
      <c r="N217" s="16"/>
      <c r="O217" s="16"/>
      <c r="P217" s="16"/>
      <c r="Q217" s="16"/>
      <c r="R217" s="16"/>
      <c r="S217" s="16"/>
      <c r="T217" s="16"/>
      <c r="U217" s="16"/>
      <c r="V217" s="16"/>
      <c r="W217" s="16"/>
      <c r="X217" s="16"/>
      <c r="Y217" s="16"/>
      <c r="Z217" s="20"/>
      <c r="AA217" s="20"/>
      <c r="AB217" s="16"/>
      <c r="AC217" s="16"/>
      <c r="AD217" s="16"/>
      <c r="AE217" s="16"/>
      <c r="AF217" s="27"/>
      <c r="AG217" s="16"/>
      <c r="AH217" s="16"/>
      <c r="AI217" s="16"/>
      <c r="AJ217" s="16"/>
      <c r="AK217" s="24"/>
    </row>
    <row r="218" spans="1:37" ht="24.75" customHeight="1">
      <c r="A218" s="22"/>
      <c r="B218" s="25" t="s">
        <v>41</v>
      </c>
      <c r="C218" s="16"/>
      <c r="D218" s="16"/>
      <c r="E218" s="20" t="s">
        <v>28</v>
      </c>
      <c r="F218" s="205">
        <f t="shared" si="1"/>
        <v>0</v>
      </c>
      <c r="G218" s="205"/>
      <c r="H218" s="16" t="s">
        <v>29</v>
      </c>
      <c r="I218" s="16"/>
      <c r="J218" s="16"/>
      <c r="K218" s="16"/>
      <c r="L218" s="16"/>
      <c r="M218" s="16"/>
      <c r="N218" s="16"/>
      <c r="O218" s="16"/>
      <c r="P218" s="16"/>
      <c r="Q218" s="16"/>
      <c r="R218" s="23"/>
      <c r="S218" s="26"/>
      <c r="T218" s="26"/>
      <c r="U218" s="16"/>
      <c r="V218" s="16"/>
      <c r="W218" s="16"/>
      <c r="X218" s="16"/>
      <c r="Y218" s="16"/>
      <c r="Z218" s="20"/>
      <c r="AA218" s="20"/>
      <c r="AB218" s="16"/>
      <c r="AC218" s="16"/>
      <c r="AD218" s="16"/>
      <c r="AE218" s="16"/>
      <c r="AF218" s="27"/>
      <c r="AG218" s="16"/>
      <c r="AH218" s="16"/>
      <c r="AI218" s="16"/>
      <c r="AJ218" s="16"/>
      <c r="AK218" s="24"/>
    </row>
    <row r="219" spans="1:37" ht="24.75" customHeight="1">
      <c r="A219" s="22"/>
      <c r="B219" s="16" t="s">
        <v>42</v>
      </c>
      <c r="C219" s="16"/>
      <c r="D219" s="16"/>
      <c r="E219" s="20" t="s">
        <v>28</v>
      </c>
      <c r="F219" s="205">
        <f t="shared" si="1"/>
        <v>0</v>
      </c>
      <c r="G219" s="205"/>
      <c r="H219" s="16" t="s">
        <v>29</v>
      </c>
      <c r="I219" s="16"/>
      <c r="J219" s="16"/>
      <c r="K219" s="16"/>
      <c r="L219" s="16"/>
      <c r="M219" s="16"/>
      <c r="N219" s="16"/>
      <c r="O219" s="16"/>
      <c r="P219" s="16"/>
      <c r="Q219" s="16"/>
      <c r="R219" s="23"/>
      <c r="S219" s="199"/>
      <c r="T219" s="199"/>
      <c r="U219" s="23"/>
      <c r="V219" s="16"/>
      <c r="W219" s="28"/>
      <c r="X219" s="28"/>
      <c r="Y219" s="28"/>
      <c r="Z219" s="200"/>
      <c r="AA219" s="200"/>
      <c r="AB219" s="16"/>
      <c r="AC219" s="107"/>
      <c r="AD219" s="16"/>
      <c r="AE219" s="16"/>
      <c r="AF219" s="27"/>
      <c r="AG219" s="16"/>
      <c r="AH219" s="16"/>
      <c r="AI219" s="16"/>
      <c r="AJ219" s="16"/>
      <c r="AK219" s="24"/>
    </row>
    <row r="220" spans="1:37" ht="24.75" customHeight="1">
      <c r="A220" s="22"/>
      <c r="B220" s="25" t="s">
        <v>43</v>
      </c>
      <c r="C220" s="16"/>
      <c r="D220" s="16"/>
      <c r="E220" s="20" t="s">
        <v>28</v>
      </c>
      <c r="F220" s="205">
        <f t="shared" si="1"/>
        <v>0</v>
      </c>
      <c r="G220" s="205"/>
      <c r="H220" s="16" t="s">
        <v>29</v>
      </c>
      <c r="I220" s="16"/>
      <c r="J220" s="16"/>
      <c r="K220" s="16"/>
      <c r="L220" s="16"/>
      <c r="M220" s="16"/>
      <c r="N220" s="16"/>
      <c r="O220" s="16"/>
      <c r="P220" s="16"/>
      <c r="Q220" s="16"/>
      <c r="R220" s="16"/>
      <c r="S220" s="20"/>
      <c r="T220" s="20"/>
      <c r="U220" s="16"/>
      <c r="V220" s="16"/>
      <c r="W220" s="16"/>
      <c r="X220" s="16"/>
      <c r="Y220" s="16"/>
      <c r="Z220" s="20"/>
      <c r="AA220" s="20"/>
      <c r="AB220" s="16"/>
      <c r="AC220" s="16"/>
      <c r="AD220" s="16"/>
      <c r="AE220" s="16"/>
      <c r="AF220" s="27"/>
      <c r="AG220" s="16"/>
      <c r="AH220" s="16"/>
      <c r="AI220" s="16"/>
      <c r="AJ220" s="16"/>
      <c r="AK220" s="24"/>
    </row>
    <row r="221" spans="1:37" ht="24.75" customHeight="1">
      <c r="A221" s="22"/>
      <c r="B221" s="25" t="s">
        <v>186</v>
      </c>
      <c r="C221" s="16"/>
      <c r="D221" s="16"/>
      <c r="E221" s="20" t="s">
        <v>28</v>
      </c>
      <c r="F221" s="205">
        <f>SUMIF($A$8:$A$207,B221,$AK$8:$AK$207)</f>
        <v>0</v>
      </c>
      <c r="G221" s="205"/>
      <c r="H221" s="16" t="s">
        <v>29</v>
      </c>
      <c r="I221" s="16"/>
      <c r="J221" s="16"/>
      <c r="K221" s="16"/>
      <c r="L221" s="16"/>
      <c r="M221" s="16"/>
      <c r="N221" s="16"/>
      <c r="O221" s="16"/>
      <c r="P221" s="16"/>
      <c r="Q221" s="16"/>
      <c r="R221" s="16"/>
      <c r="S221" s="20"/>
      <c r="T221" s="20"/>
      <c r="U221" s="16"/>
      <c r="V221" s="16"/>
      <c r="W221" s="16"/>
      <c r="X221" s="16"/>
      <c r="Y221" s="16"/>
      <c r="Z221" s="20"/>
      <c r="AA221" s="20"/>
      <c r="AB221" s="16"/>
      <c r="AC221" s="16"/>
      <c r="AD221" s="16"/>
      <c r="AE221" s="16"/>
      <c r="AF221" s="27"/>
      <c r="AG221" s="16"/>
      <c r="AH221" s="16"/>
      <c r="AI221" s="16"/>
      <c r="AJ221" s="16"/>
      <c r="AK221" s="24"/>
    </row>
    <row r="222" spans="1:37" ht="24.75" customHeight="1">
      <c r="A222" s="22"/>
      <c r="B222" s="25" t="s">
        <v>187</v>
      </c>
      <c r="C222" s="16"/>
      <c r="D222" s="16"/>
      <c r="E222" s="20" t="s">
        <v>28</v>
      </c>
      <c r="F222" s="205">
        <f>SUMIF($A$8:$A$207,B222,$AK$8:$AK$207)</f>
        <v>0</v>
      </c>
      <c r="G222" s="205"/>
      <c r="H222" s="16" t="s">
        <v>29</v>
      </c>
      <c r="I222" s="16"/>
      <c r="J222" s="16"/>
      <c r="K222" s="16"/>
      <c r="L222" s="16"/>
      <c r="M222" s="16"/>
      <c r="N222" s="16"/>
      <c r="O222" s="16"/>
      <c r="P222" s="16"/>
      <c r="Q222" s="16"/>
      <c r="R222" s="23"/>
      <c r="S222" s="201"/>
      <c r="T222" s="201"/>
      <c r="U222" s="23"/>
      <c r="V222" s="16"/>
      <c r="W222" s="28"/>
      <c r="X222" s="28"/>
      <c r="Y222" s="28"/>
      <c r="Z222" s="200"/>
      <c r="AA222" s="200"/>
      <c r="AB222" s="16"/>
      <c r="AC222" s="29"/>
      <c r="AD222" s="16"/>
      <c r="AE222" s="16"/>
      <c r="AF222" s="27"/>
      <c r="AG222" s="16"/>
      <c r="AH222" s="16"/>
      <c r="AI222" s="16"/>
      <c r="AJ222" s="16"/>
      <c r="AK222" s="24"/>
    </row>
    <row r="223" spans="1:37" ht="24.75" customHeight="1">
      <c r="A223" s="22"/>
      <c r="B223" s="16" t="s">
        <v>44</v>
      </c>
      <c r="C223" s="16"/>
      <c r="D223" s="16"/>
      <c r="E223" s="20" t="s">
        <v>28</v>
      </c>
      <c r="F223" s="205">
        <f t="shared" si="1"/>
        <v>0</v>
      </c>
      <c r="G223" s="205"/>
      <c r="H223" s="16" t="s">
        <v>29</v>
      </c>
      <c r="I223" s="16"/>
      <c r="J223" s="16"/>
      <c r="K223" s="16"/>
      <c r="L223" s="16"/>
      <c r="M223" s="16"/>
      <c r="N223" s="16"/>
      <c r="O223" s="16"/>
      <c r="P223" s="16"/>
      <c r="Q223" s="16"/>
      <c r="R223" s="23"/>
      <c r="S223" s="199"/>
      <c r="T223" s="199"/>
      <c r="U223" s="23"/>
      <c r="V223" s="16"/>
      <c r="W223" s="28"/>
      <c r="X223" s="28"/>
      <c r="Y223" s="28"/>
      <c r="Z223" s="200"/>
      <c r="AA223" s="200"/>
      <c r="AB223" s="16"/>
      <c r="AC223" s="29"/>
      <c r="AD223" s="16"/>
      <c r="AE223" s="16"/>
      <c r="AF223" s="27"/>
      <c r="AG223" s="16"/>
      <c r="AH223" s="16"/>
      <c r="AI223" s="16"/>
      <c r="AJ223" s="16"/>
      <c r="AK223" s="24"/>
    </row>
    <row r="224" spans="1:37" ht="24.75" customHeight="1">
      <c r="A224" s="22"/>
      <c r="B224" s="16" t="s">
        <v>125</v>
      </c>
      <c r="C224" s="16"/>
      <c r="D224" s="16"/>
      <c r="E224" s="20" t="s">
        <v>28</v>
      </c>
      <c r="F224" s="205">
        <f>SUMIF($A$8:$A$207,B224,$AK$8:$AK$207)</f>
        <v>0</v>
      </c>
      <c r="G224" s="205"/>
      <c r="H224" s="16" t="s">
        <v>29</v>
      </c>
      <c r="I224" s="16"/>
      <c r="J224" s="16"/>
      <c r="K224" s="16"/>
      <c r="L224" s="16"/>
      <c r="M224" s="16"/>
      <c r="N224" s="16"/>
      <c r="O224" s="16"/>
      <c r="P224" s="16"/>
      <c r="Q224" s="16"/>
      <c r="R224" s="16"/>
      <c r="S224" s="16"/>
      <c r="T224" s="16"/>
      <c r="U224" s="16"/>
      <c r="V224" s="16"/>
      <c r="W224" s="16"/>
      <c r="X224" s="16"/>
      <c r="Y224" s="16"/>
      <c r="Z224" s="16"/>
      <c r="AA224" s="16"/>
      <c r="AB224" s="16"/>
      <c r="AC224" s="16"/>
      <c r="AD224" s="16"/>
      <c r="AE224" s="16"/>
      <c r="AF224" s="27"/>
      <c r="AG224" s="16"/>
      <c r="AH224" s="16"/>
      <c r="AI224" s="16"/>
      <c r="AJ224" s="16"/>
      <c r="AK224" s="24"/>
    </row>
    <row r="225" spans="1:37" ht="24.75" customHeight="1">
      <c r="A225" s="22"/>
      <c r="B225" s="16" t="s">
        <v>128</v>
      </c>
      <c r="C225" s="16"/>
      <c r="D225" s="16"/>
      <c r="E225" s="20" t="s">
        <v>28</v>
      </c>
      <c r="F225" s="205">
        <f>SUMIF($A$8:$A$207,B225,$AK$8:$AK$207)</f>
        <v>0</v>
      </c>
      <c r="G225" s="205"/>
      <c r="H225" s="16" t="s">
        <v>29</v>
      </c>
      <c r="I225" s="16"/>
      <c r="J225" s="16"/>
      <c r="K225" s="16"/>
      <c r="L225" s="16"/>
      <c r="M225" s="16"/>
      <c r="N225" s="16"/>
      <c r="O225" s="16"/>
      <c r="P225" s="16"/>
      <c r="Q225" s="16"/>
      <c r="R225" s="16"/>
      <c r="S225" s="16"/>
      <c r="T225" s="16"/>
      <c r="U225" s="16"/>
      <c r="V225" s="16"/>
      <c r="W225" s="16"/>
      <c r="X225" s="16"/>
      <c r="Y225" s="16"/>
      <c r="Z225" s="16"/>
      <c r="AA225" s="16"/>
      <c r="AB225" s="16"/>
      <c r="AC225" s="16"/>
      <c r="AD225" s="16"/>
      <c r="AE225" s="27"/>
      <c r="AF225" s="27"/>
      <c r="AG225" s="16"/>
      <c r="AH225" s="16"/>
      <c r="AI225" s="16"/>
      <c r="AJ225" s="16"/>
      <c r="AK225" s="24"/>
    </row>
    <row r="226" spans="1:37" ht="24.75" customHeight="1">
      <c r="A226" s="22"/>
      <c r="B226" s="16" t="s">
        <v>45</v>
      </c>
      <c r="C226" s="16"/>
      <c r="D226" s="16"/>
      <c r="E226" s="20" t="s">
        <v>28</v>
      </c>
      <c r="F226" s="205">
        <f t="shared" si="1"/>
        <v>0</v>
      </c>
      <c r="G226" s="205"/>
      <c r="H226" s="16" t="s">
        <v>29</v>
      </c>
      <c r="I226" s="16"/>
      <c r="J226" s="16"/>
      <c r="AD226" s="29"/>
      <c r="AE226" s="27"/>
      <c r="AF226" s="27"/>
      <c r="AG226" s="16"/>
      <c r="AH226" s="16"/>
      <c r="AI226" s="16"/>
      <c r="AJ226" s="16"/>
      <c r="AK226" s="24"/>
    </row>
    <row r="227" spans="1:37" ht="9.75" customHeight="1" thickBot="1">
      <c r="A227" s="30"/>
      <c r="B227" s="31"/>
      <c r="C227" s="31"/>
      <c r="D227" s="31"/>
      <c r="E227" s="32"/>
      <c r="F227" s="33"/>
      <c r="G227" s="33"/>
      <c r="H227" s="31"/>
      <c r="I227" s="31"/>
      <c r="J227" s="31"/>
      <c r="K227" s="31"/>
      <c r="L227" s="31"/>
      <c r="M227" s="31"/>
      <c r="N227" s="31"/>
      <c r="O227" s="31"/>
      <c r="P227" s="31"/>
      <c r="Q227" s="34"/>
      <c r="R227" s="33"/>
      <c r="S227" s="33"/>
      <c r="T227" s="34"/>
      <c r="U227" s="31"/>
      <c r="V227" s="31"/>
      <c r="W227" s="31"/>
      <c r="X227" s="35"/>
      <c r="Y227" s="35"/>
      <c r="Z227" s="31"/>
      <c r="AA227" s="31"/>
      <c r="AB227" s="31"/>
      <c r="AC227" s="31"/>
      <c r="AD227" s="31"/>
      <c r="AE227" s="36"/>
      <c r="AF227" s="36"/>
      <c r="AG227" s="31"/>
      <c r="AH227" s="31"/>
      <c r="AI227" s="31"/>
      <c r="AJ227" s="31"/>
      <c r="AK227" s="37"/>
    </row>
    <row r="228" ht="19.5" customHeight="1">
      <c r="A228" s="2" t="s">
        <v>46</v>
      </c>
    </row>
    <row r="229" ht="19.5" customHeight="1">
      <c r="A229" s="2" t="s">
        <v>268</v>
      </c>
    </row>
    <row r="230" ht="19.5" customHeight="1">
      <c r="A230" s="2" t="s">
        <v>47</v>
      </c>
    </row>
    <row r="231" ht="19.5" customHeight="1">
      <c r="A231" s="2" t="s">
        <v>191</v>
      </c>
    </row>
    <row r="232" ht="19.5" customHeight="1">
      <c r="A232" s="2" t="s">
        <v>192</v>
      </c>
    </row>
    <row r="233" ht="19.5" customHeight="1">
      <c r="A233" s="2" t="s">
        <v>48</v>
      </c>
    </row>
    <row r="234" ht="19.5" customHeight="1">
      <c r="A234" s="2" t="s">
        <v>193</v>
      </c>
    </row>
    <row r="235" ht="19.5" customHeight="1">
      <c r="A235" s="2" t="s">
        <v>194</v>
      </c>
    </row>
    <row r="236" spans="3:6" ht="19.5" customHeight="1">
      <c r="C236" s="38"/>
      <c r="D236" s="38"/>
      <c r="E236" s="38"/>
      <c r="F236" s="38"/>
    </row>
    <row r="237" ht="19.5" customHeight="1"/>
    <row r="238" ht="19.5" customHeight="1"/>
    <row r="239" ht="19.5" customHeight="1"/>
    <row r="240" ht="19.5" customHeight="1"/>
    <row r="241" ht="19.5" customHeight="1"/>
    <row r="242" ht="19.5" customHeight="1"/>
  </sheetData>
  <sheetProtection/>
  <mergeCells count="65">
    <mergeCell ref="F217:G217"/>
    <mergeCell ref="F220:G220"/>
    <mergeCell ref="F218:G218"/>
    <mergeCell ref="F219:G219"/>
    <mergeCell ref="F226:G226"/>
    <mergeCell ref="F223:G223"/>
    <mergeCell ref="F213:G213"/>
    <mergeCell ref="F211:G211"/>
    <mergeCell ref="F214:G214"/>
    <mergeCell ref="F215:G215"/>
    <mergeCell ref="F216:G216"/>
    <mergeCell ref="W213:X213"/>
    <mergeCell ref="W215:X215"/>
    <mergeCell ref="AK5:AK7"/>
    <mergeCell ref="F209:G209"/>
    <mergeCell ref="J209:N209"/>
    <mergeCell ref="O209:P209"/>
    <mergeCell ref="S209:W209"/>
    <mergeCell ref="X209:Y209"/>
    <mergeCell ref="AB209:AF209"/>
    <mergeCell ref="AG209:AH209"/>
    <mergeCell ref="U5:AA5"/>
    <mergeCell ref="AB5:AH5"/>
    <mergeCell ref="A5:A7"/>
    <mergeCell ref="B5:B7"/>
    <mergeCell ref="C5:C7"/>
    <mergeCell ref="D5:D7"/>
    <mergeCell ref="AI5:AI7"/>
    <mergeCell ref="AJ5:AJ7"/>
    <mergeCell ref="E5:E7"/>
    <mergeCell ref="F5:F7"/>
    <mergeCell ref="G5:M5"/>
    <mergeCell ref="N5:T5"/>
    <mergeCell ref="AH4:AI4"/>
    <mergeCell ref="C3:H3"/>
    <mergeCell ref="W3:AB3"/>
    <mergeCell ref="AC3:AG3"/>
    <mergeCell ref="AH3:AI3"/>
    <mergeCell ref="L3:S3"/>
    <mergeCell ref="T3:V3"/>
    <mergeCell ref="C4:H4"/>
    <mergeCell ref="L4:S4"/>
    <mergeCell ref="W4:AB4"/>
    <mergeCell ref="AJ1:AK1"/>
    <mergeCell ref="B2:O2"/>
    <mergeCell ref="P2:U2"/>
    <mergeCell ref="V2:AB2"/>
    <mergeCell ref="AC2:AG2"/>
    <mergeCell ref="AH2:AI2"/>
    <mergeCell ref="AC4:AG4"/>
    <mergeCell ref="Z223:AA223"/>
    <mergeCell ref="F225:G225"/>
    <mergeCell ref="T4:V4"/>
    <mergeCell ref="F221:G221"/>
    <mergeCell ref="F222:G222"/>
    <mergeCell ref="F224:G224"/>
    <mergeCell ref="F210:G210"/>
    <mergeCell ref="F212:G212"/>
    <mergeCell ref="S223:T223"/>
    <mergeCell ref="I4:K4"/>
    <mergeCell ref="Z216:AA216"/>
    <mergeCell ref="S219:T219"/>
    <mergeCell ref="Z219:AA219"/>
    <mergeCell ref="S222:T222"/>
    <mergeCell ref="Z222:AA222"/>
  </mergeCells>
  <dataValidations count="2">
    <dataValidation type="list" allowBlank="1" showInputMessage="1" showErrorMessage="1" sqref="C208:D211 E208:F208">
      <formula1>"○"</formula1>
    </dataValidation>
    <dataValidation type="list" allowBlank="1" showInputMessage="1" showErrorMessage="1" sqref="S219:T219 S223:T223">
      <formula1>"0,1,2,3,4,5,6,7,8,9,10,11,12,13,14,15,16,17,18,19,20,21,22,23,24,25,26,27,27,29,30,31,32,33,34,35,36,37,38,39,40,41,42,43,44,45,46,47,48,49,50"</formula1>
    </dataValidation>
  </dataValidations>
  <printOptions/>
  <pageMargins left="0.56" right="0.31" top="0.41" bottom="0.21" header="0.25" footer="0.512"/>
  <pageSetup fitToHeight="1" fitToWidth="1" horizontalDpi="600" verticalDpi="600" orientation="landscape" paperSize="9" scale="56" r:id="rId3"/>
  <headerFooter alignWithMargins="0">
    <oddHeader>&amp;R&amp;F&amp;A</oddHead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S24"/>
  <sheetViews>
    <sheetView showZeros="0" tabSelected="1" zoomScalePageLayoutView="0" workbookViewId="0" topLeftCell="A1">
      <selection activeCell="O4" sqref="O4"/>
    </sheetView>
  </sheetViews>
  <sheetFormatPr defaultColWidth="9.33203125" defaultRowHeight="24.75" customHeight="1"/>
  <cols>
    <col min="1" max="1" width="3.66015625" style="2" customWidth="1"/>
    <col min="2" max="2" width="30.33203125" style="2" customWidth="1"/>
    <col min="3" max="15" width="11.5" style="2" customWidth="1"/>
    <col min="16" max="18" width="10.16015625" style="2" customWidth="1"/>
    <col min="19" max="19" width="10.16015625" style="2" hidden="1" customWidth="1"/>
    <col min="20" max="34" width="10.16015625" style="2" customWidth="1"/>
    <col min="35" max="16384" width="9.33203125" style="2" customWidth="1"/>
  </cols>
  <sheetData>
    <row r="1" spans="1:16" ht="34.5" customHeight="1" thickBot="1">
      <c r="A1" s="252" t="s">
        <v>136</v>
      </c>
      <c r="B1" s="252"/>
      <c r="O1" s="209" t="s">
        <v>258</v>
      </c>
      <c r="P1" s="209"/>
    </row>
    <row r="2" spans="1:19" ht="30" customHeight="1" thickBot="1">
      <c r="A2" s="253" t="s">
        <v>1</v>
      </c>
      <c r="B2" s="254"/>
      <c r="C2" s="210">
        <f>'職員配置'!B6</f>
        <v>0</v>
      </c>
      <c r="D2" s="211"/>
      <c r="E2" s="211"/>
      <c r="F2" s="249" t="s">
        <v>2</v>
      </c>
      <c r="G2" s="214"/>
      <c r="H2" s="215"/>
      <c r="I2" s="211">
        <f>'職員配置'!E6</f>
        <v>0</v>
      </c>
      <c r="J2" s="211"/>
      <c r="K2" s="211"/>
      <c r="L2" s="212"/>
      <c r="M2" s="213" t="s">
        <v>5</v>
      </c>
      <c r="N2" s="215"/>
      <c r="O2" s="250"/>
      <c r="P2" s="251"/>
      <c r="S2" s="49" t="s">
        <v>77</v>
      </c>
    </row>
    <row r="3" spans="1:19" ht="30" customHeight="1" thickBot="1">
      <c r="A3" s="255" t="s">
        <v>133</v>
      </c>
      <c r="B3" s="256"/>
      <c r="C3" s="7" t="s">
        <v>137</v>
      </c>
      <c r="D3" s="7" t="s">
        <v>138</v>
      </c>
      <c r="E3" s="7" t="s">
        <v>139</v>
      </c>
      <c r="F3" s="7" t="s">
        <v>140</v>
      </c>
      <c r="G3" s="7" t="s">
        <v>141</v>
      </c>
      <c r="H3" s="7" t="s">
        <v>142</v>
      </c>
      <c r="I3" s="7" t="s">
        <v>143</v>
      </c>
      <c r="J3" s="7" t="s">
        <v>144</v>
      </c>
      <c r="K3" s="7" t="s">
        <v>145</v>
      </c>
      <c r="L3" s="7" t="s">
        <v>146</v>
      </c>
      <c r="M3" s="7" t="s">
        <v>147</v>
      </c>
      <c r="N3" s="7" t="s">
        <v>148</v>
      </c>
      <c r="O3" s="247" t="s">
        <v>149</v>
      </c>
      <c r="P3" s="248"/>
      <c r="S3" s="49" t="s">
        <v>79</v>
      </c>
    </row>
    <row r="4" spans="1:19" ht="30" customHeight="1" thickBot="1">
      <c r="A4" s="257" t="s">
        <v>150</v>
      </c>
      <c r="B4" s="258"/>
      <c r="C4" s="94"/>
      <c r="D4" s="94"/>
      <c r="E4" s="94"/>
      <c r="F4" s="94"/>
      <c r="G4" s="94"/>
      <c r="H4" s="94"/>
      <c r="I4" s="94"/>
      <c r="J4" s="94"/>
      <c r="K4" s="94"/>
      <c r="L4" s="94"/>
      <c r="M4" s="94"/>
      <c r="N4" s="94"/>
      <c r="O4" s="59">
        <f>SUM(C4:N4)</f>
        <v>0</v>
      </c>
      <c r="P4" s="60" t="s">
        <v>33</v>
      </c>
      <c r="S4" s="49" t="s">
        <v>81</v>
      </c>
    </row>
    <row r="5" spans="1:19" ht="30" customHeight="1" thickBot="1">
      <c r="A5" s="259" t="s">
        <v>151</v>
      </c>
      <c r="B5" s="260"/>
      <c r="C5" s="94"/>
      <c r="D5" s="94"/>
      <c r="E5" s="94"/>
      <c r="F5" s="94"/>
      <c r="G5" s="94"/>
      <c r="H5" s="94"/>
      <c r="I5" s="94"/>
      <c r="J5" s="94"/>
      <c r="K5" s="94"/>
      <c r="L5" s="94"/>
      <c r="M5" s="94"/>
      <c r="N5" s="94"/>
      <c r="O5" s="61" t="e">
        <f>AVERAGE(C5:N5)</f>
        <v>#DIV/0!</v>
      </c>
      <c r="P5" s="60" t="s">
        <v>29</v>
      </c>
      <c r="S5" s="49" t="s">
        <v>84</v>
      </c>
    </row>
    <row r="6" spans="1:19" ht="30" customHeight="1" thickBot="1">
      <c r="A6" s="261" t="s">
        <v>152</v>
      </c>
      <c r="B6" s="262"/>
      <c r="C6" s="184"/>
      <c r="D6" s="184"/>
      <c r="E6" s="184"/>
      <c r="F6" s="184"/>
      <c r="G6" s="184"/>
      <c r="H6" s="184"/>
      <c r="I6" s="184"/>
      <c r="J6" s="184"/>
      <c r="K6" s="184"/>
      <c r="L6" s="184"/>
      <c r="M6" s="184"/>
      <c r="N6" s="184"/>
      <c r="O6" s="192">
        <f>SUM(C6:N6)</f>
        <v>0</v>
      </c>
      <c r="P6" s="185" t="s">
        <v>153</v>
      </c>
      <c r="S6" s="49" t="s">
        <v>87</v>
      </c>
    </row>
    <row r="7" spans="1:19" ht="30" customHeight="1" thickBot="1">
      <c r="A7" s="186"/>
      <c r="B7" s="187" t="s">
        <v>254</v>
      </c>
      <c r="C7" s="182"/>
      <c r="D7" s="182"/>
      <c r="E7" s="182"/>
      <c r="F7" s="182"/>
      <c r="G7" s="182"/>
      <c r="H7" s="182"/>
      <c r="I7" s="182"/>
      <c r="J7" s="182"/>
      <c r="K7" s="182"/>
      <c r="L7" s="182"/>
      <c r="M7" s="182"/>
      <c r="N7" s="182"/>
      <c r="O7" s="191">
        <f>SUM(C7:N7)</f>
        <v>0</v>
      </c>
      <c r="P7" s="183" t="s">
        <v>273</v>
      </c>
      <c r="S7" s="49"/>
    </row>
    <row r="8" spans="1:19" ht="30" customHeight="1" thickBot="1">
      <c r="A8" s="263" t="s">
        <v>261</v>
      </c>
      <c r="B8" s="264"/>
      <c r="C8" s="94"/>
      <c r="D8" s="94"/>
      <c r="E8" s="94"/>
      <c r="F8" s="94"/>
      <c r="G8" s="94"/>
      <c r="H8" s="94"/>
      <c r="I8" s="94"/>
      <c r="J8" s="94"/>
      <c r="K8" s="94"/>
      <c r="L8" s="94"/>
      <c r="M8" s="94"/>
      <c r="N8" s="94"/>
      <c r="O8" s="59">
        <f>SUM(C8:N8)</f>
        <v>0</v>
      </c>
      <c r="P8" s="60" t="s">
        <v>153</v>
      </c>
      <c r="S8" s="49" t="s">
        <v>89</v>
      </c>
    </row>
    <row r="9" spans="1:19" ht="30" customHeight="1" thickBot="1">
      <c r="A9" s="265" t="s">
        <v>262</v>
      </c>
      <c r="B9" s="266"/>
      <c r="C9" s="94"/>
      <c r="D9" s="94"/>
      <c r="E9" s="94"/>
      <c r="F9" s="94"/>
      <c r="G9" s="94"/>
      <c r="H9" s="94"/>
      <c r="I9" s="94"/>
      <c r="J9" s="94"/>
      <c r="K9" s="94"/>
      <c r="L9" s="94"/>
      <c r="M9" s="94"/>
      <c r="N9" s="94"/>
      <c r="O9" s="59">
        <f>SUM(C9:N9)</f>
        <v>0</v>
      </c>
      <c r="P9" s="60" t="s">
        <v>153</v>
      </c>
      <c r="S9" s="49" t="s">
        <v>92</v>
      </c>
    </row>
    <row r="10" spans="1:19" ht="30" customHeight="1" thickBot="1">
      <c r="A10" s="259" t="s">
        <v>154</v>
      </c>
      <c r="B10" s="260"/>
      <c r="C10" s="62" t="e">
        <f>+ROUNDUP(C6/C4,1)</f>
        <v>#DIV/0!</v>
      </c>
      <c r="D10" s="62" t="e">
        <f>+ROUNDUP(D6/D4,1)</f>
        <v>#DIV/0!</v>
      </c>
      <c r="E10" s="62" t="e">
        <f aca="true" t="shared" si="0" ref="E10:O10">+ROUNDUP(E6/E4,1)</f>
        <v>#DIV/0!</v>
      </c>
      <c r="F10" s="62" t="e">
        <f t="shared" si="0"/>
        <v>#DIV/0!</v>
      </c>
      <c r="G10" s="62" t="e">
        <f t="shared" si="0"/>
        <v>#DIV/0!</v>
      </c>
      <c r="H10" s="62" t="e">
        <f t="shared" si="0"/>
        <v>#DIV/0!</v>
      </c>
      <c r="I10" s="62" t="e">
        <f t="shared" si="0"/>
        <v>#DIV/0!</v>
      </c>
      <c r="J10" s="62" t="e">
        <f>+ROUNDUP(J6/J4,1)</f>
        <v>#DIV/0!</v>
      </c>
      <c r="K10" s="62" t="e">
        <f t="shared" si="0"/>
        <v>#DIV/0!</v>
      </c>
      <c r="L10" s="62" t="e">
        <f t="shared" si="0"/>
        <v>#DIV/0!</v>
      </c>
      <c r="M10" s="62" t="e">
        <f t="shared" si="0"/>
        <v>#DIV/0!</v>
      </c>
      <c r="N10" s="62" t="e">
        <f t="shared" si="0"/>
        <v>#DIV/0!</v>
      </c>
      <c r="O10" s="63" t="e">
        <f t="shared" si="0"/>
        <v>#DIV/0!</v>
      </c>
      <c r="P10" s="60" t="s">
        <v>155</v>
      </c>
      <c r="S10" s="49" t="s">
        <v>95</v>
      </c>
    </row>
    <row r="11" spans="1:19" ht="30" customHeight="1" thickBot="1">
      <c r="A11" s="257" t="s">
        <v>272</v>
      </c>
      <c r="B11" s="258"/>
      <c r="C11" s="62" t="e">
        <f>+ROUNDUP(C7/C4,1)</f>
        <v>#DIV/0!</v>
      </c>
      <c r="D11" s="62" t="e">
        <f>+ROUNDUP(D7/D4,1)</f>
        <v>#DIV/0!</v>
      </c>
      <c r="E11" s="62" t="e">
        <f>+ROUNDUP(E7/E4,1)</f>
        <v>#DIV/0!</v>
      </c>
      <c r="F11" s="62" t="e">
        <f aca="true" t="shared" si="1" ref="F11:M11">+ROUNDUP(F7/F4,1)</f>
        <v>#DIV/0!</v>
      </c>
      <c r="G11" s="62" t="e">
        <f>+ROUNDUP(G7/G4,1)</f>
        <v>#DIV/0!</v>
      </c>
      <c r="H11" s="62" t="e">
        <f t="shared" si="1"/>
        <v>#DIV/0!</v>
      </c>
      <c r="I11" s="62" t="e">
        <f t="shared" si="1"/>
        <v>#DIV/0!</v>
      </c>
      <c r="J11" s="62" t="e">
        <f t="shared" si="1"/>
        <v>#DIV/0!</v>
      </c>
      <c r="K11" s="62" t="e">
        <f t="shared" si="1"/>
        <v>#DIV/0!</v>
      </c>
      <c r="L11" s="62" t="e">
        <f>+ROUNDUP(L7/L4,1)</f>
        <v>#DIV/0!</v>
      </c>
      <c r="M11" s="62" t="e">
        <f t="shared" si="1"/>
        <v>#DIV/0!</v>
      </c>
      <c r="N11" s="62" t="e">
        <f>+ROUNDUP(N7/N4,1)</f>
        <v>#DIV/0!</v>
      </c>
      <c r="O11" s="63" t="e">
        <f>+ROUNDUP(O7/O4,1)</f>
        <v>#DIV/0!</v>
      </c>
      <c r="P11" s="60" t="s">
        <v>155</v>
      </c>
      <c r="S11" s="49" t="s">
        <v>95</v>
      </c>
    </row>
    <row r="12" spans="1:19" ht="30" customHeight="1" thickBot="1">
      <c r="A12" s="257" t="s">
        <v>156</v>
      </c>
      <c r="B12" s="258"/>
      <c r="C12" s="64" t="e">
        <f>C10/O2</f>
        <v>#DIV/0!</v>
      </c>
      <c r="D12" s="64" t="e">
        <f>D10/O2</f>
        <v>#DIV/0!</v>
      </c>
      <c r="E12" s="64" t="e">
        <f>E10/O2</f>
        <v>#DIV/0!</v>
      </c>
      <c r="F12" s="64" t="e">
        <f>F10/O2</f>
        <v>#DIV/0!</v>
      </c>
      <c r="G12" s="64" t="e">
        <f>G10/O2</f>
        <v>#DIV/0!</v>
      </c>
      <c r="H12" s="64" t="e">
        <f>H10/O2</f>
        <v>#DIV/0!</v>
      </c>
      <c r="I12" s="64" t="e">
        <f>I10/O2</f>
        <v>#DIV/0!</v>
      </c>
      <c r="J12" s="64" t="e">
        <f>J10/O2</f>
        <v>#DIV/0!</v>
      </c>
      <c r="K12" s="64" t="e">
        <f>K10/O2</f>
        <v>#DIV/0!</v>
      </c>
      <c r="L12" s="64" t="e">
        <f>L10/O2</f>
        <v>#DIV/0!</v>
      </c>
      <c r="M12" s="64" t="e">
        <f>M10/O2</f>
        <v>#DIV/0!</v>
      </c>
      <c r="N12" s="64" t="e">
        <f>N10/O2</f>
        <v>#DIV/0!</v>
      </c>
      <c r="O12" s="65" t="e">
        <f>O10/O2</f>
        <v>#DIV/0!</v>
      </c>
      <c r="P12" s="60"/>
      <c r="S12" s="49" t="s">
        <v>50</v>
      </c>
    </row>
    <row r="13" spans="1:19" ht="30" customHeight="1" thickBot="1">
      <c r="A13" s="261" t="s">
        <v>274</v>
      </c>
      <c r="B13" s="262"/>
      <c r="C13" s="64" t="e">
        <f>C11/O2</f>
        <v>#DIV/0!</v>
      </c>
      <c r="D13" s="64" t="e">
        <f>D11/O2</f>
        <v>#DIV/0!</v>
      </c>
      <c r="E13" s="64" t="e">
        <f>E11/O2</f>
        <v>#DIV/0!</v>
      </c>
      <c r="F13" s="64" t="e">
        <f>F11/O2</f>
        <v>#DIV/0!</v>
      </c>
      <c r="G13" s="64" t="e">
        <f>G11/O2</f>
        <v>#DIV/0!</v>
      </c>
      <c r="H13" s="64" t="e">
        <f>H11/O2</f>
        <v>#DIV/0!</v>
      </c>
      <c r="I13" s="64" t="e">
        <f>I11/O2</f>
        <v>#DIV/0!</v>
      </c>
      <c r="J13" s="64" t="e">
        <f>J11/O2</f>
        <v>#DIV/0!</v>
      </c>
      <c r="K13" s="64" t="e">
        <f>K11/O2</f>
        <v>#DIV/0!</v>
      </c>
      <c r="L13" s="64" t="e">
        <f>L11/O2</f>
        <v>#DIV/0!</v>
      </c>
      <c r="M13" s="64" t="e">
        <f>M11/O2</f>
        <v>#DIV/0!</v>
      </c>
      <c r="N13" s="64" t="e">
        <f>N11/O2</f>
        <v>#DIV/0!</v>
      </c>
      <c r="O13" s="65" t="e">
        <f>O11/O2</f>
        <v>#DIV/0!</v>
      </c>
      <c r="P13" s="60"/>
      <c r="S13" s="49" t="s">
        <v>50</v>
      </c>
    </row>
    <row r="14" spans="1:19" ht="30" customHeight="1" thickBot="1">
      <c r="A14" s="265" t="s">
        <v>263</v>
      </c>
      <c r="B14" s="266"/>
      <c r="C14" s="64" t="e">
        <f>C8/C6</f>
        <v>#DIV/0!</v>
      </c>
      <c r="D14" s="64" t="e">
        <f aca="true" t="shared" si="2" ref="D14:N14">D8/D6</f>
        <v>#DIV/0!</v>
      </c>
      <c r="E14" s="64" t="e">
        <f>E8/E6</f>
        <v>#DIV/0!</v>
      </c>
      <c r="F14" s="64" t="e">
        <f t="shared" si="2"/>
        <v>#DIV/0!</v>
      </c>
      <c r="G14" s="64" t="e">
        <f t="shared" si="2"/>
        <v>#DIV/0!</v>
      </c>
      <c r="H14" s="64" t="e">
        <f t="shared" si="2"/>
        <v>#DIV/0!</v>
      </c>
      <c r="I14" s="64" t="e">
        <f t="shared" si="2"/>
        <v>#DIV/0!</v>
      </c>
      <c r="J14" s="64" t="e">
        <f t="shared" si="2"/>
        <v>#DIV/0!</v>
      </c>
      <c r="K14" s="64" t="e">
        <f t="shared" si="2"/>
        <v>#DIV/0!</v>
      </c>
      <c r="L14" s="64" t="e">
        <f t="shared" si="2"/>
        <v>#DIV/0!</v>
      </c>
      <c r="M14" s="64" t="e">
        <f t="shared" si="2"/>
        <v>#DIV/0!</v>
      </c>
      <c r="N14" s="64" t="e">
        <f t="shared" si="2"/>
        <v>#DIV/0!</v>
      </c>
      <c r="O14" s="65" t="e">
        <f>O8/O6</f>
        <v>#DIV/0!</v>
      </c>
      <c r="P14" s="60"/>
      <c r="S14" s="49" t="s">
        <v>99</v>
      </c>
    </row>
    <row r="15" spans="1:19" ht="30" customHeight="1" thickBot="1">
      <c r="A15" s="267" t="s">
        <v>264</v>
      </c>
      <c r="B15" s="268"/>
      <c r="C15" s="64" t="e">
        <f>C9/C6</f>
        <v>#DIV/0!</v>
      </c>
      <c r="D15" s="64" t="e">
        <f aca="true" t="shared" si="3" ref="D15:N15">D9/D6</f>
        <v>#DIV/0!</v>
      </c>
      <c r="E15" s="64" t="e">
        <f t="shared" si="3"/>
        <v>#DIV/0!</v>
      </c>
      <c r="F15" s="64" t="e">
        <f t="shared" si="3"/>
        <v>#DIV/0!</v>
      </c>
      <c r="G15" s="64" t="e">
        <f t="shared" si="3"/>
        <v>#DIV/0!</v>
      </c>
      <c r="H15" s="64" t="e">
        <f t="shared" si="3"/>
        <v>#DIV/0!</v>
      </c>
      <c r="I15" s="64" t="e">
        <f t="shared" si="3"/>
        <v>#DIV/0!</v>
      </c>
      <c r="J15" s="64" t="e">
        <f t="shared" si="3"/>
        <v>#DIV/0!</v>
      </c>
      <c r="K15" s="64" t="e">
        <f t="shared" si="3"/>
        <v>#DIV/0!</v>
      </c>
      <c r="L15" s="64" t="e">
        <f t="shared" si="3"/>
        <v>#DIV/0!</v>
      </c>
      <c r="M15" s="64" t="e">
        <f t="shared" si="3"/>
        <v>#DIV/0!</v>
      </c>
      <c r="N15" s="64" t="e">
        <f t="shared" si="3"/>
        <v>#DIV/0!</v>
      </c>
      <c r="O15" s="65" t="e">
        <f>O9/O6</f>
        <v>#DIV/0!</v>
      </c>
      <c r="P15" s="60"/>
      <c r="S15" s="49" t="s">
        <v>101</v>
      </c>
    </row>
    <row r="16" spans="2:19" ht="24.75" customHeight="1">
      <c r="B16" s="2" t="s">
        <v>157</v>
      </c>
      <c r="S16" s="49" t="s">
        <v>104</v>
      </c>
    </row>
    <row r="17" spans="2:19" ht="24.75" customHeight="1">
      <c r="B17" s="2" t="s">
        <v>160</v>
      </c>
      <c r="S17" s="49" t="s">
        <v>107</v>
      </c>
    </row>
    <row r="18" spans="2:19" ht="24.75" customHeight="1">
      <c r="B18" s="2" t="s">
        <v>158</v>
      </c>
      <c r="S18" s="49" t="s">
        <v>110</v>
      </c>
    </row>
    <row r="19" spans="2:19" ht="24.75" customHeight="1">
      <c r="B19" s="2" t="s">
        <v>159</v>
      </c>
      <c r="S19" s="49" t="s">
        <v>112</v>
      </c>
    </row>
    <row r="20" spans="2:19" ht="24.75" customHeight="1">
      <c r="B20" s="2" t="s">
        <v>270</v>
      </c>
      <c r="S20" s="49" t="s">
        <v>114</v>
      </c>
    </row>
    <row r="21" spans="2:19" ht="24.75" customHeight="1">
      <c r="B21" s="2" t="s">
        <v>271</v>
      </c>
      <c r="S21" s="49" t="s">
        <v>116</v>
      </c>
    </row>
    <row r="22" ht="24.75" customHeight="1">
      <c r="S22" s="49" t="s">
        <v>118</v>
      </c>
    </row>
    <row r="23" ht="24.75" customHeight="1">
      <c r="S23" s="49" t="s">
        <v>120</v>
      </c>
    </row>
    <row r="24" ht="24.75" customHeight="1">
      <c r="S24" s="49" t="s">
        <v>122</v>
      </c>
    </row>
  </sheetData>
  <sheetProtection/>
  <mergeCells count="21">
    <mergeCell ref="A8:B8"/>
    <mergeCell ref="A9:B9"/>
    <mergeCell ref="A10:B10"/>
    <mergeCell ref="A12:B12"/>
    <mergeCell ref="A14:B14"/>
    <mergeCell ref="A15:B15"/>
    <mergeCell ref="A11:B11"/>
    <mergeCell ref="A13:B13"/>
    <mergeCell ref="A1:B1"/>
    <mergeCell ref="A2:B2"/>
    <mergeCell ref="A3:B3"/>
    <mergeCell ref="A4:B4"/>
    <mergeCell ref="A5:B5"/>
    <mergeCell ref="A6:B6"/>
    <mergeCell ref="O3:P3"/>
    <mergeCell ref="O1:P1"/>
    <mergeCell ref="C2:E2"/>
    <mergeCell ref="F2:H2"/>
    <mergeCell ref="I2:L2"/>
    <mergeCell ref="M2:N2"/>
    <mergeCell ref="O2:P2"/>
  </mergeCells>
  <dataValidations count="1">
    <dataValidation type="list" allowBlank="1" showInputMessage="1" showErrorMessage="1" sqref="I2:L2">
      <formula1>$S$2:$S$24</formula1>
    </dataValidation>
  </dataValidations>
  <printOptions/>
  <pageMargins left="0.3937007874015748" right="0.35433070866141736" top="0.984251968503937" bottom="0.5905511811023623" header="0.5118110236220472" footer="0.5118110236220472"/>
  <pageSetup fitToHeight="1" fitToWidth="1" horizontalDpi="600" verticalDpi="600" orientation="landscape" paperSize="9" scale="88" r:id="rId1"/>
  <headerFooter alignWithMargins="0">
    <oddHeader>&amp;R&amp;F&amp;A</oddHeader>
  </headerFooter>
</worksheet>
</file>

<file path=xl/worksheets/sheet4.xml><?xml version="1.0" encoding="utf-8"?>
<worksheet xmlns="http://schemas.openxmlformats.org/spreadsheetml/2006/main" xmlns:r="http://schemas.openxmlformats.org/officeDocument/2006/relationships">
  <sheetPr>
    <tabColor rgb="FF00B0F0"/>
  </sheetPr>
  <dimension ref="A1:M146"/>
  <sheetViews>
    <sheetView view="pageBreakPreview" zoomScale="85" zoomScaleSheetLayoutView="85" zoomScalePageLayoutView="0" workbookViewId="0" topLeftCell="A13">
      <selection activeCell="B13" sqref="B13:E13"/>
    </sheetView>
  </sheetViews>
  <sheetFormatPr defaultColWidth="9.33203125" defaultRowHeight="11.25"/>
  <cols>
    <col min="1" max="1" width="7" style="110" customWidth="1"/>
    <col min="2" max="3" width="12" style="110" customWidth="1"/>
    <col min="4" max="5" width="11.33203125" style="110" customWidth="1"/>
    <col min="6" max="6" width="11.16015625" style="110" customWidth="1"/>
    <col min="7" max="7" width="9.83203125" style="110" customWidth="1"/>
    <col min="8" max="9" width="11.33203125" style="110" customWidth="1"/>
    <col min="10" max="10" width="22.16015625" style="110" customWidth="1"/>
    <col min="11" max="11" width="1.83203125" style="110" customWidth="1"/>
    <col min="12" max="12" width="9.33203125" style="110" customWidth="1"/>
    <col min="13" max="13" width="9.33203125" style="111" customWidth="1"/>
    <col min="14" max="16384" width="9.33203125" style="110" customWidth="1"/>
  </cols>
  <sheetData>
    <row r="1" spans="1:10" ht="28.5" customHeight="1">
      <c r="A1" s="350" t="s">
        <v>245</v>
      </c>
      <c r="B1" s="350"/>
      <c r="C1" s="350"/>
      <c r="D1" s="350"/>
      <c r="E1" s="350"/>
      <c r="F1" s="350"/>
      <c r="G1" s="350"/>
      <c r="H1" s="350"/>
      <c r="I1" s="350"/>
      <c r="J1" s="350"/>
    </row>
    <row r="2" spans="1:10" ht="19.5" customHeight="1">
      <c r="A2" s="109"/>
      <c r="B2" s="314" t="s">
        <v>243</v>
      </c>
      <c r="C2" s="314"/>
      <c r="D2" s="356">
        <f>'職員配置'!B6</f>
        <v>0</v>
      </c>
      <c r="E2" s="356"/>
      <c r="F2" s="356"/>
      <c r="G2" s="314" t="s">
        <v>74</v>
      </c>
      <c r="H2" s="329"/>
      <c r="I2" s="355">
        <f>'職員配置'!E6</f>
        <v>0</v>
      </c>
      <c r="J2" s="355"/>
    </row>
    <row r="3" spans="1:10" ht="11.25" customHeight="1">
      <c r="A3" s="109"/>
      <c r="B3" s="109"/>
      <c r="C3" s="109"/>
      <c r="D3" s="109"/>
      <c r="E3" s="109"/>
      <c r="F3" s="109"/>
      <c r="G3" s="109"/>
      <c r="H3" s="109"/>
      <c r="I3" s="109"/>
      <c r="J3" s="109"/>
    </row>
    <row r="4" spans="1:10" ht="21.75" customHeight="1">
      <c r="A4" s="145" t="s">
        <v>246</v>
      </c>
      <c r="B4" s="109"/>
      <c r="C4" s="109"/>
      <c r="D4" s="109"/>
      <c r="E4" s="109"/>
      <c r="F4" s="109"/>
      <c r="G4" s="109"/>
      <c r="H4" s="109"/>
      <c r="I4" s="109"/>
      <c r="J4" s="109"/>
    </row>
    <row r="5" spans="1:10" ht="11.25" customHeight="1">
      <c r="A5" s="109"/>
      <c r="B5" s="109"/>
      <c r="C5" s="109"/>
      <c r="D5" s="109"/>
      <c r="E5" s="109"/>
      <c r="F5" s="109"/>
      <c r="G5" s="109"/>
      <c r="H5" s="109"/>
      <c r="I5" s="109"/>
      <c r="J5" s="109"/>
    </row>
    <row r="6" spans="1:10" ht="13.5" customHeight="1">
      <c r="A6" s="351" t="s">
        <v>199</v>
      </c>
      <c r="B6" s="351"/>
      <c r="C6" s="351"/>
      <c r="D6" s="351" t="s">
        <v>200</v>
      </c>
      <c r="E6" s="351"/>
      <c r="F6" s="189" t="s">
        <v>201</v>
      </c>
      <c r="H6" s="112"/>
      <c r="I6" s="112"/>
      <c r="J6" s="112"/>
    </row>
    <row r="7" spans="1:6" ht="27.75" customHeight="1">
      <c r="A7" s="352" t="s">
        <v>202</v>
      </c>
      <c r="B7" s="352"/>
      <c r="C7" s="352"/>
      <c r="D7" s="309">
        <f>F13</f>
        <v>0</v>
      </c>
      <c r="E7" s="299"/>
      <c r="F7" s="113"/>
    </row>
    <row r="8" spans="1:10" ht="27.75" customHeight="1">
      <c r="A8" s="352" t="s">
        <v>203</v>
      </c>
      <c r="B8" s="352"/>
      <c r="C8" s="352"/>
      <c r="D8" s="309">
        <f>F27</f>
        <v>0</v>
      </c>
      <c r="E8" s="299"/>
      <c r="F8" s="113"/>
      <c r="G8" s="353" t="s">
        <v>204</v>
      </c>
      <c r="H8" s="353"/>
      <c r="I8" s="306">
        <f>'勤務体制'!B3</f>
        <v>0</v>
      </c>
      <c r="J8" s="306"/>
    </row>
    <row r="9" spans="1:10" ht="27.75" customHeight="1" thickBot="1">
      <c r="A9" s="352" t="s">
        <v>205</v>
      </c>
      <c r="B9" s="352"/>
      <c r="C9" s="352"/>
      <c r="D9" s="309">
        <f>F41</f>
        <v>0</v>
      </c>
      <c r="E9" s="299"/>
      <c r="F9" s="114"/>
      <c r="G9" s="353"/>
      <c r="H9" s="353"/>
      <c r="I9" s="306"/>
      <c r="J9" s="306"/>
    </row>
    <row r="10" spans="1:10" ht="22.5" customHeight="1" thickBot="1">
      <c r="A10" s="359" t="s">
        <v>206</v>
      </c>
      <c r="B10" s="360"/>
      <c r="C10" s="361"/>
      <c r="D10" s="333" t="s">
        <v>207</v>
      </c>
      <c r="E10" s="362"/>
      <c r="F10" s="115">
        <f>SUM(F7:F9)</f>
        <v>0</v>
      </c>
      <c r="G10" s="354"/>
      <c r="H10" s="353"/>
      <c r="I10" s="306"/>
      <c r="J10" s="306"/>
    </row>
    <row r="11" ht="13.5" customHeight="1"/>
    <row r="12" spans="1:10" ht="12.75" customHeight="1">
      <c r="A12" s="116" t="s">
        <v>208</v>
      </c>
      <c r="B12" s="116"/>
      <c r="C12" s="116"/>
      <c r="D12" s="116"/>
      <c r="E12" s="116"/>
      <c r="F12" s="116"/>
      <c r="G12" s="116"/>
      <c r="H12" s="116"/>
      <c r="I12" s="116"/>
      <c r="J12" s="116"/>
    </row>
    <row r="13" spans="1:10" ht="21.75" customHeight="1" thickBot="1">
      <c r="A13" s="117"/>
      <c r="B13" s="332" t="s">
        <v>209</v>
      </c>
      <c r="C13" s="332"/>
      <c r="D13" s="332"/>
      <c r="E13" s="332"/>
      <c r="F13" s="363"/>
      <c r="G13" s="364"/>
      <c r="H13" s="365"/>
      <c r="I13" s="365"/>
      <c r="J13" s="364"/>
    </row>
    <row r="14" spans="1:10" ht="18" customHeight="1">
      <c r="A14" s="117"/>
      <c r="B14" s="314" t="s">
        <v>210</v>
      </c>
      <c r="C14" s="314"/>
      <c r="D14" s="314" t="s">
        <v>211</v>
      </c>
      <c r="E14" s="314"/>
      <c r="F14" s="314" t="s">
        <v>173</v>
      </c>
      <c r="G14" s="329"/>
      <c r="H14" s="330" t="s">
        <v>212</v>
      </c>
      <c r="I14" s="331"/>
      <c r="J14" s="118" t="s">
        <v>213</v>
      </c>
    </row>
    <row r="15" spans="1:10" ht="12.75" customHeight="1">
      <c r="A15" s="119">
        <v>1</v>
      </c>
      <c r="B15" s="319"/>
      <c r="C15" s="319"/>
      <c r="D15" s="336"/>
      <c r="E15" s="337"/>
      <c r="F15" s="319"/>
      <c r="G15" s="320"/>
      <c r="H15" s="325"/>
      <c r="I15" s="326"/>
      <c r="J15" s="176"/>
    </row>
    <row r="16" spans="1:10" ht="12.75" customHeight="1">
      <c r="A16" s="119">
        <v>2</v>
      </c>
      <c r="B16" s="319"/>
      <c r="C16" s="319"/>
      <c r="D16" s="336"/>
      <c r="E16" s="337"/>
      <c r="F16" s="319"/>
      <c r="G16" s="320"/>
      <c r="H16" s="325"/>
      <c r="I16" s="326"/>
      <c r="J16" s="176"/>
    </row>
    <row r="17" spans="1:10" ht="12.75" customHeight="1">
      <c r="A17" s="119">
        <v>3</v>
      </c>
      <c r="B17" s="320"/>
      <c r="C17" s="340"/>
      <c r="D17" s="338"/>
      <c r="E17" s="341"/>
      <c r="F17" s="320"/>
      <c r="G17" s="345"/>
      <c r="H17" s="325"/>
      <c r="I17" s="342"/>
      <c r="J17" s="176"/>
    </row>
    <row r="18" spans="1:10" ht="12.75" customHeight="1">
      <c r="A18" s="119">
        <v>4</v>
      </c>
      <c r="B18" s="320"/>
      <c r="C18" s="340"/>
      <c r="D18" s="338"/>
      <c r="E18" s="341"/>
      <c r="F18" s="320"/>
      <c r="G18" s="345"/>
      <c r="H18" s="325"/>
      <c r="I18" s="342"/>
      <c r="J18" s="176"/>
    </row>
    <row r="19" spans="1:10" ht="12.75" customHeight="1">
      <c r="A19" s="119">
        <v>5</v>
      </c>
      <c r="B19" s="320"/>
      <c r="C19" s="340"/>
      <c r="D19" s="338"/>
      <c r="E19" s="341"/>
      <c r="F19" s="320"/>
      <c r="G19" s="345"/>
      <c r="H19" s="325"/>
      <c r="I19" s="342"/>
      <c r="J19" s="176"/>
    </row>
    <row r="20" spans="1:10" ht="12.75" customHeight="1">
      <c r="A20" s="119">
        <v>6</v>
      </c>
      <c r="B20" s="320"/>
      <c r="C20" s="340"/>
      <c r="D20" s="338"/>
      <c r="E20" s="341"/>
      <c r="F20" s="320"/>
      <c r="G20" s="345"/>
      <c r="H20" s="325"/>
      <c r="I20" s="342"/>
      <c r="J20" s="177"/>
    </row>
    <row r="21" spans="1:10" ht="12.75" customHeight="1">
      <c r="A21" s="119">
        <v>7</v>
      </c>
      <c r="B21" s="346"/>
      <c r="C21" s="346"/>
      <c r="D21" s="346"/>
      <c r="E21" s="346"/>
      <c r="F21" s="346"/>
      <c r="G21" s="347"/>
      <c r="H21" s="348"/>
      <c r="I21" s="349"/>
      <c r="J21" s="178"/>
    </row>
    <row r="22" spans="1:10" ht="12.75" customHeight="1">
      <c r="A22" s="119">
        <v>8</v>
      </c>
      <c r="B22" s="319"/>
      <c r="C22" s="319"/>
      <c r="D22" s="319"/>
      <c r="E22" s="319"/>
      <c r="F22" s="319"/>
      <c r="G22" s="320"/>
      <c r="H22" s="344"/>
      <c r="I22" s="326"/>
      <c r="J22" s="177"/>
    </row>
    <row r="23" spans="1:10" ht="12.75" customHeight="1">
      <c r="A23" s="119">
        <v>9</v>
      </c>
      <c r="B23" s="319"/>
      <c r="C23" s="319"/>
      <c r="D23" s="319"/>
      <c r="E23" s="319"/>
      <c r="F23" s="319"/>
      <c r="G23" s="320"/>
      <c r="H23" s="344"/>
      <c r="I23" s="326"/>
      <c r="J23" s="177"/>
    </row>
    <row r="24" spans="1:10" ht="12.75" customHeight="1" thickBot="1">
      <c r="A24" s="119">
        <v>10</v>
      </c>
      <c r="B24" s="319"/>
      <c r="C24" s="319"/>
      <c r="D24" s="319"/>
      <c r="E24" s="319"/>
      <c r="F24" s="319"/>
      <c r="G24" s="320"/>
      <c r="H24" s="343"/>
      <c r="I24" s="322"/>
      <c r="J24" s="177"/>
    </row>
    <row r="25" spans="1:10" ht="12.75" customHeight="1">
      <c r="A25" s="116"/>
      <c r="B25" s="116"/>
      <c r="C25" s="116"/>
      <c r="D25" s="116"/>
      <c r="E25" s="116"/>
      <c r="F25" s="116"/>
      <c r="G25" s="116"/>
      <c r="H25" s="116"/>
      <c r="I25" s="116"/>
      <c r="J25" s="116"/>
    </row>
    <row r="26" spans="1:10" ht="12.75" customHeight="1">
      <c r="A26" s="116" t="s">
        <v>214</v>
      </c>
      <c r="B26" s="116"/>
      <c r="C26" s="116"/>
      <c r="D26" s="116"/>
      <c r="E26" s="116"/>
      <c r="F26" s="116"/>
      <c r="G26" s="116"/>
      <c r="H26" s="116"/>
      <c r="I26" s="116"/>
      <c r="J26" s="116"/>
    </row>
    <row r="27" spans="1:10" ht="21.75" customHeight="1" thickBot="1">
      <c r="A27" s="117"/>
      <c r="B27" s="332" t="s">
        <v>209</v>
      </c>
      <c r="C27" s="332"/>
      <c r="D27" s="332"/>
      <c r="E27" s="332"/>
      <c r="F27" s="333"/>
      <c r="G27" s="332"/>
      <c r="H27" s="334"/>
      <c r="I27" s="334"/>
      <c r="J27" s="332"/>
    </row>
    <row r="28" spans="1:10" ht="18" customHeight="1">
      <c r="A28" s="117"/>
      <c r="B28" s="314" t="s">
        <v>210</v>
      </c>
      <c r="C28" s="314"/>
      <c r="D28" s="314" t="s">
        <v>211</v>
      </c>
      <c r="E28" s="314"/>
      <c r="F28" s="314" t="s">
        <v>173</v>
      </c>
      <c r="G28" s="329"/>
      <c r="H28" s="330" t="s">
        <v>215</v>
      </c>
      <c r="I28" s="331"/>
      <c r="J28" s="118" t="s">
        <v>213</v>
      </c>
    </row>
    <row r="29" spans="1:10" ht="12.75" customHeight="1">
      <c r="A29" s="119">
        <v>1</v>
      </c>
      <c r="B29" s="320"/>
      <c r="C29" s="340"/>
      <c r="D29" s="338"/>
      <c r="E29" s="341"/>
      <c r="F29" s="319"/>
      <c r="G29" s="320"/>
      <c r="H29" s="325"/>
      <c r="I29" s="342"/>
      <c r="J29" s="176"/>
    </row>
    <row r="30" spans="1:10" ht="12.75" customHeight="1">
      <c r="A30" s="119">
        <v>2</v>
      </c>
      <c r="B30" s="319"/>
      <c r="C30" s="319"/>
      <c r="D30" s="336"/>
      <c r="E30" s="337"/>
      <c r="F30" s="319"/>
      <c r="G30" s="320"/>
      <c r="H30" s="325"/>
      <c r="I30" s="326"/>
      <c r="J30" s="176"/>
    </row>
    <row r="31" spans="1:10" ht="12.75" customHeight="1">
      <c r="A31" s="119">
        <v>3</v>
      </c>
      <c r="B31" s="320"/>
      <c r="C31" s="340"/>
      <c r="D31" s="338"/>
      <c r="E31" s="341"/>
      <c r="F31" s="320"/>
      <c r="G31" s="326"/>
      <c r="H31" s="325"/>
      <c r="I31" s="342"/>
      <c r="J31" s="176"/>
    </row>
    <row r="32" spans="1:10" ht="12.75" customHeight="1">
      <c r="A32" s="119">
        <v>4</v>
      </c>
      <c r="B32" s="319"/>
      <c r="C32" s="319"/>
      <c r="D32" s="336"/>
      <c r="E32" s="337"/>
      <c r="F32" s="319"/>
      <c r="G32" s="320"/>
      <c r="H32" s="325"/>
      <c r="I32" s="326"/>
      <c r="J32" s="176"/>
    </row>
    <row r="33" spans="1:10" ht="12.75" customHeight="1">
      <c r="A33" s="119">
        <v>5</v>
      </c>
      <c r="B33" s="319"/>
      <c r="C33" s="319"/>
      <c r="D33" s="338"/>
      <c r="E33" s="339"/>
      <c r="F33" s="319"/>
      <c r="G33" s="320"/>
      <c r="H33" s="325"/>
      <c r="I33" s="326"/>
      <c r="J33" s="177"/>
    </row>
    <row r="34" spans="1:10" ht="12.75" customHeight="1">
      <c r="A34" s="119">
        <v>6</v>
      </c>
      <c r="B34" s="319"/>
      <c r="C34" s="319"/>
      <c r="D34" s="335"/>
      <c r="E34" s="319"/>
      <c r="F34" s="319"/>
      <c r="G34" s="320"/>
      <c r="H34" s="325"/>
      <c r="I34" s="326"/>
      <c r="J34" s="177"/>
    </row>
    <row r="35" spans="1:10" ht="12.75" customHeight="1">
      <c r="A35" s="119">
        <v>7</v>
      </c>
      <c r="B35" s="319"/>
      <c r="C35" s="319"/>
      <c r="D35" s="319"/>
      <c r="E35" s="319"/>
      <c r="F35" s="319"/>
      <c r="G35" s="320"/>
      <c r="H35" s="325"/>
      <c r="I35" s="326"/>
      <c r="J35" s="177"/>
    </row>
    <row r="36" spans="1:10" ht="12.75" customHeight="1">
      <c r="A36" s="119">
        <v>8</v>
      </c>
      <c r="B36" s="319"/>
      <c r="C36" s="319"/>
      <c r="D36" s="319"/>
      <c r="E36" s="319"/>
      <c r="F36" s="319"/>
      <c r="G36" s="320"/>
      <c r="H36" s="325"/>
      <c r="I36" s="326"/>
      <c r="J36" s="177"/>
    </row>
    <row r="37" spans="1:10" ht="12.75" customHeight="1">
      <c r="A37" s="119">
        <v>9</v>
      </c>
      <c r="B37" s="319"/>
      <c r="C37" s="319"/>
      <c r="D37" s="319"/>
      <c r="E37" s="319"/>
      <c r="F37" s="319"/>
      <c r="G37" s="320"/>
      <c r="H37" s="325"/>
      <c r="I37" s="326"/>
      <c r="J37" s="177"/>
    </row>
    <row r="38" spans="1:10" ht="12.75" customHeight="1" thickBot="1">
      <c r="A38" s="119">
        <v>10</v>
      </c>
      <c r="B38" s="319"/>
      <c r="C38" s="319"/>
      <c r="D38" s="319"/>
      <c r="E38" s="319"/>
      <c r="F38" s="319"/>
      <c r="G38" s="320"/>
      <c r="H38" s="321"/>
      <c r="I38" s="322"/>
      <c r="J38" s="177"/>
    </row>
    <row r="39" spans="1:10" ht="12.75" customHeight="1">
      <c r="A39" s="116"/>
      <c r="B39" s="116"/>
      <c r="C39" s="116"/>
      <c r="D39" s="116"/>
      <c r="E39" s="116"/>
      <c r="F39" s="116"/>
      <c r="G39" s="116"/>
      <c r="H39" s="116"/>
      <c r="I39" s="116"/>
      <c r="J39" s="116"/>
    </row>
    <row r="40" spans="1:10" ht="12.75" customHeight="1">
      <c r="A40" s="116" t="s">
        <v>216</v>
      </c>
      <c r="B40" s="116"/>
      <c r="C40" s="116"/>
      <c r="D40" s="116"/>
      <c r="E40" s="116"/>
      <c r="F40" s="116"/>
      <c r="G40" s="116"/>
      <c r="H40" s="116"/>
      <c r="I40" s="116"/>
      <c r="J40" s="116"/>
    </row>
    <row r="41" spans="1:10" ht="24" customHeight="1" thickBot="1">
      <c r="A41" s="117"/>
      <c r="B41" s="332" t="s">
        <v>209</v>
      </c>
      <c r="C41" s="332"/>
      <c r="D41" s="332"/>
      <c r="E41" s="332"/>
      <c r="F41" s="333"/>
      <c r="G41" s="332"/>
      <c r="H41" s="334"/>
      <c r="I41" s="334"/>
      <c r="J41" s="332"/>
    </row>
    <row r="42" spans="1:10" ht="18" customHeight="1">
      <c r="A42" s="117"/>
      <c r="B42" s="314" t="s">
        <v>210</v>
      </c>
      <c r="C42" s="314"/>
      <c r="D42" s="314" t="s">
        <v>211</v>
      </c>
      <c r="E42" s="314"/>
      <c r="F42" s="314" t="s">
        <v>173</v>
      </c>
      <c r="G42" s="329"/>
      <c r="H42" s="330" t="s">
        <v>217</v>
      </c>
      <c r="I42" s="331"/>
      <c r="J42" s="118" t="s">
        <v>213</v>
      </c>
    </row>
    <row r="43" spans="1:10" ht="12.75" customHeight="1">
      <c r="A43" s="179">
        <v>1</v>
      </c>
      <c r="B43" s="319"/>
      <c r="C43" s="319"/>
      <c r="D43" s="327"/>
      <c r="E43" s="328"/>
      <c r="F43" s="319"/>
      <c r="G43" s="320"/>
      <c r="H43" s="325"/>
      <c r="I43" s="326"/>
      <c r="J43" s="176"/>
    </row>
    <row r="44" spans="1:10" ht="12.75" customHeight="1">
      <c r="A44" s="179">
        <v>2</v>
      </c>
      <c r="B44" s="319"/>
      <c r="C44" s="319"/>
      <c r="D44" s="327"/>
      <c r="E44" s="328"/>
      <c r="F44" s="319"/>
      <c r="G44" s="320"/>
      <c r="H44" s="325"/>
      <c r="I44" s="326"/>
      <c r="J44" s="176"/>
    </row>
    <row r="45" spans="1:10" ht="12.75" customHeight="1">
      <c r="A45" s="179">
        <v>3</v>
      </c>
      <c r="B45" s="319"/>
      <c r="C45" s="319"/>
      <c r="D45" s="327"/>
      <c r="E45" s="328"/>
      <c r="F45" s="319"/>
      <c r="G45" s="320"/>
      <c r="H45" s="325"/>
      <c r="I45" s="326"/>
      <c r="J45" s="176"/>
    </row>
    <row r="46" spans="1:10" ht="12.75" customHeight="1">
      <c r="A46" s="179">
        <v>4</v>
      </c>
      <c r="B46" s="319"/>
      <c r="C46" s="319"/>
      <c r="D46" s="327"/>
      <c r="E46" s="328"/>
      <c r="F46" s="319"/>
      <c r="G46" s="320"/>
      <c r="H46" s="325"/>
      <c r="I46" s="326"/>
      <c r="J46" s="177"/>
    </row>
    <row r="47" spans="1:10" ht="12.75" customHeight="1">
      <c r="A47" s="179">
        <v>5</v>
      </c>
      <c r="B47" s="319"/>
      <c r="C47" s="319"/>
      <c r="D47" s="327"/>
      <c r="E47" s="328"/>
      <c r="F47" s="319"/>
      <c r="G47" s="320"/>
      <c r="H47" s="325"/>
      <c r="I47" s="326"/>
      <c r="J47" s="177"/>
    </row>
    <row r="48" spans="1:10" ht="12.75" customHeight="1">
      <c r="A48" s="179">
        <v>6</v>
      </c>
      <c r="B48" s="319"/>
      <c r="C48" s="319"/>
      <c r="D48" s="319"/>
      <c r="E48" s="319"/>
      <c r="F48" s="319"/>
      <c r="G48" s="320"/>
      <c r="H48" s="325"/>
      <c r="I48" s="326"/>
      <c r="J48" s="177"/>
    </row>
    <row r="49" spans="1:10" ht="12.75" customHeight="1">
      <c r="A49" s="179">
        <v>7</v>
      </c>
      <c r="B49" s="319"/>
      <c r="C49" s="319"/>
      <c r="D49" s="319"/>
      <c r="E49" s="319"/>
      <c r="F49" s="319"/>
      <c r="G49" s="320"/>
      <c r="H49" s="325"/>
      <c r="I49" s="326"/>
      <c r="J49" s="177"/>
    </row>
    <row r="50" spans="1:10" ht="12.75" customHeight="1">
      <c r="A50" s="179">
        <v>8</v>
      </c>
      <c r="B50" s="319"/>
      <c r="C50" s="319"/>
      <c r="D50" s="319"/>
      <c r="E50" s="319"/>
      <c r="F50" s="319"/>
      <c r="G50" s="320"/>
      <c r="H50" s="325"/>
      <c r="I50" s="326"/>
      <c r="J50" s="177"/>
    </row>
    <row r="51" spans="1:10" ht="12.75" customHeight="1">
      <c r="A51" s="179">
        <v>9</v>
      </c>
      <c r="B51" s="319"/>
      <c r="C51" s="319"/>
      <c r="D51" s="319"/>
      <c r="E51" s="319"/>
      <c r="F51" s="319"/>
      <c r="G51" s="320"/>
      <c r="H51" s="325"/>
      <c r="I51" s="326"/>
      <c r="J51" s="177"/>
    </row>
    <row r="52" spans="1:10" ht="12.75" customHeight="1" thickBot="1">
      <c r="A52" s="179">
        <v>10</v>
      </c>
      <c r="B52" s="319"/>
      <c r="C52" s="319"/>
      <c r="D52" s="319"/>
      <c r="E52" s="319"/>
      <c r="F52" s="319"/>
      <c r="G52" s="320"/>
      <c r="H52" s="321"/>
      <c r="I52" s="322"/>
      <c r="J52" s="177"/>
    </row>
    <row r="53" spans="1:13" s="180" customFormat="1" ht="36.75" customHeight="1">
      <c r="A53" s="323" t="s">
        <v>244</v>
      </c>
      <c r="B53" s="323"/>
      <c r="C53" s="323"/>
      <c r="D53" s="323"/>
      <c r="E53" s="323"/>
      <c r="F53" s="323"/>
      <c r="G53" s="323"/>
      <c r="H53" s="323"/>
      <c r="I53" s="323"/>
      <c r="J53" s="323"/>
      <c r="M53" s="181"/>
    </row>
    <row r="54" spans="1:10" ht="15" customHeight="1">
      <c r="A54" s="324" t="s">
        <v>218</v>
      </c>
      <c r="B54" s="324"/>
      <c r="C54" s="324"/>
      <c r="D54" s="324"/>
      <c r="E54" s="324"/>
      <c r="F54" s="324"/>
      <c r="G54" s="324"/>
      <c r="H54" s="324"/>
      <c r="I54" s="324"/>
      <c r="J54" s="324"/>
    </row>
    <row r="55" spans="1:10" ht="16.5" customHeight="1">
      <c r="A55" s="120"/>
      <c r="B55" s="120"/>
      <c r="C55" s="120"/>
      <c r="D55" s="120"/>
      <c r="E55" s="120"/>
      <c r="F55" s="120"/>
      <c r="G55" s="120"/>
      <c r="H55" s="120"/>
      <c r="I55" s="120"/>
      <c r="J55" s="120"/>
    </row>
    <row r="56" spans="1:10" ht="21.75" customHeight="1">
      <c r="A56" s="145" t="s">
        <v>247</v>
      </c>
      <c r="B56" s="109"/>
      <c r="C56" s="109"/>
      <c r="D56" s="109"/>
      <c r="E56" s="109"/>
      <c r="F56" s="109"/>
      <c r="G56" s="109"/>
      <c r="H56" s="109"/>
      <c r="I56" s="109"/>
      <c r="J56" s="109"/>
    </row>
    <row r="57" spans="1:10" ht="6.75" customHeight="1">
      <c r="A57" s="145"/>
      <c r="B57" s="109"/>
      <c r="C57" s="109"/>
      <c r="D57" s="109"/>
      <c r="E57" s="109"/>
      <c r="F57" s="109"/>
      <c r="G57" s="109"/>
      <c r="H57" s="109"/>
      <c r="I57" s="109"/>
      <c r="J57" s="109"/>
    </row>
    <row r="58" spans="1:10" ht="21.75" customHeight="1">
      <c r="A58" s="109"/>
      <c r="B58" s="109"/>
      <c r="C58" s="169" t="s">
        <v>253</v>
      </c>
      <c r="D58" s="168"/>
      <c r="E58" s="110" t="s">
        <v>29</v>
      </c>
      <c r="F58" s="147"/>
      <c r="G58" s="109"/>
      <c r="H58" s="109"/>
      <c r="I58" s="109"/>
      <c r="J58" s="109"/>
    </row>
    <row r="59" spans="2:10" ht="12.75" customHeight="1">
      <c r="B59" s="109"/>
      <c r="C59" s="109"/>
      <c r="D59" s="169"/>
      <c r="E59" s="175"/>
      <c r="F59" s="147"/>
      <c r="G59" s="109"/>
      <c r="H59" s="109"/>
      <c r="I59" s="109"/>
      <c r="J59" s="109"/>
    </row>
    <row r="60" spans="1:10" ht="15">
      <c r="A60" s="147" t="s">
        <v>258</v>
      </c>
      <c r="B60" s="146"/>
      <c r="C60" s="146"/>
      <c r="D60" s="146"/>
      <c r="E60" s="146"/>
      <c r="F60" s="146"/>
      <c r="G60" s="146"/>
      <c r="H60" s="146"/>
      <c r="I60" s="146"/>
      <c r="J60" s="146"/>
    </row>
    <row r="61" spans="1:10" ht="14.25">
      <c r="A61" s="119"/>
      <c r="B61" s="314" t="s">
        <v>248</v>
      </c>
      <c r="C61" s="314"/>
      <c r="D61" s="314" t="s">
        <v>249</v>
      </c>
      <c r="E61" s="314"/>
      <c r="F61" s="314" t="s">
        <v>250</v>
      </c>
      <c r="G61" s="314"/>
      <c r="H61" s="314"/>
      <c r="I61" s="143"/>
      <c r="J61" s="144"/>
    </row>
    <row r="62" spans="1:10" ht="14.25">
      <c r="A62" s="119">
        <v>1</v>
      </c>
      <c r="B62" s="314"/>
      <c r="C62" s="314"/>
      <c r="D62" s="357" t="s">
        <v>251</v>
      </c>
      <c r="E62" s="358"/>
      <c r="F62" s="314"/>
      <c r="G62" s="314"/>
      <c r="H62" s="314"/>
      <c r="I62" s="143"/>
      <c r="J62" s="144"/>
    </row>
    <row r="63" spans="1:10" ht="14.25">
      <c r="A63" s="119">
        <v>2</v>
      </c>
      <c r="B63" s="314"/>
      <c r="C63" s="314"/>
      <c r="D63" s="357" t="s">
        <v>251</v>
      </c>
      <c r="E63" s="358"/>
      <c r="F63" s="314"/>
      <c r="G63" s="314"/>
      <c r="H63" s="314"/>
      <c r="I63" s="143"/>
      <c r="J63" s="144"/>
    </row>
    <row r="64" spans="1:10" ht="14.25">
      <c r="A64" s="119">
        <v>3</v>
      </c>
      <c r="B64" s="314"/>
      <c r="C64" s="314"/>
      <c r="D64" s="357" t="s">
        <v>251</v>
      </c>
      <c r="E64" s="358"/>
      <c r="F64" s="314"/>
      <c r="G64" s="314"/>
      <c r="H64" s="314"/>
      <c r="I64" s="143"/>
      <c r="J64" s="144"/>
    </row>
    <row r="65" spans="1:10" ht="14.25">
      <c r="A65" s="119">
        <v>4</v>
      </c>
      <c r="B65" s="314"/>
      <c r="C65" s="314"/>
      <c r="D65" s="357" t="s">
        <v>251</v>
      </c>
      <c r="E65" s="358"/>
      <c r="F65" s="314"/>
      <c r="G65" s="314"/>
      <c r="H65" s="314"/>
      <c r="I65" s="143"/>
      <c r="J65" s="144"/>
    </row>
    <row r="66" spans="1:10" ht="14.25">
      <c r="A66" s="315"/>
      <c r="B66" s="315"/>
      <c r="C66" s="315"/>
      <c r="D66" s="315"/>
      <c r="E66" s="315"/>
      <c r="F66" s="315"/>
      <c r="G66" s="315"/>
      <c r="H66" s="315"/>
      <c r="I66" s="315"/>
      <c r="J66" s="315"/>
    </row>
    <row r="67" spans="1:10" ht="15">
      <c r="A67" s="147" t="s">
        <v>255</v>
      </c>
      <c r="B67" s="146"/>
      <c r="C67" s="146"/>
      <c r="D67" s="146"/>
      <c r="E67" s="146"/>
      <c r="F67" s="146"/>
      <c r="G67" s="146"/>
      <c r="H67" s="146"/>
      <c r="I67" s="146"/>
      <c r="J67" s="146"/>
    </row>
    <row r="68" spans="1:10" ht="14.25">
      <c r="A68" s="119"/>
      <c r="B68" s="314" t="s">
        <v>248</v>
      </c>
      <c r="C68" s="314"/>
      <c r="D68" s="314" t="s">
        <v>249</v>
      </c>
      <c r="E68" s="314"/>
      <c r="F68" s="314" t="s">
        <v>250</v>
      </c>
      <c r="G68" s="314"/>
      <c r="H68" s="314"/>
      <c r="I68" s="143"/>
      <c r="J68" s="144"/>
    </row>
    <row r="69" spans="1:10" ht="14.25">
      <c r="A69" s="119">
        <v>1</v>
      </c>
      <c r="B69" s="314"/>
      <c r="C69" s="314"/>
      <c r="D69" s="357" t="s">
        <v>251</v>
      </c>
      <c r="E69" s="358"/>
      <c r="F69" s="314"/>
      <c r="G69" s="314"/>
      <c r="H69" s="314"/>
      <c r="I69" s="143"/>
      <c r="J69" s="144"/>
    </row>
    <row r="70" spans="1:10" ht="14.25">
      <c r="A70" s="119">
        <v>2</v>
      </c>
      <c r="B70" s="314"/>
      <c r="C70" s="314"/>
      <c r="D70" s="357" t="s">
        <v>251</v>
      </c>
      <c r="E70" s="358"/>
      <c r="F70" s="314"/>
      <c r="G70" s="314"/>
      <c r="H70" s="314"/>
      <c r="I70" s="143"/>
      <c r="J70" s="144"/>
    </row>
    <row r="71" spans="1:10" ht="14.25">
      <c r="A71" s="119">
        <v>3</v>
      </c>
      <c r="B71" s="314"/>
      <c r="C71" s="314"/>
      <c r="D71" s="357" t="s">
        <v>251</v>
      </c>
      <c r="E71" s="358"/>
      <c r="F71" s="314"/>
      <c r="G71" s="314"/>
      <c r="H71" s="314"/>
      <c r="I71" s="143"/>
      <c r="J71" s="144"/>
    </row>
    <row r="72" spans="1:10" ht="15" thickBot="1">
      <c r="A72" s="119">
        <v>4</v>
      </c>
      <c r="B72" s="314"/>
      <c r="C72" s="314"/>
      <c r="D72" s="357" t="s">
        <v>251</v>
      </c>
      <c r="E72" s="358"/>
      <c r="F72" s="314"/>
      <c r="G72" s="314"/>
      <c r="H72" s="314"/>
      <c r="I72" s="143"/>
      <c r="J72" s="144"/>
    </row>
    <row r="73" spans="1:13" ht="15.75" customHeight="1">
      <c r="A73" s="121"/>
      <c r="B73" s="122"/>
      <c r="C73" s="122"/>
      <c r="D73" s="122"/>
      <c r="E73" s="122"/>
      <c r="F73" s="122"/>
      <c r="G73" s="122"/>
      <c r="H73" s="122"/>
      <c r="I73" s="122"/>
      <c r="J73" s="122"/>
      <c r="K73" s="123"/>
      <c r="L73" s="124"/>
      <c r="M73" s="125"/>
    </row>
    <row r="74" spans="1:13" s="156" customFormat="1" ht="15.75" customHeight="1">
      <c r="A74" s="152" t="s">
        <v>219</v>
      </c>
      <c r="B74" s="153"/>
      <c r="C74" s="153"/>
      <c r="D74" s="153"/>
      <c r="E74" s="153"/>
      <c r="F74" s="153"/>
      <c r="G74" s="316"/>
      <c r="H74" s="316"/>
      <c r="I74" s="316"/>
      <c r="J74" s="316"/>
      <c r="K74" s="154"/>
      <c r="L74" s="153"/>
      <c r="M74" s="155"/>
    </row>
    <row r="75" spans="1:13" ht="15.75" customHeight="1">
      <c r="A75" s="317" t="s">
        <v>245</v>
      </c>
      <c r="B75" s="318"/>
      <c r="C75" s="318"/>
      <c r="D75" s="318"/>
      <c r="E75" s="318"/>
      <c r="F75" s="318"/>
      <c r="G75" s="318"/>
      <c r="H75" s="318"/>
      <c r="I75" s="318"/>
      <c r="J75" s="318"/>
      <c r="K75" s="131"/>
      <c r="L75" s="124"/>
      <c r="M75" s="125"/>
    </row>
    <row r="76" spans="1:11" ht="18.75" customHeight="1">
      <c r="A76" s="158"/>
      <c r="B76" s="273" t="s">
        <v>243</v>
      </c>
      <c r="C76" s="273"/>
      <c r="D76" s="356">
        <f>'職員配置'!B63</f>
        <v>0</v>
      </c>
      <c r="E76" s="356"/>
      <c r="F76" s="356"/>
      <c r="G76" s="273" t="s">
        <v>74</v>
      </c>
      <c r="H76" s="274"/>
      <c r="I76" s="355">
        <f>'職員配置'!E63</f>
        <v>0</v>
      </c>
      <c r="J76" s="355"/>
      <c r="K76" s="131"/>
    </row>
    <row r="77" spans="1:11" ht="7.5" customHeight="1">
      <c r="A77" s="158"/>
      <c r="B77" s="148"/>
      <c r="C77" s="148"/>
      <c r="D77" s="149"/>
      <c r="E77" s="149"/>
      <c r="F77" s="149"/>
      <c r="G77" s="148"/>
      <c r="H77" s="148"/>
      <c r="I77" s="150"/>
      <c r="J77" s="150"/>
      <c r="K77" s="131"/>
    </row>
    <row r="78" spans="1:11" ht="21.75" customHeight="1">
      <c r="A78" s="159" t="s">
        <v>246</v>
      </c>
      <c r="B78" s="160"/>
      <c r="C78" s="160"/>
      <c r="D78" s="160"/>
      <c r="E78" s="160"/>
      <c r="F78" s="160"/>
      <c r="G78" s="160"/>
      <c r="H78" s="160"/>
      <c r="I78" s="160"/>
      <c r="J78" s="160"/>
      <c r="K78" s="131"/>
    </row>
    <row r="79" spans="1:13" ht="9.75" customHeight="1">
      <c r="A79" s="126"/>
      <c r="B79" s="127"/>
      <c r="C79" s="127"/>
      <c r="D79" s="127"/>
      <c r="E79" s="127"/>
      <c r="F79" s="127"/>
      <c r="G79" s="127"/>
      <c r="H79" s="127"/>
      <c r="I79" s="127"/>
      <c r="J79" s="127"/>
      <c r="K79" s="131"/>
      <c r="L79" s="124"/>
      <c r="M79" s="125"/>
    </row>
    <row r="80" spans="1:13" ht="14.25" customHeight="1">
      <c r="A80" s="301" t="s">
        <v>199</v>
      </c>
      <c r="B80" s="299"/>
      <c r="C80" s="299"/>
      <c r="D80" s="299" t="s">
        <v>200</v>
      </c>
      <c r="E80" s="299"/>
      <c r="F80" s="128" t="s">
        <v>201</v>
      </c>
      <c r="G80" s="124"/>
      <c r="H80" s="129"/>
      <c r="I80" s="129"/>
      <c r="J80" s="129"/>
      <c r="K80" s="131"/>
      <c r="L80" s="124"/>
      <c r="M80" s="125"/>
    </row>
    <row r="81" spans="1:13" ht="22.5" customHeight="1">
      <c r="A81" s="307" t="s">
        <v>202</v>
      </c>
      <c r="B81" s="308"/>
      <c r="C81" s="308"/>
      <c r="D81" s="309">
        <f>F87</f>
        <v>0.25</v>
      </c>
      <c r="E81" s="299"/>
      <c r="F81" s="130">
        <v>71</v>
      </c>
      <c r="G81" s="124"/>
      <c r="H81" s="124"/>
      <c r="I81" s="124"/>
      <c r="J81" s="124"/>
      <c r="K81" s="131"/>
      <c r="L81" s="124"/>
      <c r="M81" s="125"/>
    </row>
    <row r="82" spans="1:13" ht="22.5" customHeight="1">
      <c r="A82" s="307" t="s">
        <v>203</v>
      </c>
      <c r="B82" s="308"/>
      <c r="C82" s="308"/>
      <c r="D82" s="309">
        <f>F101</f>
        <v>0.2</v>
      </c>
      <c r="E82" s="299"/>
      <c r="F82" s="130">
        <v>41</v>
      </c>
      <c r="G82" s="304" t="s">
        <v>204</v>
      </c>
      <c r="H82" s="304"/>
      <c r="I82" s="306" t="s">
        <v>220</v>
      </c>
      <c r="J82" s="306"/>
      <c r="K82" s="131"/>
      <c r="L82" s="124"/>
      <c r="M82" s="125"/>
    </row>
    <row r="83" spans="1:13" ht="22.5" customHeight="1" thickBot="1">
      <c r="A83" s="307" t="s">
        <v>205</v>
      </c>
      <c r="B83" s="308"/>
      <c r="C83" s="308"/>
      <c r="D83" s="309">
        <f>F115</f>
        <v>0.15</v>
      </c>
      <c r="E83" s="299"/>
      <c r="F83" s="132">
        <v>34</v>
      </c>
      <c r="G83" s="304"/>
      <c r="H83" s="304"/>
      <c r="I83" s="306"/>
      <c r="J83" s="306"/>
      <c r="K83" s="131"/>
      <c r="L83" s="124"/>
      <c r="M83" s="125"/>
    </row>
    <row r="84" spans="1:13" ht="22.5" customHeight="1" thickBot="1">
      <c r="A84" s="310" t="s">
        <v>206</v>
      </c>
      <c r="B84" s="311"/>
      <c r="C84" s="312"/>
      <c r="D84" s="309" t="s">
        <v>207</v>
      </c>
      <c r="E84" s="313"/>
      <c r="F84" s="115">
        <f>SUM(F81:F83)</f>
        <v>146</v>
      </c>
      <c r="G84" s="305"/>
      <c r="H84" s="304"/>
      <c r="I84" s="306"/>
      <c r="J84" s="306"/>
      <c r="K84" s="131"/>
      <c r="L84" s="124"/>
      <c r="M84" s="125"/>
    </row>
    <row r="85" spans="1:13" ht="13.5" customHeight="1">
      <c r="A85" s="133"/>
      <c r="B85" s="124"/>
      <c r="C85" s="124"/>
      <c r="D85" s="124"/>
      <c r="E85" s="124"/>
      <c r="F85" s="124"/>
      <c r="G85" s="124"/>
      <c r="H85" s="124"/>
      <c r="I85" s="124"/>
      <c r="J85" s="124"/>
      <c r="K85" s="131"/>
      <c r="L85" s="124"/>
      <c r="M85" s="125"/>
    </row>
    <row r="86" spans="1:13" ht="12.75" customHeight="1">
      <c r="A86" s="134" t="s">
        <v>208</v>
      </c>
      <c r="B86" s="135"/>
      <c r="C86" s="135"/>
      <c r="D86" s="135"/>
      <c r="E86" s="135"/>
      <c r="F86" s="135"/>
      <c r="G86" s="135"/>
      <c r="H86" s="135"/>
      <c r="I86" s="135"/>
      <c r="J86" s="135"/>
      <c r="K86" s="131"/>
      <c r="L86" s="124"/>
      <c r="M86" s="125"/>
    </row>
    <row r="87" spans="1:13" ht="21.75" customHeight="1" thickBot="1">
      <c r="A87" s="136"/>
      <c r="B87" s="281" t="s">
        <v>209</v>
      </c>
      <c r="C87" s="281"/>
      <c r="D87" s="281"/>
      <c r="E87" s="281"/>
      <c r="F87" s="282">
        <v>0.25</v>
      </c>
      <c r="G87" s="283"/>
      <c r="H87" s="284"/>
      <c r="I87" s="284"/>
      <c r="J87" s="283"/>
      <c r="K87" s="131"/>
      <c r="L87" s="124"/>
      <c r="M87" s="125"/>
    </row>
    <row r="88" spans="1:13" ht="18" customHeight="1">
      <c r="A88" s="136"/>
      <c r="B88" s="273" t="s">
        <v>210</v>
      </c>
      <c r="C88" s="273"/>
      <c r="D88" s="273" t="s">
        <v>211</v>
      </c>
      <c r="E88" s="273"/>
      <c r="F88" s="273" t="s">
        <v>173</v>
      </c>
      <c r="G88" s="274"/>
      <c r="H88" s="287" t="s">
        <v>212</v>
      </c>
      <c r="I88" s="288"/>
      <c r="J88" s="139" t="s">
        <v>213</v>
      </c>
      <c r="K88" s="131"/>
      <c r="L88" s="124"/>
      <c r="M88" s="125"/>
    </row>
    <row r="89" spans="1:13" ht="12.75" customHeight="1">
      <c r="A89" s="137">
        <v>1</v>
      </c>
      <c r="B89" s="273" t="s">
        <v>221</v>
      </c>
      <c r="C89" s="273"/>
      <c r="D89" s="295">
        <v>42292</v>
      </c>
      <c r="E89" s="296"/>
      <c r="F89" s="273" t="s">
        <v>222</v>
      </c>
      <c r="G89" s="274"/>
      <c r="H89" s="275">
        <v>42475</v>
      </c>
      <c r="I89" s="276"/>
      <c r="J89" s="140" t="s">
        <v>223</v>
      </c>
      <c r="K89" s="131"/>
      <c r="L89" s="124"/>
      <c r="M89" s="125"/>
    </row>
    <row r="90" spans="1:13" ht="12.75" customHeight="1">
      <c r="A90" s="137">
        <v>2</v>
      </c>
      <c r="B90" s="273" t="s">
        <v>224</v>
      </c>
      <c r="C90" s="273"/>
      <c r="D90" s="295">
        <v>42401</v>
      </c>
      <c r="E90" s="296"/>
      <c r="F90" s="273" t="s">
        <v>225</v>
      </c>
      <c r="G90" s="274"/>
      <c r="H90" s="275">
        <v>42583</v>
      </c>
      <c r="I90" s="276"/>
      <c r="J90" s="140" t="s">
        <v>223</v>
      </c>
      <c r="K90" s="131"/>
      <c r="L90" s="124"/>
      <c r="M90" s="125"/>
    </row>
    <row r="91" spans="1:13" ht="12.75" customHeight="1">
      <c r="A91" s="137">
        <v>3</v>
      </c>
      <c r="B91" s="274" t="s">
        <v>226</v>
      </c>
      <c r="C91" s="292"/>
      <c r="D91" s="289">
        <v>42461</v>
      </c>
      <c r="E91" s="293"/>
      <c r="F91" s="274" t="s">
        <v>227</v>
      </c>
      <c r="G91" s="303"/>
      <c r="H91" s="275">
        <v>42644</v>
      </c>
      <c r="I91" s="294"/>
      <c r="J91" s="140" t="s">
        <v>228</v>
      </c>
      <c r="K91" s="131"/>
      <c r="L91" s="124"/>
      <c r="M91" s="125"/>
    </row>
    <row r="92" spans="1:13" ht="12.75" customHeight="1">
      <c r="A92" s="137">
        <v>4</v>
      </c>
      <c r="B92" s="274" t="s">
        <v>229</v>
      </c>
      <c r="C92" s="292"/>
      <c r="D92" s="289">
        <v>42583</v>
      </c>
      <c r="E92" s="293"/>
      <c r="F92" s="274" t="s">
        <v>230</v>
      </c>
      <c r="G92" s="303"/>
      <c r="H92" s="275">
        <v>42767</v>
      </c>
      <c r="I92" s="294"/>
      <c r="J92" s="140" t="s">
        <v>228</v>
      </c>
      <c r="K92" s="131"/>
      <c r="L92" s="124"/>
      <c r="M92" s="125"/>
    </row>
    <row r="93" spans="1:13" ht="12.75" customHeight="1">
      <c r="A93" s="137">
        <v>5</v>
      </c>
      <c r="B93" s="274" t="s">
        <v>231</v>
      </c>
      <c r="C93" s="292"/>
      <c r="D93" s="289">
        <v>42628</v>
      </c>
      <c r="E93" s="293"/>
      <c r="F93" s="274" t="s">
        <v>232</v>
      </c>
      <c r="G93" s="303"/>
      <c r="H93" s="275">
        <v>42809</v>
      </c>
      <c r="I93" s="294"/>
      <c r="J93" s="140" t="s">
        <v>223</v>
      </c>
      <c r="K93" s="131"/>
      <c r="L93" s="124"/>
      <c r="M93" s="125"/>
    </row>
    <row r="94" spans="1:13" ht="12.75" customHeight="1">
      <c r="A94" s="137">
        <v>6</v>
      </c>
      <c r="B94" s="274"/>
      <c r="C94" s="292"/>
      <c r="D94" s="289"/>
      <c r="E94" s="293"/>
      <c r="F94" s="274"/>
      <c r="G94" s="303"/>
      <c r="H94" s="275"/>
      <c r="I94" s="294"/>
      <c r="J94" s="141"/>
      <c r="K94" s="131"/>
      <c r="L94" s="124"/>
      <c r="M94" s="125"/>
    </row>
    <row r="95" spans="1:13" ht="12.75" customHeight="1">
      <c r="A95" s="137">
        <v>7</v>
      </c>
      <c r="B95" s="299"/>
      <c r="C95" s="299"/>
      <c r="D95" s="299"/>
      <c r="E95" s="299"/>
      <c r="F95" s="299"/>
      <c r="G95" s="300"/>
      <c r="H95" s="301"/>
      <c r="I95" s="302"/>
      <c r="J95" s="142"/>
      <c r="K95" s="131"/>
      <c r="L95" s="124"/>
      <c r="M95" s="125"/>
    </row>
    <row r="96" spans="1:13" ht="12.75" customHeight="1">
      <c r="A96" s="137">
        <v>8</v>
      </c>
      <c r="B96" s="273"/>
      <c r="C96" s="273"/>
      <c r="D96" s="273"/>
      <c r="E96" s="273"/>
      <c r="F96" s="273"/>
      <c r="G96" s="274"/>
      <c r="H96" s="297"/>
      <c r="I96" s="276"/>
      <c r="J96" s="141"/>
      <c r="K96" s="131"/>
      <c r="L96" s="124"/>
      <c r="M96" s="125"/>
    </row>
    <row r="97" spans="1:13" ht="12.75" customHeight="1">
      <c r="A97" s="137">
        <v>9</v>
      </c>
      <c r="B97" s="273"/>
      <c r="C97" s="273"/>
      <c r="D97" s="273"/>
      <c r="E97" s="273"/>
      <c r="F97" s="273"/>
      <c r="G97" s="274"/>
      <c r="H97" s="297"/>
      <c r="I97" s="276"/>
      <c r="J97" s="141"/>
      <c r="K97" s="131"/>
      <c r="L97" s="124"/>
      <c r="M97" s="125"/>
    </row>
    <row r="98" spans="1:13" ht="12.75" customHeight="1" thickBot="1">
      <c r="A98" s="137">
        <v>10</v>
      </c>
      <c r="B98" s="273"/>
      <c r="C98" s="273"/>
      <c r="D98" s="273"/>
      <c r="E98" s="273"/>
      <c r="F98" s="273"/>
      <c r="G98" s="274"/>
      <c r="H98" s="298"/>
      <c r="I98" s="278"/>
      <c r="J98" s="141"/>
      <c r="K98" s="131"/>
      <c r="L98" s="124"/>
      <c r="M98" s="125"/>
    </row>
    <row r="99" spans="1:13" ht="12.75" customHeight="1">
      <c r="A99" s="134"/>
      <c r="B99" s="135"/>
      <c r="C99" s="135"/>
      <c r="D99" s="135"/>
      <c r="E99" s="135"/>
      <c r="F99" s="135"/>
      <c r="G99" s="135"/>
      <c r="H99" s="135"/>
      <c r="I99" s="135"/>
      <c r="J99" s="135"/>
      <c r="K99" s="131"/>
      <c r="L99" s="124"/>
      <c r="M99" s="125"/>
    </row>
    <row r="100" spans="1:13" ht="12.75" customHeight="1">
      <c r="A100" s="134" t="s">
        <v>214</v>
      </c>
      <c r="B100" s="135"/>
      <c r="C100" s="135"/>
      <c r="D100" s="135"/>
      <c r="E100" s="135"/>
      <c r="F100" s="135"/>
      <c r="G100" s="135"/>
      <c r="H100" s="135"/>
      <c r="I100" s="135"/>
      <c r="J100" s="135"/>
      <c r="K100" s="131"/>
      <c r="L100" s="124"/>
      <c r="M100" s="125"/>
    </row>
    <row r="101" spans="1:13" ht="21.75" customHeight="1" thickBot="1">
      <c r="A101" s="136"/>
      <c r="B101" s="281" t="s">
        <v>209</v>
      </c>
      <c r="C101" s="281"/>
      <c r="D101" s="281"/>
      <c r="E101" s="281"/>
      <c r="F101" s="282">
        <v>0.2</v>
      </c>
      <c r="G101" s="283"/>
      <c r="H101" s="284"/>
      <c r="I101" s="284"/>
      <c r="J101" s="283"/>
      <c r="K101" s="131"/>
      <c r="L101" s="124"/>
      <c r="M101" s="125"/>
    </row>
    <row r="102" spans="1:13" ht="18" customHeight="1">
      <c r="A102" s="136"/>
      <c r="B102" s="273" t="s">
        <v>210</v>
      </c>
      <c r="C102" s="273"/>
      <c r="D102" s="273" t="s">
        <v>211</v>
      </c>
      <c r="E102" s="273"/>
      <c r="F102" s="285" t="s">
        <v>173</v>
      </c>
      <c r="G102" s="286"/>
      <c r="H102" s="287" t="s">
        <v>215</v>
      </c>
      <c r="I102" s="288"/>
      <c r="J102" s="151" t="s">
        <v>213</v>
      </c>
      <c r="K102" s="131"/>
      <c r="L102" s="124"/>
      <c r="M102" s="125"/>
    </row>
    <row r="103" spans="1:13" ht="12.75" customHeight="1">
      <c r="A103" s="137">
        <v>1</v>
      </c>
      <c r="B103" s="274" t="s">
        <v>233</v>
      </c>
      <c r="C103" s="292"/>
      <c r="D103" s="289">
        <v>42278</v>
      </c>
      <c r="E103" s="293"/>
      <c r="F103" s="273" t="s">
        <v>234</v>
      </c>
      <c r="G103" s="274"/>
      <c r="H103" s="275">
        <v>42644</v>
      </c>
      <c r="I103" s="294"/>
      <c r="J103" s="140" t="s">
        <v>228</v>
      </c>
      <c r="K103" s="131"/>
      <c r="L103" s="124"/>
      <c r="M103" s="125"/>
    </row>
    <row r="104" spans="1:13" ht="12.75" customHeight="1">
      <c r="A104" s="137">
        <v>2</v>
      </c>
      <c r="B104" s="273" t="s">
        <v>221</v>
      </c>
      <c r="C104" s="273"/>
      <c r="D104" s="295">
        <v>42292</v>
      </c>
      <c r="E104" s="296"/>
      <c r="F104" s="273" t="s">
        <v>222</v>
      </c>
      <c r="G104" s="274"/>
      <c r="H104" s="275">
        <v>42658</v>
      </c>
      <c r="I104" s="276"/>
      <c r="J104" s="140" t="s">
        <v>223</v>
      </c>
      <c r="K104" s="131"/>
      <c r="L104" s="124"/>
      <c r="M104" s="125"/>
    </row>
    <row r="105" spans="1:13" ht="12.75" customHeight="1">
      <c r="A105" s="137">
        <v>3</v>
      </c>
      <c r="B105" s="274" t="s">
        <v>235</v>
      </c>
      <c r="C105" s="292"/>
      <c r="D105" s="289">
        <v>42339</v>
      </c>
      <c r="E105" s="293"/>
      <c r="F105" s="274" t="s">
        <v>236</v>
      </c>
      <c r="G105" s="276"/>
      <c r="H105" s="275">
        <v>42705</v>
      </c>
      <c r="I105" s="294"/>
      <c r="J105" s="140" t="s">
        <v>223</v>
      </c>
      <c r="K105" s="131"/>
      <c r="L105" s="124"/>
      <c r="M105" s="125"/>
    </row>
    <row r="106" spans="1:13" ht="12.75" customHeight="1">
      <c r="A106" s="137">
        <v>4</v>
      </c>
      <c r="B106" s="273" t="s">
        <v>224</v>
      </c>
      <c r="C106" s="273"/>
      <c r="D106" s="295">
        <v>42401</v>
      </c>
      <c r="E106" s="296"/>
      <c r="F106" s="273" t="s">
        <v>225</v>
      </c>
      <c r="G106" s="274"/>
      <c r="H106" s="275">
        <v>42767</v>
      </c>
      <c r="I106" s="276"/>
      <c r="J106" s="140" t="s">
        <v>223</v>
      </c>
      <c r="K106" s="131"/>
      <c r="L106" s="124"/>
      <c r="M106" s="125"/>
    </row>
    <row r="107" spans="1:13" ht="12.75" customHeight="1">
      <c r="A107" s="137">
        <v>5</v>
      </c>
      <c r="B107" s="273"/>
      <c r="C107" s="273"/>
      <c r="D107" s="289"/>
      <c r="E107" s="290"/>
      <c r="F107" s="273"/>
      <c r="G107" s="274"/>
      <c r="H107" s="275"/>
      <c r="I107" s="276"/>
      <c r="J107" s="141"/>
      <c r="K107" s="131"/>
      <c r="L107" s="124"/>
      <c r="M107" s="125"/>
    </row>
    <row r="108" spans="1:13" ht="12.75" customHeight="1">
      <c r="A108" s="137">
        <v>6</v>
      </c>
      <c r="B108" s="273"/>
      <c r="C108" s="273"/>
      <c r="D108" s="291"/>
      <c r="E108" s="273"/>
      <c r="F108" s="273"/>
      <c r="G108" s="274"/>
      <c r="H108" s="275"/>
      <c r="I108" s="276"/>
      <c r="J108" s="141"/>
      <c r="K108" s="131"/>
      <c r="L108" s="124"/>
      <c r="M108" s="125"/>
    </row>
    <row r="109" spans="1:13" ht="12.75" customHeight="1">
      <c r="A109" s="137">
        <v>7</v>
      </c>
      <c r="B109" s="273"/>
      <c r="C109" s="273"/>
      <c r="D109" s="273"/>
      <c r="E109" s="273"/>
      <c r="F109" s="273"/>
      <c r="G109" s="274"/>
      <c r="H109" s="275"/>
      <c r="I109" s="276"/>
      <c r="J109" s="141"/>
      <c r="K109" s="131"/>
      <c r="L109" s="124"/>
      <c r="M109" s="125"/>
    </row>
    <row r="110" spans="1:13" ht="12.75" customHeight="1">
      <c r="A110" s="137">
        <v>8</v>
      </c>
      <c r="B110" s="273"/>
      <c r="C110" s="273"/>
      <c r="D110" s="273"/>
      <c r="E110" s="273"/>
      <c r="F110" s="273"/>
      <c r="G110" s="274"/>
      <c r="H110" s="275"/>
      <c r="I110" s="276"/>
      <c r="J110" s="141"/>
      <c r="K110" s="131"/>
      <c r="L110" s="124"/>
      <c r="M110" s="125"/>
    </row>
    <row r="111" spans="1:13" ht="12.75" customHeight="1">
      <c r="A111" s="137">
        <v>9</v>
      </c>
      <c r="B111" s="273"/>
      <c r="C111" s="273"/>
      <c r="D111" s="273"/>
      <c r="E111" s="273"/>
      <c r="F111" s="273"/>
      <c r="G111" s="274"/>
      <c r="H111" s="275"/>
      <c r="I111" s="276"/>
      <c r="J111" s="141"/>
      <c r="K111" s="131"/>
      <c r="L111" s="124"/>
      <c r="M111" s="125"/>
    </row>
    <row r="112" spans="1:13" ht="12.75" customHeight="1" thickBot="1">
      <c r="A112" s="137">
        <v>10</v>
      </c>
      <c r="B112" s="273"/>
      <c r="C112" s="273"/>
      <c r="D112" s="273"/>
      <c r="E112" s="273"/>
      <c r="F112" s="273"/>
      <c r="G112" s="274"/>
      <c r="H112" s="277"/>
      <c r="I112" s="278"/>
      <c r="J112" s="141"/>
      <c r="K112" s="131"/>
      <c r="L112" s="124"/>
      <c r="M112" s="125"/>
    </row>
    <row r="113" spans="1:13" ht="12.75" customHeight="1">
      <c r="A113" s="134"/>
      <c r="B113" s="135"/>
      <c r="C113" s="135"/>
      <c r="D113" s="135"/>
      <c r="E113" s="135"/>
      <c r="F113" s="135"/>
      <c r="G113" s="135"/>
      <c r="H113" s="135"/>
      <c r="I113" s="135"/>
      <c r="J113" s="135"/>
      <c r="K113" s="131"/>
      <c r="L113" s="124"/>
      <c r="M113" s="125"/>
    </row>
    <row r="114" spans="1:13" ht="12.75" customHeight="1">
      <c r="A114" s="134" t="s">
        <v>216</v>
      </c>
      <c r="B114" s="135"/>
      <c r="C114" s="135"/>
      <c r="D114" s="135"/>
      <c r="E114" s="135"/>
      <c r="F114" s="135"/>
      <c r="G114" s="135"/>
      <c r="H114" s="135"/>
      <c r="I114" s="135"/>
      <c r="J114" s="135"/>
      <c r="K114" s="131"/>
      <c r="L114" s="124"/>
      <c r="M114" s="125"/>
    </row>
    <row r="115" spans="1:13" ht="24" customHeight="1" thickBot="1">
      <c r="A115" s="136"/>
      <c r="B115" s="281" t="s">
        <v>209</v>
      </c>
      <c r="C115" s="281"/>
      <c r="D115" s="281"/>
      <c r="E115" s="281"/>
      <c r="F115" s="282">
        <v>0.15</v>
      </c>
      <c r="G115" s="283"/>
      <c r="H115" s="284"/>
      <c r="I115" s="284"/>
      <c r="J115" s="283"/>
      <c r="K115" s="131"/>
      <c r="L115" s="124"/>
      <c r="M115" s="125"/>
    </row>
    <row r="116" spans="1:13" ht="18" customHeight="1">
      <c r="A116" s="136"/>
      <c r="B116" s="273" t="s">
        <v>210</v>
      </c>
      <c r="C116" s="273"/>
      <c r="D116" s="273" t="s">
        <v>211</v>
      </c>
      <c r="E116" s="273"/>
      <c r="F116" s="285" t="s">
        <v>173</v>
      </c>
      <c r="G116" s="286"/>
      <c r="H116" s="287" t="s">
        <v>217</v>
      </c>
      <c r="I116" s="288"/>
      <c r="J116" s="151" t="s">
        <v>213</v>
      </c>
      <c r="K116" s="131"/>
      <c r="L116" s="124"/>
      <c r="M116" s="125"/>
    </row>
    <row r="117" spans="1:13" ht="12.75" customHeight="1">
      <c r="A117" s="137">
        <v>1</v>
      </c>
      <c r="B117" s="273" t="s">
        <v>237</v>
      </c>
      <c r="C117" s="273"/>
      <c r="D117" s="279">
        <v>41809</v>
      </c>
      <c r="E117" s="280"/>
      <c r="F117" s="273" t="s">
        <v>238</v>
      </c>
      <c r="G117" s="274"/>
      <c r="H117" s="275">
        <v>42540</v>
      </c>
      <c r="I117" s="276"/>
      <c r="J117" s="140" t="s">
        <v>223</v>
      </c>
      <c r="K117" s="131"/>
      <c r="L117" s="124"/>
      <c r="M117" s="125"/>
    </row>
    <row r="118" spans="1:13" ht="12.75" customHeight="1">
      <c r="A118" s="137">
        <v>2</v>
      </c>
      <c r="B118" s="273" t="s">
        <v>239</v>
      </c>
      <c r="C118" s="273"/>
      <c r="D118" s="279">
        <v>41913</v>
      </c>
      <c r="E118" s="280"/>
      <c r="F118" s="273" t="s">
        <v>234</v>
      </c>
      <c r="G118" s="274"/>
      <c r="H118" s="275">
        <v>42644</v>
      </c>
      <c r="I118" s="276"/>
      <c r="J118" s="140" t="s">
        <v>223</v>
      </c>
      <c r="K118" s="131"/>
      <c r="L118" s="124"/>
      <c r="M118" s="125"/>
    </row>
    <row r="119" spans="1:13" ht="12.75" customHeight="1">
      <c r="A119" s="137">
        <v>3</v>
      </c>
      <c r="B119" s="273" t="s">
        <v>240</v>
      </c>
      <c r="C119" s="273"/>
      <c r="D119" s="279">
        <v>41983</v>
      </c>
      <c r="E119" s="280"/>
      <c r="F119" s="273" t="s">
        <v>241</v>
      </c>
      <c r="G119" s="274"/>
      <c r="H119" s="275">
        <v>42714</v>
      </c>
      <c r="I119" s="276"/>
      <c r="J119" s="140" t="s">
        <v>228</v>
      </c>
      <c r="K119" s="131"/>
      <c r="L119" s="124"/>
      <c r="M119" s="125"/>
    </row>
    <row r="120" spans="1:13" ht="12.75" customHeight="1">
      <c r="A120" s="137">
        <v>4</v>
      </c>
      <c r="B120" s="273"/>
      <c r="C120" s="273"/>
      <c r="D120" s="279"/>
      <c r="E120" s="280"/>
      <c r="F120" s="273"/>
      <c r="G120" s="274"/>
      <c r="H120" s="275"/>
      <c r="I120" s="276"/>
      <c r="J120" s="141"/>
      <c r="K120" s="131"/>
      <c r="L120" s="124"/>
      <c r="M120" s="125"/>
    </row>
    <row r="121" spans="1:13" ht="12.75" customHeight="1">
      <c r="A121" s="137">
        <v>5</v>
      </c>
      <c r="B121" s="273"/>
      <c r="C121" s="273"/>
      <c r="D121" s="279"/>
      <c r="E121" s="280"/>
      <c r="F121" s="273"/>
      <c r="G121" s="274"/>
      <c r="H121" s="275"/>
      <c r="I121" s="276"/>
      <c r="J121" s="141"/>
      <c r="K121" s="131"/>
      <c r="L121" s="124"/>
      <c r="M121" s="125"/>
    </row>
    <row r="122" spans="1:13" ht="12.75" customHeight="1">
      <c r="A122" s="137">
        <v>6</v>
      </c>
      <c r="B122" s="273"/>
      <c r="C122" s="273"/>
      <c r="D122" s="273"/>
      <c r="E122" s="273"/>
      <c r="F122" s="273"/>
      <c r="G122" s="274"/>
      <c r="H122" s="275"/>
      <c r="I122" s="276"/>
      <c r="J122" s="141"/>
      <c r="K122" s="131"/>
      <c r="L122" s="124"/>
      <c r="M122" s="125"/>
    </row>
    <row r="123" spans="1:13" ht="12.75" customHeight="1">
      <c r="A123" s="137">
        <v>7</v>
      </c>
      <c r="B123" s="273"/>
      <c r="C123" s="273"/>
      <c r="D123" s="273"/>
      <c r="E123" s="273"/>
      <c r="F123" s="273"/>
      <c r="G123" s="274"/>
      <c r="H123" s="275"/>
      <c r="I123" s="276"/>
      <c r="J123" s="141"/>
      <c r="K123" s="131"/>
      <c r="L123" s="124"/>
      <c r="M123" s="125"/>
    </row>
    <row r="124" spans="1:13" ht="12.75" customHeight="1">
      <c r="A124" s="137">
        <v>8</v>
      </c>
      <c r="B124" s="273"/>
      <c r="C124" s="273"/>
      <c r="D124" s="273"/>
      <c r="E124" s="273"/>
      <c r="F124" s="273"/>
      <c r="G124" s="274"/>
      <c r="H124" s="275"/>
      <c r="I124" s="276"/>
      <c r="J124" s="141"/>
      <c r="K124" s="131"/>
      <c r="L124" s="124"/>
      <c r="M124" s="125"/>
    </row>
    <row r="125" spans="1:13" ht="12.75" customHeight="1">
      <c r="A125" s="137">
        <v>9</v>
      </c>
      <c r="B125" s="273"/>
      <c r="C125" s="273"/>
      <c r="D125" s="273"/>
      <c r="E125" s="273"/>
      <c r="F125" s="273"/>
      <c r="G125" s="274"/>
      <c r="H125" s="275"/>
      <c r="I125" s="276"/>
      <c r="J125" s="141"/>
      <c r="K125" s="131"/>
      <c r="L125" s="124"/>
      <c r="M125" s="125"/>
    </row>
    <row r="126" spans="1:13" ht="12.75" customHeight="1" thickBot="1">
      <c r="A126" s="137">
        <v>10</v>
      </c>
      <c r="B126" s="273"/>
      <c r="C126" s="273"/>
      <c r="D126" s="273"/>
      <c r="E126" s="273"/>
      <c r="F126" s="273"/>
      <c r="G126" s="274"/>
      <c r="H126" s="277"/>
      <c r="I126" s="278"/>
      <c r="J126" s="141"/>
      <c r="K126" s="131"/>
      <c r="L126" s="124"/>
      <c r="M126" s="125"/>
    </row>
    <row r="127" spans="1:13" ht="36.75" customHeight="1">
      <c r="A127" s="269" t="s">
        <v>244</v>
      </c>
      <c r="B127" s="270"/>
      <c r="C127" s="270"/>
      <c r="D127" s="270"/>
      <c r="E127" s="270"/>
      <c r="F127" s="270"/>
      <c r="G127" s="270"/>
      <c r="H127" s="270"/>
      <c r="I127" s="270"/>
      <c r="J127" s="270"/>
      <c r="K127" s="131"/>
      <c r="L127" s="124"/>
      <c r="M127" s="125"/>
    </row>
    <row r="128" spans="1:13" ht="20.25" customHeight="1">
      <c r="A128" s="269" t="s">
        <v>242</v>
      </c>
      <c r="B128" s="270"/>
      <c r="C128" s="270"/>
      <c r="D128" s="270"/>
      <c r="E128" s="270"/>
      <c r="F128" s="270"/>
      <c r="G128" s="270"/>
      <c r="H128" s="270"/>
      <c r="I128" s="270"/>
      <c r="J128" s="270"/>
      <c r="K128" s="131"/>
      <c r="L128" s="124"/>
      <c r="M128" s="125"/>
    </row>
    <row r="129" spans="1:13" ht="20.25" customHeight="1">
      <c r="A129" s="271"/>
      <c r="B129" s="272"/>
      <c r="C129" s="272"/>
      <c r="D129" s="272"/>
      <c r="E129" s="272"/>
      <c r="F129" s="272"/>
      <c r="G129" s="272"/>
      <c r="H129" s="272"/>
      <c r="I129" s="272"/>
      <c r="J129" s="272"/>
      <c r="K129" s="131"/>
      <c r="L129" s="124"/>
      <c r="M129" s="125"/>
    </row>
    <row r="130" spans="1:11" ht="21.75" customHeight="1">
      <c r="A130" s="159" t="s">
        <v>252</v>
      </c>
      <c r="B130" s="167"/>
      <c r="C130" s="167"/>
      <c r="D130" s="167"/>
      <c r="E130" s="167"/>
      <c r="F130" s="167"/>
      <c r="G130" s="167"/>
      <c r="H130" s="167"/>
      <c r="I130" s="167"/>
      <c r="J130" s="167"/>
      <c r="K130" s="131"/>
    </row>
    <row r="131" spans="1:11" ht="21.75" customHeight="1">
      <c r="A131" s="171"/>
      <c r="B131" s="171"/>
      <c r="C131" s="172" t="s">
        <v>253</v>
      </c>
      <c r="D131" s="173">
        <v>7</v>
      </c>
      <c r="E131" s="170" t="s">
        <v>29</v>
      </c>
      <c r="F131" s="174"/>
      <c r="G131" s="171"/>
      <c r="H131" s="171"/>
      <c r="I131" s="171"/>
      <c r="J131" s="171"/>
      <c r="K131" s="131"/>
    </row>
    <row r="132" spans="1:11" ht="15">
      <c r="A132" s="161" t="s">
        <v>258</v>
      </c>
      <c r="B132" s="162"/>
      <c r="C132" s="162"/>
      <c r="D132" s="162"/>
      <c r="E132" s="162"/>
      <c r="F132" s="162"/>
      <c r="G132" s="162"/>
      <c r="H132" s="162"/>
      <c r="I132" s="162"/>
      <c r="J132" s="162"/>
      <c r="K132" s="131"/>
    </row>
    <row r="133" spans="1:11" ht="14.25">
      <c r="A133" s="137"/>
      <c r="B133" s="273" t="s">
        <v>248</v>
      </c>
      <c r="C133" s="273"/>
      <c r="D133" s="273" t="s">
        <v>249</v>
      </c>
      <c r="E133" s="273"/>
      <c r="F133" s="273" t="s">
        <v>250</v>
      </c>
      <c r="G133" s="273"/>
      <c r="H133" s="273"/>
      <c r="I133" s="148"/>
      <c r="J133" s="157"/>
      <c r="K133" s="131"/>
    </row>
    <row r="134" spans="1:11" ht="13.5">
      <c r="A134" s="137">
        <v>1</v>
      </c>
      <c r="B134" s="274" t="s">
        <v>226</v>
      </c>
      <c r="C134" s="292"/>
      <c r="D134" s="289">
        <v>42461</v>
      </c>
      <c r="E134" s="293"/>
      <c r="F134" s="273" t="s">
        <v>227</v>
      </c>
      <c r="G134" s="273"/>
      <c r="H134" s="273"/>
      <c r="I134" s="148"/>
      <c r="J134" s="157"/>
      <c r="K134" s="131"/>
    </row>
    <row r="135" spans="1:11" ht="13.5">
      <c r="A135" s="137">
        <v>2</v>
      </c>
      <c r="B135" s="274" t="s">
        <v>229</v>
      </c>
      <c r="C135" s="292"/>
      <c r="D135" s="289">
        <v>42583</v>
      </c>
      <c r="E135" s="293"/>
      <c r="F135" s="273" t="s">
        <v>230</v>
      </c>
      <c r="G135" s="273"/>
      <c r="H135" s="273"/>
      <c r="I135" s="148"/>
      <c r="J135" s="157"/>
      <c r="K135" s="131"/>
    </row>
    <row r="136" spans="1:11" ht="13.5">
      <c r="A136" s="137">
        <v>3</v>
      </c>
      <c r="B136" s="274" t="s">
        <v>231</v>
      </c>
      <c r="C136" s="292"/>
      <c r="D136" s="289">
        <v>42628</v>
      </c>
      <c r="E136" s="293"/>
      <c r="F136" s="273" t="s">
        <v>232</v>
      </c>
      <c r="G136" s="273"/>
      <c r="H136" s="273"/>
      <c r="I136" s="148"/>
      <c r="J136" s="157"/>
      <c r="K136" s="131"/>
    </row>
    <row r="137" spans="1:11" ht="13.5">
      <c r="A137" s="137">
        <v>4</v>
      </c>
      <c r="B137" s="273"/>
      <c r="C137" s="273"/>
      <c r="D137" s="366" t="s">
        <v>251</v>
      </c>
      <c r="E137" s="367"/>
      <c r="F137" s="273"/>
      <c r="G137" s="273"/>
      <c r="H137" s="273"/>
      <c r="I137" s="148"/>
      <c r="J137" s="157"/>
      <c r="K137" s="131"/>
    </row>
    <row r="138" spans="1:11" ht="13.5">
      <c r="A138" s="271"/>
      <c r="B138" s="272"/>
      <c r="C138" s="272"/>
      <c r="D138" s="272"/>
      <c r="E138" s="272"/>
      <c r="F138" s="272"/>
      <c r="G138" s="272"/>
      <c r="H138" s="272"/>
      <c r="I138" s="272"/>
      <c r="J138" s="272"/>
      <c r="K138" s="131"/>
    </row>
    <row r="139" spans="1:11" ht="14.25">
      <c r="A139" s="161" t="s">
        <v>255</v>
      </c>
      <c r="B139" s="162"/>
      <c r="C139" s="162"/>
      <c r="D139" s="162"/>
      <c r="E139" s="162"/>
      <c r="F139" s="162"/>
      <c r="G139" s="162"/>
      <c r="H139" s="162"/>
      <c r="I139" s="162"/>
      <c r="J139" s="162"/>
      <c r="K139" s="131"/>
    </row>
    <row r="140" spans="1:11" ht="13.5">
      <c r="A140" s="137"/>
      <c r="B140" s="273" t="s">
        <v>248</v>
      </c>
      <c r="C140" s="273"/>
      <c r="D140" s="273" t="s">
        <v>249</v>
      </c>
      <c r="E140" s="273"/>
      <c r="F140" s="273" t="s">
        <v>250</v>
      </c>
      <c r="G140" s="273"/>
      <c r="H140" s="273"/>
      <c r="I140" s="148"/>
      <c r="J140" s="157"/>
      <c r="K140" s="131"/>
    </row>
    <row r="141" spans="1:11" ht="13.5">
      <c r="A141" s="137">
        <v>1</v>
      </c>
      <c r="B141" s="273" t="s">
        <v>233</v>
      </c>
      <c r="C141" s="273"/>
      <c r="D141" s="289">
        <v>42278</v>
      </c>
      <c r="E141" s="293"/>
      <c r="F141" s="273" t="s">
        <v>234</v>
      </c>
      <c r="G141" s="273"/>
      <c r="H141" s="273"/>
      <c r="I141" s="148"/>
      <c r="J141" s="157"/>
      <c r="K141" s="131"/>
    </row>
    <row r="142" spans="1:11" ht="13.5">
      <c r="A142" s="137">
        <v>2</v>
      </c>
      <c r="B142" s="273" t="s">
        <v>221</v>
      </c>
      <c r="C142" s="273"/>
      <c r="D142" s="295">
        <v>42292</v>
      </c>
      <c r="E142" s="296"/>
      <c r="F142" s="273" t="s">
        <v>222</v>
      </c>
      <c r="G142" s="273"/>
      <c r="H142" s="273"/>
      <c r="I142" s="148"/>
      <c r="J142" s="157"/>
      <c r="K142" s="131"/>
    </row>
    <row r="143" spans="1:11" ht="13.5">
      <c r="A143" s="137">
        <v>3</v>
      </c>
      <c r="B143" s="273" t="s">
        <v>235</v>
      </c>
      <c r="C143" s="273"/>
      <c r="D143" s="289">
        <v>42339</v>
      </c>
      <c r="E143" s="293"/>
      <c r="F143" s="273" t="s">
        <v>236</v>
      </c>
      <c r="G143" s="273"/>
      <c r="H143" s="273"/>
      <c r="I143" s="148"/>
      <c r="J143" s="157"/>
      <c r="K143" s="131"/>
    </row>
    <row r="144" spans="1:11" ht="14.25" thickBot="1">
      <c r="A144" s="163">
        <v>4</v>
      </c>
      <c r="B144" s="368" t="s">
        <v>224</v>
      </c>
      <c r="C144" s="368"/>
      <c r="D144" s="369">
        <v>42401</v>
      </c>
      <c r="E144" s="370"/>
      <c r="F144" s="368" t="s">
        <v>225</v>
      </c>
      <c r="G144" s="368"/>
      <c r="H144" s="368"/>
      <c r="I144" s="164"/>
      <c r="J144" s="165"/>
      <c r="K144" s="166"/>
    </row>
    <row r="145" spans="1:13" ht="20.25" customHeight="1">
      <c r="A145" s="272"/>
      <c r="B145" s="272"/>
      <c r="C145" s="272"/>
      <c r="D145" s="272"/>
      <c r="E145" s="272"/>
      <c r="F145" s="272"/>
      <c r="G145" s="272"/>
      <c r="H145" s="272"/>
      <c r="I145" s="272"/>
      <c r="J145" s="272"/>
      <c r="K145" s="124"/>
      <c r="L145" s="124"/>
      <c r="M145" s="125"/>
    </row>
    <row r="146" spans="1:10" ht="13.5" customHeight="1">
      <c r="A146" s="138"/>
      <c r="B146" s="138"/>
      <c r="C146" s="138"/>
      <c r="D146" s="138"/>
      <c r="E146" s="138"/>
      <c r="F146" s="138"/>
      <c r="G146" s="138"/>
      <c r="H146" s="138"/>
      <c r="I146" s="138"/>
      <c r="J146" s="138"/>
    </row>
    <row r="147" ht="13.5" customHeight="1"/>
  </sheetData>
  <sheetProtection/>
  <mergeCells count="379">
    <mergeCell ref="B143:C143"/>
    <mergeCell ref="D143:E143"/>
    <mergeCell ref="F143:H143"/>
    <mergeCell ref="B144:C144"/>
    <mergeCell ref="D144:E144"/>
    <mergeCell ref="F144:H144"/>
    <mergeCell ref="B141:C141"/>
    <mergeCell ref="D141:E141"/>
    <mergeCell ref="F141:H141"/>
    <mergeCell ref="B142:C142"/>
    <mergeCell ref="D142:E142"/>
    <mergeCell ref="F142:H142"/>
    <mergeCell ref="B137:C137"/>
    <mergeCell ref="D137:E137"/>
    <mergeCell ref="F137:H137"/>
    <mergeCell ref="A138:J138"/>
    <mergeCell ref="B140:C140"/>
    <mergeCell ref="D140:E140"/>
    <mergeCell ref="F140:H140"/>
    <mergeCell ref="B135:C135"/>
    <mergeCell ref="D135:E135"/>
    <mergeCell ref="F135:H135"/>
    <mergeCell ref="B136:C136"/>
    <mergeCell ref="D136:E136"/>
    <mergeCell ref="F136:H136"/>
    <mergeCell ref="B133:C133"/>
    <mergeCell ref="D133:E133"/>
    <mergeCell ref="F133:H133"/>
    <mergeCell ref="B134:C134"/>
    <mergeCell ref="D134:E134"/>
    <mergeCell ref="F134:H134"/>
    <mergeCell ref="B64:C64"/>
    <mergeCell ref="B71:C71"/>
    <mergeCell ref="D71:E71"/>
    <mergeCell ref="F71:H71"/>
    <mergeCell ref="B72:C72"/>
    <mergeCell ref="D72:E72"/>
    <mergeCell ref="F72:H72"/>
    <mergeCell ref="B69:C69"/>
    <mergeCell ref="D69:E69"/>
    <mergeCell ref="F69:H69"/>
    <mergeCell ref="B70:C70"/>
    <mergeCell ref="D70:E70"/>
    <mergeCell ref="F70:H70"/>
    <mergeCell ref="D64:E64"/>
    <mergeCell ref="F64:H64"/>
    <mergeCell ref="B61:C61"/>
    <mergeCell ref="D61:E61"/>
    <mergeCell ref="F61:H61"/>
    <mergeCell ref="B62:C62"/>
    <mergeCell ref="D62:E62"/>
    <mergeCell ref="F62:H62"/>
    <mergeCell ref="D63:E63"/>
    <mergeCell ref="F63:H63"/>
    <mergeCell ref="B2:C2"/>
    <mergeCell ref="D2:F2"/>
    <mergeCell ref="G2:H2"/>
    <mergeCell ref="B13:E13"/>
    <mergeCell ref="F13:J13"/>
    <mergeCell ref="B14:C14"/>
    <mergeCell ref="D14:E14"/>
    <mergeCell ref="I2:J2"/>
    <mergeCell ref="B76:C76"/>
    <mergeCell ref="D76:F76"/>
    <mergeCell ref="G76:H76"/>
    <mergeCell ref="I76:J76"/>
    <mergeCell ref="B65:C65"/>
    <mergeCell ref="D65:E65"/>
    <mergeCell ref="D9:E9"/>
    <mergeCell ref="A10:C10"/>
    <mergeCell ref="D10:E10"/>
    <mergeCell ref="A1:J1"/>
    <mergeCell ref="A6:C6"/>
    <mergeCell ref="D6:E6"/>
    <mergeCell ref="A7:C7"/>
    <mergeCell ref="D7:E7"/>
    <mergeCell ref="A8:C8"/>
    <mergeCell ref="D8:E8"/>
    <mergeCell ref="G8:H10"/>
    <mergeCell ref="I8:J10"/>
    <mergeCell ref="A9:C9"/>
    <mergeCell ref="F14:G14"/>
    <mergeCell ref="H14:I14"/>
    <mergeCell ref="B15:C15"/>
    <mergeCell ref="D15:E15"/>
    <mergeCell ref="F15:G15"/>
    <mergeCell ref="H15:I15"/>
    <mergeCell ref="B16:C16"/>
    <mergeCell ref="D16:E16"/>
    <mergeCell ref="F16:G16"/>
    <mergeCell ref="H16:I16"/>
    <mergeCell ref="B17:C17"/>
    <mergeCell ref="D17:E17"/>
    <mergeCell ref="F17:G17"/>
    <mergeCell ref="H17:I17"/>
    <mergeCell ref="B18:C18"/>
    <mergeCell ref="D18:E18"/>
    <mergeCell ref="F18:G18"/>
    <mergeCell ref="H18:I18"/>
    <mergeCell ref="B19:C19"/>
    <mergeCell ref="D19:E19"/>
    <mergeCell ref="F19:G19"/>
    <mergeCell ref="H19:I19"/>
    <mergeCell ref="B20:C20"/>
    <mergeCell ref="D20:E20"/>
    <mergeCell ref="F20:G20"/>
    <mergeCell ref="H20:I20"/>
    <mergeCell ref="B21:C21"/>
    <mergeCell ref="D21:E21"/>
    <mergeCell ref="F21:G21"/>
    <mergeCell ref="H21:I21"/>
    <mergeCell ref="B22:C22"/>
    <mergeCell ref="D22:E22"/>
    <mergeCell ref="F22:G22"/>
    <mergeCell ref="H22:I22"/>
    <mergeCell ref="B23:C23"/>
    <mergeCell ref="D23:E23"/>
    <mergeCell ref="F23:G23"/>
    <mergeCell ref="H23:I23"/>
    <mergeCell ref="B24:C24"/>
    <mergeCell ref="D24:E24"/>
    <mergeCell ref="F24:G24"/>
    <mergeCell ref="H24:I24"/>
    <mergeCell ref="B27:E27"/>
    <mergeCell ref="F27:J27"/>
    <mergeCell ref="B28:C28"/>
    <mergeCell ref="D28:E28"/>
    <mergeCell ref="F28:G28"/>
    <mergeCell ref="H28:I28"/>
    <mergeCell ref="B29:C29"/>
    <mergeCell ref="D29:E29"/>
    <mergeCell ref="F29:G29"/>
    <mergeCell ref="H29:I29"/>
    <mergeCell ref="B30:C30"/>
    <mergeCell ref="D30:E30"/>
    <mergeCell ref="F30:G30"/>
    <mergeCell ref="H30:I30"/>
    <mergeCell ref="B31:C31"/>
    <mergeCell ref="D31:E31"/>
    <mergeCell ref="F31:G31"/>
    <mergeCell ref="H31:I31"/>
    <mergeCell ref="B32:C32"/>
    <mergeCell ref="D32:E32"/>
    <mergeCell ref="F32:G32"/>
    <mergeCell ref="H32:I32"/>
    <mergeCell ref="B33:C33"/>
    <mergeCell ref="D33:E33"/>
    <mergeCell ref="F33:G33"/>
    <mergeCell ref="H33:I33"/>
    <mergeCell ref="B34:C34"/>
    <mergeCell ref="D34:E34"/>
    <mergeCell ref="F34:G34"/>
    <mergeCell ref="H34:I34"/>
    <mergeCell ref="B35:C35"/>
    <mergeCell ref="D35:E35"/>
    <mergeCell ref="F35:G35"/>
    <mergeCell ref="H35:I35"/>
    <mergeCell ref="B36:C36"/>
    <mergeCell ref="D36:E36"/>
    <mergeCell ref="F36:G36"/>
    <mergeCell ref="H36:I36"/>
    <mergeCell ref="B37:C37"/>
    <mergeCell ref="D37:E37"/>
    <mergeCell ref="F37:G37"/>
    <mergeCell ref="H37:I37"/>
    <mergeCell ref="B38:C38"/>
    <mergeCell ref="D38:E38"/>
    <mergeCell ref="F38:G38"/>
    <mergeCell ref="H38:I38"/>
    <mergeCell ref="B41:E41"/>
    <mergeCell ref="F41:J41"/>
    <mergeCell ref="B42:C42"/>
    <mergeCell ref="D42:E42"/>
    <mergeCell ref="F42:G42"/>
    <mergeCell ref="H42:I42"/>
    <mergeCell ref="B43:C43"/>
    <mergeCell ref="D43:E43"/>
    <mergeCell ref="F43:G43"/>
    <mergeCell ref="H43:I43"/>
    <mergeCell ref="B44:C44"/>
    <mergeCell ref="D44:E44"/>
    <mergeCell ref="F44:G44"/>
    <mergeCell ref="H44:I44"/>
    <mergeCell ref="B45:C45"/>
    <mergeCell ref="D45:E45"/>
    <mergeCell ref="F45:G45"/>
    <mergeCell ref="H45:I45"/>
    <mergeCell ref="B46:C46"/>
    <mergeCell ref="D46:E46"/>
    <mergeCell ref="F46:G46"/>
    <mergeCell ref="H46:I46"/>
    <mergeCell ref="B47:C47"/>
    <mergeCell ref="D47:E47"/>
    <mergeCell ref="F47:G47"/>
    <mergeCell ref="H47:I47"/>
    <mergeCell ref="B48:C48"/>
    <mergeCell ref="D48:E48"/>
    <mergeCell ref="F48:G48"/>
    <mergeCell ref="H48:I48"/>
    <mergeCell ref="B49:C49"/>
    <mergeCell ref="D49:E49"/>
    <mergeCell ref="F49:G49"/>
    <mergeCell ref="H49:I49"/>
    <mergeCell ref="B50:C50"/>
    <mergeCell ref="D50:E50"/>
    <mergeCell ref="F50:G50"/>
    <mergeCell ref="H50:I50"/>
    <mergeCell ref="B51:C51"/>
    <mergeCell ref="D51:E51"/>
    <mergeCell ref="F51:G51"/>
    <mergeCell ref="H51:I51"/>
    <mergeCell ref="F65:H65"/>
    <mergeCell ref="B68:C68"/>
    <mergeCell ref="D68:E68"/>
    <mergeCell ref="F68:H68"/>
    <mergeCell ref="B52:C52"/>
    <mergeCell ref="D52:E52"/>
    <mergeCell ref="F52:G52"/>
    <mergeCell ref="H52:I52"/>
    <mergeCell ref="A53:J53"/>
    <mergeCell ref="A54:J54"/>
    <mergeCell ref="B63:C63"/>
    <mergeCell ref="A80:C80"/>
    <mergeCell ref="D80:E80"/>
    <mergeCell ref="A81:C81"/>
    <mergeCell ref="D81:E81"/>
    <mergeCell ref="A82:C82"/>
    <mergeCell ref="D82:E82"/>
    <mergeCell ref="A66:J66"/>
    <mergeCell ref="G74:J74"/>
    <mergeCell ref="A75:J75"/>
    <mergeCell ref="G82:H84"/>
    <mergeCell ref="I82:J84"/>
    <mergeCell ref="A83:C83"/>
    <mergeCell ref="D83:E83"/>
    <mergeCell ref="A84:C84"/>
    <mergeCell ref="D84:E84"/>
    <mergeCell ref="B87:E87"/>
    <mergeCell ref="F87:J87"/>
    <mergeCell ref="B88:C88"/>
    <mergeCell ref="D88:E88"/>
    <mergeCell ref="F88:G88"/>
    <mergeCell ref="H88:I88"/>
    <mergeCell ref="B89:C89"/>
    <mergeCell ref="D89:E89"/>
    <mergeCell ref="F89:G89"/>
    <mergeCell ref="H89:I89"/>
    <mergeCell ref="B90:C90"/>
    <mergeCell ref="D90:E90"/>
    <mergeCell ref="F90:G90"/>
    <mergeCell ref="H90:I90"/>
    <mergeCell ref="B91:C91"/>
    <mergeCell ref="D91:E91"/>
    <mergeCell ref="F91:G91"/>
    <mergeCell ref="H91:I91"/>
    <mergeCell ref="B92:C92"/>
    <mergeCell ref="D92:E92"/>
    <mergeCell ref="F92:G92"/>
    <mergeCell ref="H92:I92"/>
    <mergeCell ref="B93:C93"/>
    <mergeCell ref="D93:E93"/>
    <mergeCell ref="F93:G93"/>
    <mergeCell ref="H93:I93"/>
    <mergeCell ref="B94:C94"/>
    <mergeCell ref="D94:E94"/>
    <mergeCell ref="F94:G94"/>
    <mergeCell ref="H94:I94"/>
    <mergeCell ref="B95:C95"/>
    <mergeCell ref="D95:E95"/>
    <mergeCell ref="F95:G95"/>
    <mergeCell ref="H95:I95"/>
    <mergeCell ref="B96:C96"/>
    <mergeCell ref="D96:E96"/>
    <mergeCell ref="F96:G96"/>
    <mergeCell ref="H96:I96"/>
    <mergeCell ref="B97:C97"/>
    <mergeCell ref="D97:E97"/>
    <mergeCell ref="F97:G97"/>
    <mergeCell ref="H97:I97"/>
    <mergeCell ref="B98:C98"/>
    <mergeCell ref="D98:E98"/>
    <mergeCell ref="F98:G98"/>
    <mergeCell ref="H98:I98"/>
    <mergeCell ref="B101:E101"/>
    <mergeCell ref="F101:J101"/>
    <mergeCell ref="B102:C102"/>
    <mergeCell ref="D102:E102"/>
    <mergeCell ref="F102:G102"/>
    <mergeCell ref="H102:I102"/>
    <mergeCell ref="B103:C103"/>
    <mergeCell ref="D103:E103"/>
    <mergeCell ref="F103:G103"/>
    <mergeCell ref="H103:I103"/>
    <mergeCell ref="B104:C104"/>
    <mergeCell ref="D104:E104"/>
    <mergeCell ref="F104:G104"/>
    <mergeCell ref="H104:I104"/>
    <mergeCell ref="B105:C105"/>
    <mergeCell ref="D105:E105"/>
    <mergeCell ref="F105:G105"/>
    <mergeCell ref="H105:I105"/>
    <mergeCell ref="B106:C106"/>
    <mergeCell ref="D106:E106"/>
    <mergeCell ref="F106:G106"/>
    <mergeCell ref="H106:I106"/>
    <mergeCell ref="B107:C107"/>
    <mergeCell ref="D107:E107"/>
    <mergeCell ref="F107:G107"/>
    <mergeCell ref="H107:I107"/>
    <mergeCell ref="B108:C108"/>
    <mergeCell ref="D108:E108"/>
    <mergeCell ref="F108:G108"/>
    <mergeCell ref="H108:I108"/>
    <mergeCell ref="B109:C109"/>
    <mergeCell ref="D109:E109"/>
    <mergeCell ref="F109:G109"/>
    <mergeCell ref="H109:I109"/>
    <mergeCell ref="B110:C110"/>
    <mergeCell ref="D110:E110"/>
    <mergeCell ref="F110:G110"/>
    <mergeCell ref="H110:I110"/>
    <mergeCell ref="B111:C111"/>
    <mergeCell ref="D111:E111"/>
    <mergeCell ref="F111:G111"/>
    <mergeCell ref="H111:I111"/>
    <mergeCell ref="B112:C112"/>
    <mergeCell ref="D112:E112"/>
    <mergeCell ref="F112:G112"/>
    <mergeCell ref="H112:I112"/>
    <mergeCell ref="B115:E115"/>
    <mergeCell ref="F115:J115"/>
    <mergeCell ref="B116:C116"/>
    <mergeCell ref="D116:E116"/>
    <mergeCell ref="F116:G116"/>
    <mergeCell ref="H116:I116"/>
    <mergeCell ref="B117:C117"/>
    <mergeCell ref="D117:E117"/>
    <mergeCell ref="F117:G117"/>
    <mergeCell ref="H117:I117"/>
    <mergeCell ref="B118:C118"/>
    <mergeCell ref="D118:E118"/>
    <mergeCell ref="F118:G118"/>
    <mergeCell ref="H118:I118"/>
    <mergeCell ref="B119:C119"/>
    <mergeCell ref="D119:E119"/>
    <mergeCell ref="F119:G119"/>
    <mergeCell ref="H119:I119"/>
    <mergeCell ref="B120:C120"/>
    <mergeCell ref="D120:E120"/>
    <mergeCell ref="F120:G120"/>
    <mergeCell ref="H120:I120"/>
    <mergeCell ref="B121:C121"/>
    <mergeCell ref="D121:E121"/>
    <mergeCell ref="F121:G121"/>
    <mergeCell ref="H121:I121"/>
    <mergeCell ref="B122:C122"/>
    <mergeCell ref="D122:E122"/>
    <mergeCell ref="F122:G122"/>
    <mergeCell ref="H122:I122"/>
    <mergeCell ref="F126:G126"/>
    <mergeCell ref="H126:I126"/>
    <mergeCell ref="B123:C123"/>
    <mergeCell ref="D123:E123"/>
    <mergeCell ref="F123:G123"/>
    <mergeCell ref="H123:I123"/>
    <mergeCell ref="B124:C124"/>
    <mergeCell ref="D124:E124"/>
    <mergeCell ref="F124:G124"/>
    <mergeCell ref="H124:I124"/>
    <mergeCell ref="A127:J127"/>
    <mergeCell ref="A128:J128"/>
    <mergeCell ref="A129:J129"/>
    <mergeCell ref="A145:J145"/>
    <mergeCell ref="B125:C125"/>
    <mergeCell ref="D125:E125"/>
    <mergeCell ref="F125:G125"/>
    <mergeCell ref="H125:I125"/>
    <mergeCell ref="B126:C126"/>
    <mergeCell ref="D126:E126"/>
  </mergeCells>
  <printOptions horizontalCentered="1"/>
  <pageMargins left="0.5118110236220472" right="0.5118110236220472" top="0.5511811023622047" bottom="0.35433070866141736" header="0.31496062992125984" footer="0.31496062992125984"/>
  <pageSetup fitToHeight="2" horizontalDpi="600" verticalDpi="600" orientation="portrait" paperSize="9" scale="77" r:id="rId4"/>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G26"/>
  <sheetViews>
    <sheetView showZeros="0" view="pageBreakPreview" zoomScale="70" zoomScaleNormal="70" zoomScaleSheetLayoutView="70" zoomScalePageLayoutView="0" workbookViewId="0" topLeftCell="A1">
      <selection activeCell="A21" sqref="A21"/>
    </sheetView>
  </sheetViews>
  <sheetFormatPr defaultColWidth="9.33203125" defaultRowHeight="11.25"/>
  <cols>
    <col min="1" max="1" width="3.83203125" style="67" customWidth="1"/>
    <col min="2" max="2" width="40.83203125" style="67" customWidth="1"/>
    <col min="3" max="3" width="10.83203125" style="67" customWidth="1"/>
    <col min="4" max="7" width="25.83203125" style="67" customWidth="1"/>
    <col min="8" max="8" width="3.66015625" style="67" customWidth="1"/>
    <col min="9" max="16384" width="9.33203125" style="67" customWidth="1"/>
  </cols>
  <sheetData>
    <row r="1" spans="1:7" ht="45.75" customHeight="1" thickBot="1">
      <c r="A1" s="373" t="s">
        <v>163</v>
      </c>
      <c r="B1" s="373"/>
      <c r="C1" s="373"/>
      <c r="D1" s="373"/>
      <c r="E1" s="373"/>
      <c r="F1" s="373"/>
      <c r="G1" s="373"/>
    </row>
    <row r="2" spans="1:7" ht="30" customHeight="1" thickBot="1">
      <c r="A2" s="66"/>
      <c r="B2" s="68" t="s">
        <v>1</v>
      </c>
      <c r="C2" s="374">
        <f>'職員配置'!B6</f>
        <v>0</v>
      </c>
      <c r="D2" s="375"/>
      <c r="E2" s="69" t="s">
        <v>164</v>
      </c>
      <c r="F2" s="376">
        <f>'職員配置'!E6</f>
        <v>0</v>
      </c>
      <c r="G2" s="377"/>
    </row>
    <row r="3" spans="1:7" ht="30" customHeight="1">
      <c r="A3" s="66"/>
      <c r="B3" s="66"/>
      <c r="C3" s="66"/>
      <c r="D3" s="66"/>
      <c r="E3" s="66"/>
      <c r="F3" s="66"/>
      <c r="G3" s="66"/>
    </row>
    <row r="4" spans="1:4" ht="30" customHeight="1">
      <c r="A4" s="39"/>
      <c r="B4" s="39"/>
      <c r="C4" s="39"/>
      <c r="D4" s="39"/>
    </row>
    <row r="5" spans="1:5" ht="30" customHeight="1" thickBot="1">
      <c r="A5" s="378" t="s">
        <v>165</v>
      </c>
      <c r="B5" s="378"/>
      <c r="C5" s="70" t="s">
        <v>161</v>
      </c>
      <c r="D5" s="83">
        <v>28</v>
      </c>
      <c r="E5" s="71" t="s">
        <v>166</v>
      </c>
    </row>
    <row r="6" spans="1:7" ht="30" customHeight="1">
      <c r="A6" s="72"/>
      <c r="B6" s="379" t="s">
        <v>167</v>
      </c>
      <c r="C6" s="380"/>
      <c r="D6" s="381">
        <f>'勤務体制'!B3</f>
        <v>0</v>
      </c>
      <c r="E6" s="382"/>
      <c r="F6" s="382"/>
      <c r="G6" s="73" t="s">
        <v>168</v>
      </c>
    </row>
    <row r="7" spans="1:7" ht="30" customHeight="1">
      <c r="A7" s="74"/>
      <c r="B7" s="383" t="s">
        <v>169</v>
      </c>
      <c r="C7" s="383"/>
      <c r="D7" s="384" t="e">
        <f>D17/D6*100</f>
        <v>#DIV/0!</v>
      </c>
      <c r="E7" s="385"/>
      <c r="F7" s="385"/>
      <c r="G7" s="75" t="s">
        <v>170</v>
      </c>
    </row>
    <row r="8" spans="1:7" ht="30" customHeight="1" thickBot="1">
      <c r="A8" s="76"/>
      <c r="B8" s="386" t="s">
        <v>171</v>
      </c>
      <c r="C8" s="386"/>
      <c r="D8" s="77" t="s">
        <v>172</v>
      </c>
      <c r="E8" s="77" t="s">
        <v>173</v>
      </c>
      <c r="F8" s="386" t="s">
        <v>174</v>
      </c>
      <c r="G8" s="387"/>
    </row>
    <row r="9" spans="1:7" ht="30" customHeight="1" thickTop="1">
      <c r="A9" s="78">
        <v>1</v>
      </c>
      <c r="B9" s="392"/>
      <c r="C9" s="392"/>
      <c r="D9" s="95" t="s">
        <v>184</v>
      </c>
      <c r="E9" s="96"/>
      <c r="F9" s="97" t="s">
        <v>183</v>
      </c>
      <c r="G9" s="98" t="s">
        <v>181</v>
      </c>
    </row>
    <row r="10" spans="1:7" ht="30" customHeight="1">
      <c r="A10" s="79">
        <v>2</v>
      </c>
      <c r="B10" s="372"/>
      <c r="C10" s="372"/>
      <c r="D10" s="99" t="s">
        <v>175</v>
      </c>
      <c r="E10" s="100"/>
      <c r="F10" s="101" t="s">
        <v>183</v>
      </c>
      <c r="G10" s="102" t="s">
        <v>181</v>
      </c>
    </row>
    <row r="11" spans="1:7" ht="30" customHeight="1">
      <c r="A11" s="79">
        <v>3</v>
      </c>
      <c r="B11" s="372"/>
      <c r="C11" s="372"/>
      <c r="D11" s="99" t="s">
        <v>175</v>
      </c>
      <c r="E11" s="100"/>
      <c r="F11" s="101" t="s">
        <v>183</v>
      </c>
      <c r="G11" s="102" t="s">
        <v>181</v>
      </c>
    </row>
    <row r="12" spans="1:7" ht="30" customHeight="1">
      <c r="A12" s="79">
        <v>4</v>
      </c>
      <c r="B12" s="372"/>
      <c r="C12" s="372"/>
      <c r="D12" s="99" t="s">
        <v>175</v>
      </c>
      <c r="E12" s="100"/>
      <c r="F12" s="101" t="s">
        <v>183</v>
      </c>
      <c r="G12" s="102" t="s">
        <v>181</v>
      </c>
    </row>
    <row r="13" spans="1:7" ht="30" customHeight="1">
      <c r="A13" s="79">
        <v>5</v>
      </c>
      <c r="B13" s="372"/>
      <c r="C13" s="372"/>
      <c r="D13" s="99" t="s">
        <v>175</v>
      </c>
      <c r="E13" s="100"/>
      <c r="F13" s="101" t="s">
        <v>183</v>
      </c>
      <c r="G13" s="102" t="s">
        <v>181</v>
      </c>
    </row>
    <row r="14" spans="1:7" ht="30" customHeight="1">
      <c r="A14" s="79">
        <v>6</v>
      </c>
      <c r="B14" s="372"/>
      <c r="C14" s="372"/>
      <c r="D14" s="99" t="s">
        <v>175</v>
      </c>
      <c r="E14" s="100"/>
      <c r="F14" s="101" t="s">
        <v>183</v>
      </c>
      <c r="G14" s="102" t="s">
        <v>181</v>
      </c>
    </row>
    <row r="15" spans="1:7" ht="30" customHeight="1">
      <c r="A15" s="79">
        <v>7</v>
      </c>
      <c r="B15" s="372"/>
      <c r="C15" s="372"/>
      <c r="D15" s="99" t="s">
        <v>175</v>
      </c>
      <c r="E15" s="100"/>
      <c r="F15" s="101" t="s">
        <v>183</v>
      </c>
      <c r="G15" s="102" t="s">
        <v>181</v>
      </c>
    </row>
    <row r="16" spans="1:7" ht="30" customHeight="1" thickBot="1">
      <c r="A16" s="80">
        <v>8</v>
      </c>
      <c r="B16" s="371"/>
      <c r="C16" s="371"/>
      <c r="D16" s="103" t="s">
        <v>175</v>
      </c>
      <c r="E16" s="104"/>
      <c r="F16" s="105" t="s">
        <v>183</v>
      </c>
      <c r="G16" s="106" t="s">
        <v>182</v>
      </c>
    </row>
    <row r="17" spans="1:7" ht="30" customHeight="1" thickBot="1" thickTop="1">
      <c r="A17" s="81"/>
      <c r="B17" s="388" t="s">
        <v>176</v>
      </c>
      <c r="C17" s="389"/>
      <c r="D17" s="390"/>
      <c r="E17" s="391"/>
      <c r="F17" s="391"/>
      <c r="G17" s="82" t="s">
        <v>168</v>
      </c>
    </row>
    <row r="18" ht="30" customHeight="1"/>
    <row r="19" ht="15.75" customHeight="1"/>
    <row r="20" s="41" customFormat="1" ht="15" customHeight="1">
      <c r="A20" s="41" t="s">
        <v>265</v>
      </c>
    </row>
    <row r="21" s="84" customFormat="1" ht="14.25">
      <c r="A21" s="41" t="s">
        <v>162</v>
      </c>
    </row>
    <row r="22" s="41" customFormat="1" ht="15" customHeight="1">
      <c r="A22" s="41" t="s">
        <v>160</v>
      </c>
    </row>
    <row r="23" spans="1:7" s="86" customFormat="1" ht="15" customHeight="1">
      <c r="A23" s="85" t="s">
        <v>177</v>
      </c>
      <c r="B23" s="85"/>
      <c r="C23" s="85"/>
      <c r="D23" s="85"/>
      <c r="E23" s="85"/>
      <c r="F23" s="85"/>
      <c r="G23" s="85"/>
    </row>
    <row r="24" spans="1:7" s="86" customFormat="1" ht="15" customHeight="1">
      <c r="A24" s="85" t="s">
        <v>178</v>
      </c>
      <c r="B24" s="85"/>
      <c r="C24" s="85"/>
      <c r="D24" s="85"/>
      <c r="E24" s="85"/>
      <c r="F24" s="85"/>
      <c r="G24" s="85"/>
    </row>
    <row r="25" spans="1:7" s="86" customFormat="1" ht="15" customHeight="1">
      <c r="A25" s="85" t="s">
        <v>179</v>
      </c>
      <c r="B25" s="85"/>
      <c r="C25" s="85"/>
      <c r="D25" s="85"/>
      <c r="E25" s="85"/>
      <c r="F25" s="85"/>
      <c r="G25" s="85"/>
    </row>
    <row r="26" s="87" customFormat="1" ht="15" customHeight="1">
      <c r="A26" s="86" t="s">
        <v>180</v>
      </c>
    </row>
    <row r="27" ht="30" customHeight="1"/>
    <row r="28" ht="30" customHeight="1"/>
    <row r="29" ht="30" customHeight="1"/>
    <row r="30" ht="30" customHeight="1"/>
  </sheetData>
  <sheetProtection/>
  <mergeCells count="20">
    <mergeCell ref="D7:F7"/>
    <mergeCell ref="B8:C8"/>
    <mergeCell ref="F8:G8"/>
    <mergeCell ref="B17:C17"/>
    <mergeCell ref="D17:F17"/>
    <mergeCell ref="B11:C11"/>
    <mergeCell ref="B12:C12"/>
    <mergeCell ref="B9:C9"/>
    <mergeCell ref="B10:C10"/>
    <mergeCell ref="B15:C15"/>
    <mergeCell ref="B16:C16"/>
    <mergeCell ref="B13:C13"/>
    <mergeCell ref="B14:C14"/>
    <mergeCell ref="A1:G1"/>
    <mergeCell ref="C2:D2"/>
    <mergeCell ref="F2:G2"/>
    <mergeCell ref="A5:B5"/>
    <mergeCell ref="B6:C6"/>
    <mergeCell ref="D6:F6"/>
    <mergeCell ref="B7:C7"/>
  </mergeCells>
  <printOptions/>
  <pageMargins left="0.32" right="0.26" top="0.66" bottom="0.21" header="0.47" footer="0.23"/>
  <pageSetup fitToHeight="1" fitToWidth="1" horizontalDpi="600" verticalDpi="600" orientation="portrait" paperSize="9" scale="74" r:id="rId2"/>
  <headerFooter alignWithMargins="0">
    <oddHeader>&amp;R&amp;F&amp;A</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dc:creator>
  <cp:keywords/>
  <dc:description/>
  <cp:lastModifiedBy>w</cp:lastModifiedBy>
  <cp:lastPrinted>2017-03-30T09:23:58Z</cp:lastPrinted>
  <dcterms:created xsi:type="dcterms:W3CDTF">2009-12-09T13:39:07Z</dcterms:created>
  <dcterms:modified xsi:type="dcterms:W3CDTF">2017-03-31T03:36:29Z</dcterms:modified>
  <cp:category/>
  <cp:version/>
  <cp:contentType/>
  <cp:contentStatus/>
</cp:coreProperties>
</file>