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A_総括\01　決算統計\R2　H31(R1)分\13　経営分析比較表\202101131514_Fw__公営企業に係る経営比較分析表（令和元年度決算）の分析等について\253839 日野町\"/>
    </mc:Choice>
  </mc:AlternateContent>
  <workbookProtection workbookAlgorithmName="SHA-512" workbookHashValue="gT+BYbjS8ZxovkaDCh978TOdwbIXnB1RXgEXTIWRBzu8uYxSS3wrLDUABbpT7Tag4bvxF7GeoPEifn+b0Dc5zQ==" workbookSaltValue="KI8VrSul9bLefJLNi7PTW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P10" i="4"/>
  <c r="I10" i="4"/>
  <c r="AT8" i="4"/>
  <c r="AL8" i="4"/>
  <c r="W8" i="4"/>
  <c r="P8" i="4"/>
  <c r="I8" i="4"/>
  <c r="B6"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<sst xmlns="http://schemas.openxmlformats.org/spreadsheetml/2006/main" count="236" uniqueCount="119">
  <si>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</si>
  <si>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</si>
  <si>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</si>
  <si>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</si>
  <si>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</si>
  <si>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</si>
  <si>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</si>
  <si>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</si>
  <si>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</si>
  <si>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</si>
  <si>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</si>
  <si>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</si>
  <si>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</si>
  <si>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</si>
  <si>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</si>
  <si>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</si>
  <si>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</si>
  <si>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</si>
  <si>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</si>
  <si>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</si>
  <si>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</si>
  <si>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</si>
  <si>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</si>
  <si>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</si>
  <si>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</si>
  <si>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</si>
  <si>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</si>
  <si>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</si>
  <si>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</si>
  <si>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</si>
  <si>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</si>
  <si>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</si>
  <si>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</si>
  <si>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</si>
  <si>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</si>
  <si>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</si>
  <si>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</si>
  <si>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</si>
  <si>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</si>
  <si>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</si>
  <si>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</si>
  <si>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</si>
  <si>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</si>
  <si>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</si>
  <si>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</si>
  <si>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</si>
  <si>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</si>
  <si>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</si>
  <si>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</si>
  <si>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</si>
  <si>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</si>
  <si>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</si>
  <si>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</si>
  <si>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</si>
  <si>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</si>
  <si>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</si>
  <si>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</si>
  <si>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</si>
  <si>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</si>
  <si>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</si>
  <si>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</si>
  <si>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</si>
  <si>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</si>
  <si>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</si>
  <si>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</si>
  <si>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</si>
  <si>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</si>
  <si>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</si>
  <si>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</si>
  <si>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</si>
  <si>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</si>
  <si>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</si>
  <si>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</si>
  <si>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</si>
  <si>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</si>
  <si>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</si>
  <si>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</si>
  <si>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</si>
  <si>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</si>
  <si>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</si>
  <si>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</si>
  <si>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</si>
  <si>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</si>
  <si>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</si>
  <si>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</si>
  <si>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</si>
  <si>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</si>
  <si>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</si>
  <si>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</si>
  <si>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</si>
  <si>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</si>
  <si>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</si>
  <si>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</si>
  <si>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</si>
  <si>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</si>
  <si>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</si>
  <si>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</si>
  <si>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</si>
  <si>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</si>
  <si>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</si>
  <si>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</si>
  <si>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</si>
  <si>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</si>
  <si>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</si>
  <si>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</si>
  <si>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</si>
  <si>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</si>
  <si>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</si>
  <si>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</si>
  <si>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</si>
  <si>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</si>
  <si>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</si>
  <si>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</si>
  <si>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</si>
  <si>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</si>
  <si>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</si>
  <si>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汚水処理原価は類似団体平均より低い数値であり、経費回収率は類似団体平均や全国平均を上回っているものの、70%程度の数値に留まり、収益的収支比率も60%程度となっている。
　水洗化率が98%を超えていることから、新たな収入が見込めないことを考えると、使用料の見直しが必要となっている。</t>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</si>
  <si>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</si>
  <si>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　事業費の内、企業債の返済割合が大きいなか、収益的収支比率の値が100%を大きく下回っている。比率を上げていくためには使用料の増収対策等が必然となっている。
　今後は処理施設等の維持管理・修繕を計画的に進めると共に、経営改善のための取組が必要になってくる。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</si>
</sst>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E5E-43E8-8D65-1A579C09BC2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8E5E-43E8-8D65-1A579C09BC2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82.33</c:v>
                </c:pt>
                <c:pt idx="1">
                  <c:v>82.33</c:v>
                </c:pt>
                <c:pt idx="2">
                  <c:v>82.33</c:v>
                </c:pt>
                <c:pt idx="3">
                  <c:v>82.33</c:v>
                </c:pt>
                <c:pt idx="4">
                  <c:v>82.33</c:v>
                </c:pt>
              </c:numCache>
            </c:numRef>
          </c:val>
          <c:extLst>
            <c:ext xmlns:c16="http://schemas.microsoft.com/office/drawing/2014/chart" uri="{C3380CC4-5D6E-409C-BE32-E72D297353CC}">
              <c16:uniqueId val="{00000000-6D23-4250-BD2E-B69A696C204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54.06</c:v>
                </c:pt>
              </c:numCache>
            </c:numRef>
          </c:val>
          <c:smooth val="0"/>
          <c:extLst>
            <c:ext xmlns:c16="http://schemas.microsoft.com/office/drawing/2014/chart" uri="{C3380CC4-5D6E-409C-BE32-E72D297353CC}">
              <c16:uniqueId val="{00000001-6D23-4250-BD2E-B69A696C204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98.17</c:v>
                </c:pt>
                <c:pt idx="1">
                  <c:v>98.31</c:v>
                </c:pt>
                <c:pt idx="2">
                  <c:v>98.44</c:v>
                </c:pt>
                <c:pt idx="3">
                  <c:v>98.53</c:v>
                </c:pt>
                <c:pt idx="4">
                  <c:v>98.31</c:v>
                </c:pt>
              </c:numCache>
            </c:numRef>
          </c:val>
          <c:extLst>
            <c:ext xmlns:c16="http://schemas.microsoft.com/office/drawing/2014/chart" uri="{C3380CC4-5D6E-409C-BE32-E72D297353CC}">
              <c16:uniqueId val="{00000000-F28B-4485-A186-57E990705C9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90.11</c:v>
                </c:pt>
              </c:numCache>
            </c:numRef>
          </c:val>
          <c:smooth val="0"/>
          <c:extLst>
            <c:ext xmlns:c16="http://schemas.microsoft.com/office/drawing/2014/chart" uri="{C3380CC4-5D6E-409C-BE32-E72D297353CC}">
              <c16:uniqueId val="{00000001-F28B-4485-A186-57E990705C9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51.79</c:v>
                </c:pt>
                <c:pt idx="1">
                  <c:v>51.3</c:v>
                </c:pt>
                <c:pt idx="2">
                  <c:v>48.58</c:v>
                </c:pt>
                <c:pt idx="3">
                  <c:v>49.63</c:v>
                </c:pt>
                <c:pt idx="4">
                  <c:v>64.150000000000006</c:v>
                </c:pt>
              </c:numCache>
            </c:numRef>
          </c:val>
          <c:extLst>
            <c:ext xmlns:c16="http://schemas.microsoft.com/office/drawing/2014/chart" uri="{C3380CC4-5D6E-409C-BE32-E72D297353CC}">
              <c16:uniqueId val="{00000000-AEE9-4E82-9CEE-1B27F8289C1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EE9-4E82-9CEE-1B27F8289C1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7ED-4356-850D-558E342080B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7ED-4356-850D-558E342080B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CD-4897-AC1D-48F0BE50641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CD-4897-AC1D-48F0BE50641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9A9-4218-A65E-57285D57831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9A9-4218-A65E-57285D57831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1BB-4ED1-A5E1-EFD2DF105F2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1BB-4ED1-A5E1-EFD2DF105F2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
                  <c:v>0</c:v>
                </c:pt>
                <c:pt idx="1">
                  <c:v>1179.6099999999999</c:v>
                </c:pt>
                <c:pt idx="2">
                  <c:v>1137.7</c:v>
                </c:pt>
                <c:pt idx="3">
                  <c:v>1675.59</c:v>
                </c:pt>
                <c:pt idx="4">
                  <c:v>732.95</c:v>
                </c:pt>
              </c:numCache>
            </c:numRef>
          </c:val>
          <c:extLst>
            <c:ext xmlns:c16="http://schemas.microsoft.com/office/drawing/2014/chart" uri="{C3380CC4-5D6E-409C-BE32-E72D297353CC}">
              <c16:uniqueId val="{00000000-9045-4B7D-997C-DE47107BF685}"/>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654.71</c:v>
                </c:pt>
              </c:numCache>
            </c:numRef>
          </c:val>
          <c:smooth val="0"/>
          <c:extLst>
            <c:ext xmlns:c16="http://schemas.microsoft.com/office/drawing/2014/chart" uri="{C3380CC4-5D6E-409C-BE32-E72D297353CC}">
              <c16:uniqueId val="{00000001-9045-4B7D-997C-DE47107BF685}"/>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62.24</c:v>
                </c:pt>
                <c:pt idx="1">
                  <c:v>60.67</c:v>
                </c:pt>
                <c:pt idx="2">
                  <c:v>47.62</c:v>
                </c:pt>
                <c:pt idx="3">
                  <c:v>67.39</c:v>
                </c:pt>
                <c:pt idx="4">
                  <c:v>69.569999999999993</c:v>
                </c:pt>
              </c:numCache>
            </c:numRef>
          </c:val>
          <c:extLst>
            <c:ext xmlns:c16="http://schemas.microsoft.com/office/drawing/2014/chart" uri="{C3380CC4-5D6E-409C-BE32-E72D297353CC}">
              <c16:uniqueId val="{00000000-ED11-4BCB-A58A-FC5601AF93B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65.37</c:v>
                </c:pt>
              </c:numCache>
            </c:numRef>
          </c:val>
          <c:smooth val="0"/>
          <c:extLst>
            <c:ext xmlns:c16="http://schemas.microsoft.com/office/drawing/2014/chart" uri="{C3380CC4-5D6E-409C-BE32-E72D297353CC}">
              <c16:uniqueId val="{00000001-ED11-4BCB-A58A-FC5601AF93B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160</c:v>
                </c:pt>
                <c:pt idx="1">
                  <c:v>159.34</c:v>
                </c:pt>
                <c:pt idx="2">
                  <c:v>200.62</c:v>
                </c:pt>
                <c:pt idx="3">
                  <c:v>150</c:v>
                </c:pt>
                <c:pt idx="4">
                  <c:v>150</c:v>
                </c:pt>
              </c:numCache>
            </c:numRef>
          </c:val>
          <c:extLst>
            <c:ext xmlns:c16="http://schemas.microsoft.com/office/drawing/2014/chart" uri="{C3380CC4-5D6E-409C-BE32-E72D297353CC}">
              <c16:uniqueId val="{00000000-EA17-490B-9405-F46A220BAF3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228.99</c:v>
                </c:pt>
              </c:numCache>
            </c:numRef>
          </c:val>
          <c:smooth val="0"/>
          <c:extLst>
            <c:ext xmlns:c16="http://schemas.microsoft.com/office/drawing/2014/chart" uri="{C3380CC4-5D6E-409C-BE32-E72D297353CC}">
              <c16:uniqueId val="{00000001-EA17-490B-9405-F46A220BAF3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M35" zoomScale="70" zoomScaleNormal="7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日野町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21493</v>
      </c>
      <c r="AM8" s="69"/>
      <c r="AN8" s="69"/>
      <c r="AO8" s="69"/>
      <c r="AP8" s="69"/>
      <c r="AQ8" s="69"/>
      <c r="AR8" s="69"/>
      <c r="AS8" s="69"/>
      <c r="AT8" s="68">
        <f>データ!T6</f>
        <v>117.6</v>
      </c>
      <c r="AU8" s="68"/>
      <c r="AV8" s="68"/>
      <c r="AW8" s="68"/>
      <c r="AX8" s="68"/>
      <c r="AY8" s="68"/>
      <c r="AZ8" s="68"/>
      <c r="BA8" s="68"/>
      <c r="BB8" s="68">
        <f>データ!U6</f>
        <v>182.76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20.47</v>
      </c>
      <c r="Q10" s="68"/>
      <c r="R10" s="68"/>
      <c r="S10" s="68"/>
      <c r="T10" s="68"/>
      <c r="U10" s="68"/>
      <c r="V10" s="68"/>
      <c r="W10" s="68">
        <f>データ!Q6</f>
        <v>100</v>
      </c>
      <c r="X10" s="68"/>
      <c r="Y10" s="68"/>
      <c r="Z10" s="68"/>
      <c r="AA10" s="68"/>
      <c r="AB10" s="68"/>
      <c r="AC10" s="68"/>
      <c r="AD10" s="69">
        <f>データ!R6</f>
        <v>2600</v>
      </c>
      <c r="AE10" s="69"/>
      <c r="AF10" s="69"/>
      <c r="AG10" s="69"/>
      <c r="AH10" s="69"/>
      <c r="AI10" s="69"/>
      <c r="AJ10" s="69"/>
      <c r="AK10" s="2"/>
      <c r="AL10" s="69">
        <f>データ!V6</f>
        <v>4385</v>
      </c>
      <c r="AM10" s="69"/>
      <c r="AN10" s="69"/>
      <c r="AO10" s="69"/>
      <c r="AP10" s="69"/>
      <c r="AQ10" s="69"/>
      <c r="AR10" s="69"/>
      <c r="AS10" s="69"/>
      <c r="AT10" s="68">
        <f>データ!W6</f>
        <v>2.0499999999999998</v>
      </c>
      <c r="AU10" s="68"/>
      <c r="AV10" s="68"/>
      <c r="AW10" s="68"/>
      <c r="AX10" s="68"/>
      <c r="AY10" s="68"/>
      <c r="AZ10" s="68"/>
      <c r="BA10" s="68"/>
      <c r="BB10" s="68">
        <f>データ!X6</f>
        <v>2139.02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43</v>
      </c>
      <c r="N86" s="26" t="s">
        <v>43</v>
      </c>
      <c r="O86" s="26" t="str">
        <f>データ!EO6</f>
        <v>【0.02】</v>
      </c>
    </row>
  </sheetData>
  <sheetProtection algorithmName="SHA-512" hashValue="HtZSfbZpANm4APhSLKeh/PRX5JbBiXlg16VmNUBoCCYA6C94xNH3jEDar4RpIdAGcm96F/CaZX1UcjlxlogBOg==" saltValue="NSK30L6PYcG5RkyvyMM6g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253839</v>
      </c>
      <c r="D6" s="33">
        <f t="shared" si="3"/>
        <v>47</v>
      </c>
      <c r="E6" s="33">
        <f t="shared" si="3"/>
        <v>17</v>
      </c>
      <c r="F6" s="33">
        <f t="shared" si="3"/>
        <v>5</v>
      </c>
      <c r="G6" s="33">
        <f t="shared" si="3"/>
        <v>0</v>
      </c>
      <c r="H6" s="33" t="str">
        <f t="shared" si="3"/>
        <v>滋賀県　日野町</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20.47</v>
      </c>
      <c r="Q6" s="34">
        <f t="shared" si="3"/>
        <v>100</v>
      </c>
      <c r="R6" s="34">
        <f t="shared" si="3"/>
        <v>2600</v>
      </c>
      <c r="S6" s="34">
        <f t="shared" si="3"/>
        <v>21493</v>
      </c>
      <c r="T6" s="34">
        <f t="shared" si="3"/>
        <v>117.6</v>
      </c>
      <c r="U6" s="34">
        <f t="shared" si="3"/>
        <v>182.76</v>
      </c>
      <c r="V6" s="34">
        <f t="shared" si="3"/>
        <v>4385</v>
      </c>
      <c r="W6" s="34">
        <f t="shared" si="3"/>
        <v>2.0499999999999998</v>
      </c>
      <c r="X6" s="34">
        <f t="shared" si="3"/>
        <v>2139.02</v>
      </c>
      <c r="Y6" s="35">
        <f>IF(Y7="",NA(),Y7)</f>
        <v>51.79</v>
      </c>
      <c r="Z6" s="35">
        <f t="shared" ref="Z6:AH6" si="4">IF(Z7="",NA(),Z7)</f>
        <v>51.3</v>
      </c>
      <c r="AA6" s="35">
        <f t="shared" si="4"/>
        <v>48.58</v>
      </c>
      <c r="AB6" s="35">
        <f t="shared" si="4"/>
        <v>49.63</v>
      </c>
      <c r="AC6" s="35">
        <f t="shared" si="4"/>
        <v>64.150000000000006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5">
        <f t="shared" ref="BG6:BO6" si="7">IF(BG7="",NA(),BG7)</f>
        <v>1179.6099999999999</v>
      </c>
      <c r="BH6" s="35">
        <f t="shared" si="7"/>
        <v>1137.7</v>
      </c>
      <c r="BI6" s="35">
        <f t="shared" si="7"/>
        <v>1675.59</v>
      </c>
      <c r="BJ6" s="35">
        <f t="shared" si="7"/>
        <v>732.95</v>
      </c>
      <c r="BK6" s="35">
        <f t="shared" si="7"/>
        <v>1081.8</v>
      </c>
      <c r="BL6" s="35">
        <f t="shared" si="7"/>
        <v>974.93</v>
      </c>
      <c r="BM6" s="35">
        <f t="shared" si="7"/>
        <v>855.8</v>
      </c>
      <c r="BN6" s="35">
        <f t="shared" si="7"/>
        <v>789.46</v>
      </c>
      <c r="BO6" s="35">
        <f t="shared" si="7"/>
        <v>654.71</v>
      </c>
      <c r="BP6" s="34" t="str">
        <f>IF(BP7="","",IF(BP7="-","【-】","【"&amp;SUBSTITUTE(TEXT(BP7,"#,##0.00"),"-","△")&amp;"】"))</f>
        <v>【765.47】</v>
      </c>
      <c r="BQ6" s="35">
        <f>IF(BQ7="",NA(),BQ7)</f>
        <v>62.24</v>
      </c>
      <c r="BR6" s="35">
        <f t="shared" ref="BR6:BZ6" si="8">IF(BR7="",NA(),BR7)</f>
        <v>60.67</v>
      </c>
      <c r="BS6" s="35">
        <f t="shared" si="8"/>
        <v>47.62</v>
      </c>
      <c r="BT6" s="35">
        <f t="shared" si="8"/>
        <v>67.39</v>
      </c>
      <c r="BU6" s="35">
        <f t="shared" si="8"/>
        <v>69.569999999999993</v>
      </c>
      <c r="BV6" s="35">
        <f t="shared" si="8"/>
        <v>52.19</v>
      </c>
      <c r="BW6" s="35">
        <f t="shared" si="8"/>
        <v>55.32</v>
      </c>
      <c r="BX6" s="35">
        <f t="shared" si="8"/>
        <v>59.8</v>
      </c>
      <c r="BY6" s="35">
        <f t="shared" si="8"/>
        <v>57.77</v>
      </c>
      <c r="BZ6" s="35">
        <f t="shared" si="8"/>
        <v>65.37</v>
      </c>
      <c r="CA6" s="34" t="str">
        <f>IF(CA7="","",IF(CA7="-","【-】","【"&amp;SUBSTITUTE(TEXT(CA7,"#,##0.00"),"-","△")&amp;"】"))</f>
        <v>【59.59】</v>
      </c>
      <c r="CB6" s="35">
        <f>IF(CB7="",NA(),CB7)</f>
        <v>160</v>
      </c>
      <c r="CC6" s="35">
        <f t="shared" ref="CC6:CK6" si="9">IF(CC7="",NA(),CC7)</f>
        <v>159.34</v>
      </c>
      <c r="CD6" s="35">
        <f t="shared" si="9"/>
        <v>200.62</v>
      </c>
      <c r="CE6" s="35">
        <f t="shared" si="9"/>
        <v>150</v>
      </c>
      <c r="CF6" s="35">
        <f t="shared" si="9"/>
        <v>150</v>
      </c>
      <c r="CG6" s="35">
        <f t="shared" si="9"/>
        <v>296.14</v>
      </c>
      <c r="CH6" s="35">
        <f t="shared" si="9"/>
        <v>283.17</v>
      </c>
      <c r="CI6" s="35">
        <f t="shared" si="9"/>
        <v>263.76</v>
      </c>
      <c r="CJ6" s="35">
        <f t="shared" si="9"/>
        <v>274.35000000000002</v>
      </c>
      <c r="CK6" s="35">
        <f t="shared" si="9"/>
        <v>228.99</v>
      </c>
      <c r="CL6" s="34" t="str">
        <f>IF(CL7="","",IF(CL7="-","【-】","【"&amp;SUBSTITUTE(TEXT(CL7,"#,##0.00"),"-","△")&amp;"】"))</f>
        <v>【257.86】</v>
      </c>
      <c r="CM6" s="35">
        <f>IF(CM7="",NA(),CM7)</f>
        <v>82.33</v>
      </c>
      <c r="CN6" s="35">
        <f t="shared" ref="CN6:CV6" si="10">IF(CN7="",NA(),CN7)</f>
        <v>82.33</v>
      </c>
      <c r="CO6" s="35">
        <f t="shared" si="10"/>
        <v>82.33</v>
      </c>
      <c r="CP6" s="35">
        <f t="shared" si="10"/>
        <v>82.33</v>
      </c>
      <c r="CQ6" s="35">
        <f t="shared" si="10"/>
        <v>82.33</v>
      </c>
      <c r="CR6" s="35">
        <f t="shared" si="10"/>
        <v>52.31</v>
      </c>
      <c r="CS6" s="35">
        <f t="shared" si="10"/>
        <v>60.65</v>
      </c>
      <c r="CT6" s="35">
        <f t="shared" si="10"/>
        <v>51.75</v>
      </c>
      <c r="CU6" s="35">
        <f t="shared" si="10"/>
        <v>50.68</v>
      </c>
      <c r="CV6" s="35">
        <f t="shared" si="10"/>
        <v>54.06</v>
      </c>
      <c r="CW6" s="34" t="str">
        <f>IF(CW7="","",IF(CW7="-","【-】","【"&amp;SUBSTITUTE(TEXT(CW7,"#,##0.00"),"-","△")&amp;"】"))</f>
        <v>【51.30】</v>
      </c>
      <c r="CX6" s="35">
        <f>IF(CX7="",NA(),CX7)</f>
        <v>98.17</v>
      </c>
      <c r="CY6" s="35">
        <f t="shared" ref="CY6:DG6" si="11">IF(CY7="",NA(),CY7)</f>
        <v>98.31</v>
      </c>
      <c r="CZ6" s="35">
        <f t="shared" si="11"/>
        <v>98.44</v>
      </c>
      <c r="DA6" s="35">
        <f t="shared" si="11"/>
        <v>98.53</v>
      </c>
      <c r="DB6" s="35">
        <f t="shared" si="11"/>
        <v>98.31</v>
      </c>
      <c r="DC6" s="35">
        <f t="shared" si="11"/>
        <v>84.32</v>
      </c>
      <c r="DD6" s="35">
        <f t="shared" si="11"/>
        <v>84.58</v>
      </c>
      <c r="DE6" s="35">
        <f t="shared" si="11"/>
        <v>84.84</v>
      </c>
      <c r="DF6" s="35">
        <f t="shared" si="11"/>
        <v>84.86</v>
      </c>
      <c r="DG6" s="35">
        <f t="shared" si="11"/>
        <v>90.11</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253839</v>
      </c>
      <c r="D7" s="37">
        <v>47</v>
      </c>
      <c r="E7" s="37">
        <v>17</v>
      </c>
      <c r="F7" s="37">
        <v>5</v>
      </c>
      <c r="G7" s="37">
        <v>0</v>
      </c>
      <c r="H7" s="37" t="s">
        <v>97</v>
      </c>
      <c r="I7" s="37" t="s">
        <v>98</v>
      </c>
      <c r="J7" s="37" t="s">
        <v>99</v>
      </c>
      <c r="K7" s="37" t="s">
        <v>100</v>
      </c>
      <c r="L7" s="37" t="s">
        <v>101</v>
      </c>
      <c r="M7" s="37" t="s">
        <v>102</v>
      </c>
      <c r="N7" s="38" t="s">
        <v>103</v>
      </c>
      <c r="O7" s="38" t="s">
        <v>104</v>
      </c>
      <c r="P7" s="38">
        <v>20.47</v>
      </c>
      <c r="Q7" s="38">
        <v>100</v>
      </c>
      <c r="R7" s="38">
        <v>2600</v>
      </c>
      <c r="S7" s="38">
        <v>21493</v>
      </c>
      <c r="T7" s="38">
        <v>117.6</v>
      </c>
      <c r="U7" s="38">
        <v>182.76</v>
      </c>
      <c r="V7" s="38">
        <v>4385</v>
      </c>
      <c r="W7" s="38">
        <v>2.0499999999999998</v>
      </c>
      <c r="X7" s="38">
        <v>2139.02</v>
      </c>
      <c r="Y7" s="38">
        <v>51.79</v>
      </c>
      <c r="Z7" s="38">
        <v>51.3</v>
      </c>
      <c r="AA7" s="38">
        <v>48.58</v>
      </c>
      <c r="AB7" s="38">
        <v>49.63</v>
      </c>
      <c r="AC7" s="38">
        <v>64.150000000000006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1179.6099999999999</v>
      </c>
      <c r="BH7" s="38">
        <v>1137.7</v>
      </c>
      <c r="BI7" s="38">
        <v>1675.59</v>
      </c>
      <c r="BJ7" s="38">
        <v>732.95</v>
      </c>
      <c r="BK7" s="38">
        <v>1081.8</v>
      </c>
      <c r="BL7" s="38">
        <v>974.93</v>
      </c>
      <c r="BM7" s="38">
        <v>855.8</v>
      </c>
      <c r="BN7" s="38">
        <v>789.46</v>
      </c>
      <c r="BO7" s="38">
        <v>654.71</v>
      </c>
      <c r="BP7" s="38">
        <v>765.47</v>
      </c>
      <c r="BQ7" s="38">
        <v>62.24</v>
      </c>
      <c r="BR7" s="38">
        <v>60.67</v>
      </c>
      <c r="BS7" s="38">
        <v>47.62</v>
      </c>
      <c r="BT7" s="38">
        <v>67.39</v>
      </c>
      <c r="BU7" s="38">
        <v>69.569999999999993</v>
      </c>
      <c r="BV7" s="38">
        <v>52.19</v>
      </c>
      <c r="BW7" s="38">
        <v>55.32</v>
      </c>
      <c r="BX7" s="38">
        <v>59.8</v>
      </c>
      <c r="BY7" s="38">
        <v>57.77</v>
      </c>
      <c r="BZ7" s="38">
        <v>65.37</v>
      </c>
      <c r="CA7" s="38">
        <v>59.59</v>
      </c>
      <c r="CB7" s="38">
        <v>160</v>
      </c>
      <c r="CC7" s="38">
        <v>159.34</v>
      </c>
      <c r="CD7" s="38">
        <v>200.62</v>
      </c>
      <c r="CE7" s="38">
        <v>150</v>
      </c>
      <c r="CF7" s="38">
        <v>150</v>
      </c>
      <c r="CG7" s="38">
        <v>296.14</v>
      </c>
      <c r="CH7" s="38">
        <v>283.17</v>
      </c>
      <c r="CI7" s="38">
        <v>263.76</v>
      </c>
      <c r="CJ7" s="38">
        <v>274.35000000000002</v>
      </c>
      <c r="CK7" s="38">
        <v>228.99</v>
      </c>
      <c r="CL7" s="38">
        <v>257.86</v>
      </c>
      <c r="CM7" s="38">
        <v>82.33</v>
      </c>
      <c r="CN7" s="38">
        <v>82.33</v>
      </c>
      <c r="CO7" s="38">
        <v>82.33</v>
      </c>
      <c r="CP7" s="38">
        <v>82.33</v>
      </c>
      <c r="CQ7" s="38">
        <v>82.33</v>
      </c>
      <c r="CR7" s="38">
        <v>52.31</v>
      </c>
      <c r="CS7" s="38">
        <v>60.65</v>
      </c>
      <c r="CT7" s="38">
        <v>51.75</v>
      </c>
      <c r="CU7" s="38">
        <v>50.68</v>
      </c>
      <c r="CV7" s="38">
        <v>54.06</v>
      </c>
      <c r="CW7" s="38">
        <v>51.3</v>
      </c>
      <c r="CX7" s="38">
        <v>98.17</v>
      </c>
      <c r="CY7" s="38">
        <v>98.31</v>
      </c>
      <c r="CZ7" s="38">
        <v>98.44</v>
      </c>
      <c r="DA7" s="38">
        <v>98.53</v>
      </c>
      <c r="DB7" s="38">
        <v>98.31</v>
      </c>
      <c r="DC7" s="38">
        <v>84.32</v>
      </c>
      <c r="DD7" s="38">
        <v>84.58</v>
      </c>
      <c r="DE7" s="38">
        <v>84.84</v>
      </c>
      <c r="DF7" s="38">
        <v>84.86</v>
      </c>
      <c r="DG7" s="38">
        <v>90.11</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112</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岩﨑</cp:lastModifiedBy>
  <cp:lastPrinted>2021-01-28T00:29:37Z</cp:lastPrinted>
  <dcterms:created xsi:type="dcterms:W3CDTF">2020-12-04T03:05:52Z</dcterms:created>
  <dcterms:modified xsi:type="dcterms:W3CDTF">2021-01-28T00:30:43Z</dcterms:modified>
  <cp:category/>
</cp:coreProperties>
</file>