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020" windowHeight="6750" activeTab="0"/>
  </bookViews>
  <sheets>
    <sheet name="３頁" sheetId="1" r:id="rId1"/>
  </sheet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  <definedName name="_xlnm.Print_Area" localSheetId="0">'３頁'!$A$1:$H$41</definedName>
  </definedNames>
  <calcPr fullCalcOnLoad="1"/>
</workbook>
</file>

<file path=xl/sharedStrings.xml><?xml version="1.0" encoding="utf-8"?>
<sst xmlns="http://schemas.openxmlformats.org/spreadsheetml/2006/main" count="34" uniqueCount="32">
  <si>
    <t>表２　目的別内訳</t>
  </si>
  <si>
    <t>グラフ１　目的別内訳</t>
  </si>
  <si>
    <t>(2) 目的別観光客数の内訳</t>
  </si>
  <si>
    <t>■</t>
  </si>
  <si>
    <t>歴史や博物館・美術館等の「歴史・文化」が全体の25.7%を占め、最も多い。</t>
  </si>
  <si>
    <t>○「歴史・文化」で最も多いのは湖東地域で約330万人、次いで東近江地域が約281万人。</t>
  </si>
  <si>
    <t>・湖東地域の地点　　多賀大社(1,599,900人)、彦根城(826,700人)など</t>
  </si>
  <si>
    <t>・東近江地域の地点　日牟禮八幡宮(634,000人)、八幡堀(596,600人)など</t>
  </si>
  <si>
    <t>「自然」は対前年比5.0%減少</t>
  </si>
  <si>
    <t>○「自然」で減少が大きかった地域は湖北で、対前年25.0%減少。</t>
  </si>
  <si>
    <t>　・湖北地域で減少の大きかった地点　伊吹山(H23年198,100人、H22年299,600人、▲33.9%)</t>
  </si>
  <si>
    <t>対前年比では、「行祭事・イベント」が36.7%増と大幅に増加。</t>
  </si>
  <si>
    <t>○「行祭事・イベント」で増加が大きいのは湖北地域（対前年の11.6倍、約113万人）。</t>
  </si>
  <si>
    <t>　・湖北地域で開催されたイベント　江・浅井三姉妹博覧会(1,186,900人)</t>
  </si>
  <si>
    <t>目　　的</t>
  </si>
  <si>
    <r>
      <t xml:space="preserve">延観光客数
</t>
    </r>
    <r>
      <rPr>
        <sz val="9"/>
        <rFont val="ＭＳ 明朝"/>
        <family val="1"/>
      </rPr>
      <t>（千人）</t>
    </r>
  </si>
  <si>
    <t>比率</t>
  </si>
  <si>
    <t>対前年比</t>
  </si>
  <si>
    <r>
      <t xml:space="preserve">前年延観光客数
</t>
    </r>
    <r>
      <rPr>
        <sz val="9"/>
        <rFont val="ＭＳ 明朝"/>
        <family val="1"/>
      </rPr>
      <t>（千人）</t>
    </r>
  </si>
  <si>
    <t>自然</t>
  </si>
  <si>
    <t>観</t>
  </si>
  <si>
    <t>歴史・文化</t>
  </si>
  <si>
    <t>光</t>
  </si>
  <si>
    <t>温泉・健康</t>
  </si>
  <si>
    <t>地</t>
  </si>
  <si>
    <t>スポーツ・
レクリエーション</t>
  </si>
  <si>
    <t>点</t>
  </si>
  <si>
    <t>都市型観光</t>
  </si>
  <si>
    <t>その他</t>
  </si>
  <si>
    <t>行祭事・イベント</t>
  </si>
  <si>
    <t>合　　計</t>
  </si>
  <si>
    <t>（注意） 端数の関係上、合計と一致しないことがある。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</si>
</sst>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 "/>
    <numFmt numFmtId="179" formatCode="0_);[Red]\(0\)"/>
    <numFmt numFmtId="180" formatCode="m/d;@"/>
    <numFmt numFmtId="181" formatCode="#,##0;\-#,##0;"/>
    <numFmt numFmtId="182" formatCode="00"/>
    <numFmt numFmtId="183" formatCode="000000000"/>
    <numFmt numFmtId="184" formatCode="00000"/>
    <numFmt numFmtId="185" formatCode="#,##0_ ;[Red]\-#,##0\ "/>
    <numFmt numFmtId="186" formatCode="#,##0.0;[Red]\-#,##0.0"/>
    <numFmt numFmtId="187" formatCode="0;&quot;▲ &quot;0"/>
    <numFmt numFmtId="188" formatCode="#,##0;&quot;▲ &quot;#,##0"/>
    <numFmt numFmtId="189" formatCode="0.000%"/>
    <numFmt numFmtId="190" formatCode="0.0000%"/>
    <numFmt numFmtId="191" formatCode="[&lt;=999]000;[&lt;=99999]000\-00;000\-0000"/>
    <numFmt numFmtId="192" formatCode="#,##0.000;[Red]\-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;&quot;△ &quot;#,##0"/>
    <numFmt numFmtId="197" formatCode="mmm\-yyyy"/>
    <numFmt numFmtId="198" formatCode="m&quot;月&quot;d&quot;日&quot;;@"/>
    <numFmt numFmtId="199" formatCode="[$€-2]\ #,##0.00_);[Red]\([$€-2]\ #,##0.00\)"/>
    <numFmt numFmtId="200" formatCode="0.00000%"/>
    <numFmt numFmtId="201" formatCode="#,##0;&quot;△ &quot;#,##0%"/>
    <numFmt numFmtId="202" formatCode="#,##0.0;&quot;△ &quot;#,##0.0%"/>
    <numFmt numFmtId="203" formatCode="#,##0.00;&quot;△ &quot;#,##0.00%"/>
    <numFmt numFmtId="204" formatCode="#,##0.0;&quot;▲ &quot;#,##0.0%"/>
    <numFmt numFmtId="205" formatCode="#,##0;&quot;▲ &quot;#,##0%"/>
    <numFmt numFmtId="206" formatCode="#,##0.00;&quot;▲ &quot;#,##0.00%"/>
    <numFmt numFmtId="207" formatCode="#,##0.000;&quot;▲ &quot;#,##0.000%"/>
    <numFmt numFmtId="208" formatCode="#,##0.0;&quot;▲&quot;\-#,##0.0%"/>
    <numFmt numFmtId="209" formatCode="#,##0.0;&quot;▲&quot;#,##0.0%"/>
    <numFmt numFmtId="210" formatCode="0.0%;&quot;▲ &quot;0.0%"/>
    <numFmt numFmtId="211" formatCode="0.0%;&quot;▲&quot;0.0%"/>
    <numFmt numFmtId="212" formatCode="#,##0.0%;&quot;▲ &quot;#,##0.0%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.75"/>
      <color indexed="63"/>
      <name val="MS UI Gothic"/>
      <family val="3"/>
    </font>
    <font>
      <sz val="10"/>
      <color indexed="63"/>
      <name val="ＭＳ Ｐ明朝"/>
      <family val="1"/>
    </font>
    <font>
      <sz val="11"/>
      <color indexed="63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8" fillId="0" borderId="0" xfId="61" applyFont="1">
      <alignment/>
      <protection/>
    </xf>
    <xf numFmtId="0" fontId="18" fillId="0" borderId="0" xfId="61">
      <alignment/>
      <protection/>
    </xf>
    <xf numFmtId="0" fontId="18" fillId="0" borderId="0" xfId="61" applyFont="1" applyFill="1" applyAlignment="1">
      <alignment horizontal="left" indent="1"/>
      <protection/>
    </xf>
    <xf numFmtId="0" fontId="18" fillId="0" borderId="0" xfId="61" applyFont="1" applyFill="1">
      <alignment/>
      <protection/>
    </xf>
    <xf numFmtId="0" fontId="18" fillId="0" borderId="0" xfId="61" applyFill="1">
      <alignment/>
      <protection/>
    </xf>
    <xf numFmtId="0" fontId="18" fillId="0" borderId="0" xfId="61" applyFont="1" applyAlignment="1">
      <alignment horizontal="right"/>
      <protection/>
    </xf>
    <xf numFmtId="0" fontId="22" fillId="0" borderId="0" xfId="61" applyFont="1">
      <alignment/>
      <protection/>
    </xf>
    <xf numFmtId="0" fontId="22" fillId="0" borderId="0" xfId="61" applyFont="1" applyAlignment="1">
      <alignment horizontal="left" indent="1"/>
      <protection/>
    </xf>
    <xf numFmtId="0" fontId="23" fillId="0" borderId="0" xfId="61" applyFont="1" applyBorder="1">
      <alignment/>
      <protection/>
    </xf>
    <xf numFmtId="0" fontId="18" fillId="0" borderId="0" xfId="61" applyBorder="1">
      <alignment/>
      <protection/>
    </xf>
    <xf numFmtId="0" fontId="18" fillId="0" borderId="10" xfId="61" applyFont="1" applyBorder="1" applyAlignment="1">
      <alignment horizontal="center" vertical="center"/>
      <protection/>
    </xf>
    <xf numFmtId="0" fontId="18" fillId="0" borderId="10" xfId="61" applyFont="1" applyBorder="1" applyAlignment="1">
      <alignment horizontal="center" vertical="center" wrapText="1"/>
      <protection/>
    </xf>
    <xf numFmtId="0" fontId="18" fillId="0" borderId="11" xfId="61" applyBorder="1" applyAlignment="1">
      <alignment vertical="center"/>
      <protection/>
    </xf>
    <xf numFmtId="0" fontId="18" fillId="0" borderId="10" xfId="61" applyFont="1" applyBorder="1" applyAlignment="1">
      <alignment vertical="center"/>
      <protection/>
    </xf>
    <xf numFmtId="38" fontId="18" fillId="0" borderId="10" xfId="49" applyBorder="1" applyAlignment="1">
      <alignment horizontal="right" vertical="center" indent="1"/>
    </xf>
    <xf numFmtId="177" fontId="18" fillId="0" borderId="10" xfId="61" applyNumberFormat="1" applyBorder="1" applyAlignment="1">
      <alignment horizontal="right" vertical="center"/>
      <protection/>
    </xf>
    <xf numFmtId="211" fontId="18" fillId="0" borderId="10" xfId="42" applyNumberFormat="1" applyFont="1" applyBorder="1" applyAlignment="1">
      <alignment vertical="center"/>
    </xf>
    <xf numFmtId="177" fontId="18" fillId="0" borderId="0" xfId="42" applyNumberFormat="1" applyFont="1" applyBorder="1" applyAlignment="1">
      <alignment horizontal="right" indent="1"/>
    </xf>
    <xf numFmtId="38" fontId="18" fillId="0" borderId="0" xfId="61" applyNumberFormat="1" applyBorder="1" applyAlignment="1">
      <alignment horizontal="right" indent="1"/>
      <protection/>
    </xf>
    <xf numFmtId="38" fontId="18" fillId="0" borderId="0" xfId="61" applyNumberFormat="1" applyBorder="1">
      <alignment/>
      <protection/>
    </xf>
    <xf numFmtId="0" fontId="18" fillId="0" borderId="12" xfId="61" applyFont="1" applyBorder="1" applyAlignment="1">
      <alignment horizontal="center" vertical="center"/>
      <protection/>
    </xf>
    <xf numFmtId="38" fontId="18" fillId="0" borderId="10" xfId="61" applyNumberFormat="1" applyBorder="1" applyAlignment="1">
      <alignment horizontal="right" vertical="center" indent="1"/>
      <protection/>
    </xf>
    <xf numFmtId="38" fontId="18" fillId="0" borderId="0" xfId="61" applyNumberFormat="1">
      <alignment/>
      <protection/>
    </xf>
    <xf numFmtId="0" fontId="22" fillId="0" borderId="10" xfId="61" applyFont="1" applyBorder="1" applyAlignment="1">
      <alignment vertical="center" wrapText="1"/>
      <protection/>
    </xf>
    <xf numFmtId="0" fontId="18" fillId="0" borderId="13" xfId="61" applyBorder="1" applyAlignment="1">
      <alignment vertical="center"/>
      <protection/>
    </xf>
    <xf numFmtId="38" fontId="18" fillId="0" borderId="11" xfId="49" applyBorder="1" applyAlignment="1">
      <alignment horizontal="right" vertical="center" indent="1"/>
    </xf>
    <xf numFmtId="177" fontId="18" fillId="0" borderId="11" xfId="61" applyNumberFormat="1" applyBorder="1" applyAlignment="1">
      <alignment horizontal="right" vertical="center"/>
      <protection/>
    </xf>
    <xf numFmtId="211" fontId="18" fillId="0" borderId="11" xfId="42" applyNumberFormat="1" applyFont="1" applyBorder="1" applyAlignment="1">
      <alignment vertical="center"/>
    </xf>
    <xf numFmtId="38" fontId="18" fillId="0" borderId="11" xfId="61" applyNumberFormat="1" applyBorder="1" applyAlignment="1">
      <alignment horizontal="right" vertical="center" indent="1"/>
      <protection/>
    </xf>
    <xf numFmtId="38" fontId="18" fillId="0" borderId="14" xfId="49" applyBorder="1" applyAlignment="1">
      <alignment horizontal="right" vertical="center" indent="1"/>
    </xf>
    <xf numFmtId="177" fontId="18" fillId="0" borderId="14" xfId="61" applyNumberFormat="1" applyBorder="1" applyAlignment="1">
      <alignment horizontal="right" vertical="center"/>
      <protection/>
    </xf>
    <xf numFmtId="211" fontId="18" fillId="0" borderId="14" xfId="42" applyNumberFormat="1" applyFont="1" applyBorder="1" applyAlignment="1">
      <alignment vertical="center"/>
    </xf>
    <xf numFmtId="38" fontId="18" fillId="0" borderId="15" xfId="61" applyNumberFormat="1" applyBorder="1" applyAlignment="1">
      <alignment horizontal="right" vertical="center" indent="1"/>
      <protection/>
    </xf>
    <xf numFmtId="38" fontId="18" fillId="0" borderId="0" xfId="49" applyFont="1" applyBorder="1" applyAlignment="1">
      <alignment horizontal="right" indent="1"/>
    </xf>
    <xf numFmtId="38" fontId="18" fillId="0" borderId="0" xfId="49" applyFont="1" applyBorder="1" applyAlignment="1">
      <alignment/>
    </xf>
    <xf numFmtId="0" fontId="18" fillId="0" borderId="0" xfId="61" applyFont="1" applyBorder="1">
      <alignment/>
      <protection/>
    </xf>
    <xf numFmtId="0" fontId="18" fillId="0" borderId="0" xfId="61" applyBorder="1" applyAlignment="1">
      <alignment vertical="center"/>
      <protection/>
    </xf>
    <xf numFmtId="0" fontId="22" fillId="0" borderId="16" xfId="61" applyFont="1" applyBorder="1" applyAlignment="1">
      <alignment vertical="center"/>
      <protection/>
    </xf>
    <xf numFmtId="38" fontId="18" fillId="0" borderId="16" xfId="49" applyFont="1" applyBorder="1" applyAlignment="1">
      <alignment horizontal="right" vertical="center" indent="1"/>
    </xf>
    <xf numFmtId="38" fontId="18" fillId="0" borderId="0" xfId="49" applyBorder="1" applyAlignment="1">
      <alignment horizontal="right" vertical="center" indent="1"/>
    </xf>
    <xf numFmtId="38" fontId="18" fillId="0" borderId="0" xfId="61" applyNumberFormat="1" applyBorder="1" applyAlignment="1">
      <alignment vertical="center"/>
      <protection/>
    </xf>
    <xf numFmtId="0" fontId="22" fillId="0" borderId="0" xfId="61" applyFont="1" applyBorder="1" applyAlignment="1">
      <alignment horizontal="center"/>
      <protection/>
    </xf>
    <xf numFmtId="0" fontId="18" fillId="0" borderId="0" xfId="61" applyFont="1" applyBorder="1" applyAlignment="1">
      <alignment horizontal="center"/>
      <protection/>
    </xf>
    <xf numFmtId="0" fontId="22" fillId="0" borderId="0" xfId="61" applyFont="1" applyBorder="1" applyAlignment="1">
      <alignment vertical="center" wrapText="1"/>
      <protection/>
    </xf>
    <xf numFmtId="0" fontId="22" fillId="0" borderId="16" xfId="61" applyFont="1" applyBorder="1" applyAlignment="1">
      <alignment vertical="center" wrapText="1"/>
      <protection/>
    </xf>
    <xf numFmtId="177" fontId="18" fillId="0" borderId="0" xfId="42" applyNumberFormat="1" applyFont="1" applyBorder="1" applyAlignment="1">
      <alignment horizontal="right" vertical="center" indent="1"/>
    </xf>
    <xf numFmtId="38" fontId="18" fillId="0" borderId="0" xfId="49" applyFont="1" applyBorder="1" applyAlignment="1">
      <alignment horizontal="right" vertical="center" indent="1"/>
    </xf>
    <xf numFmtId="38" fontId="18" fillId="0" borderId="0" xfId="49" applyFont="1" applyBorder="1" applyAlignment="1">
      <alignment vertical="center"/>
    </xf>
    <xf numFmtId="0" fontId="18" fillId="0" borderId="0" xfId="61" applyBorder="1" applyAlignment="1">
      <alignment horizontal="center" vertical="center"/>
      <protection/>
    </xf>
    <xf numFmtId="0" fontId="18" fillId="0" borderId="0" xfId="61" applyFont="1" applyBorder="1" applyAlignment="1">
      <alignment horizontal="center" vertical="center" wrapText="1"/>
      <protection/>
    </xf>
    <xf numFmtId="0" fontId="18" fillId="0" borderId="0" xfId="61" applyBorder="1" applyAlignment="1">
      <alignment horizontal="center"/>
      <protection/>
    </xf>
    <xf numFmtId="0" fontId="18" fillId="0" borderId="0" xfId="61" applyFont="1" applyBorder="1" applyAlignment="1">
      <alignment horizontal="center" vertical="center"/>
      <protection/>
    </xf>
    <xf numFmtId="0" fontId="18" fillId="0" borderId="10" xfId="61" applyFont="1" applyBorder="1" applyAlignment="1">
      <alignment horizontal="center" vertical="center"/>
      <protection/>
    </xf>
    <xf numFmtId="0" fontId="18" fillId="0" borderId="17" xfId="61" applyFont="1" applyBorder="1" applyAlignment="1">
      <alignment horizontal="center" vertical="center"/>
      <protection/>
    </xf>
    <xf numFmtId="0" fontId="18" fillId="0" borderId="18" xfId="61" applyFont="1" applyBorder="1" applyAlignment="1">
      <alignment horizontal="center" vertical="center"/>
      <protection/>
    </xf>
    <xf numFmtId="0" fontId="18" fillId="0" borderId="19" xfId="61" applyFont="1" applyBorder="1" applyAlignment="1">
      <alignment horizontal="center" vertical="center"/>
      <protection/>
    </xf>
    <xf numFmtId="0" fontId="18" fillId="0" borderId="20" xfId="61" applyFont="1" applyBorder="1" applyAlignment="1">
      <alignment horizontal="center" vertical="center"/>
      <protection/>
    </xf>
    <xf numFmtId="0" fontId="24" fillId="0" borderId="0" xfId="61" applyFont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2年報告書（案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6"/>
          <c:y val="0.22775"/>
          <c:w val="0.37"/>
          <c:h val="0.6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pattFill prst="ltHorz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pattFill prst="zigZ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スポーツ・
レクリエーション
</a:t>
                    </a:r>
                    <a:r>
                      <a:rPr lang="en-US" cap="none" sz="1100" b="0" i="0" u="none" baseline="0">
                        <a:solidFill>
                          <a:srgbClr val="333333"/>
                        </a:solidFill>
                      </a:rPr>
                      <a:t>19.0%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行祭事・イベント
</a:t>
                    </a:r>
                    <a:r>
                      <a:rPr lang="en-US" cap="none" sz="1100" b="0" i="0" u="none" baseline="0">
                        <a:solidFill>
                          <a:srgbClr val="333333"/>
                        </a:solidFill>
                      </a:rPr>
                      <a:t>10.2%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'３頁'!$L$33:$L$39</c:f>
              <c:strCache/>
            </c:strRef>
          </c:cat>
          <c:val>
            <c:numRef>
              <c:f>'３頁'!$M$33:$M$39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975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29</xdr:row>
      <xdr:rowOff>38100</xdr:rowOff>
    </xdr:from>
    <xdr:ext cx="5314950" cy="3095625"/>
    <xdr:graphicFrame>
      <xdr:nvGraphicFramePr>
        <xdr:cNvPr id="1" name="グラフ 3"/>
        <xdr:cNvGraphicFramePr/>
      </xdr:nvGraphicFramePr>
      <xdr:xfrm>
        <a:off x="819150" y="6638925"/>
        <a:ext cx="53149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O40"/>
  <sheetViews>
    <sheetView tabSelected="1" view="pageBreakPreview" zoomScaleNormal="90" zoomScaleSheetLayoutView="100" workbookViewId="0" topLeftCell="A1">
      <selection activeCell="I1" sqref="I1"/>
    </sheetView>
  </sheetViews>
  <sheetFormatPr defaultColWidth="9.00390625" defaultRowHeight="13.5"/>
  <cols>
    <col min="1" max="1" width="6.25390625" style="2" customWidth="1"/>
    <col min="2" max="2" width="4.50390625" style="2" customWidth="1"/>
    <col min="3" max="4" width="17.50390625" style="2" customWidth="1"/>
    <col min="5" max="5" width="9.75390625" style="2" bestFit="1" customWidth="1"/>
    <col min="6" max="6" width="10.75390625" style="2" bestFit="1" customWidth="1"/>
    <col min="7" max="7" width="17.50390625" style="2" customWidth="1"/>
    <col min="8" max="8" width="3.875" style="2" customWidth="1"/>
    <col min="9" max="10" width="2.50390625" style="2" customWidth="1"/>
    <col min="11" max="11" width="3.50390625" style="2" customWidth="1"/>
    <col min="12" max="12" width="21.75390625" style="2" customWidth="1"/>
    <col min="13" max="13" width="20.25390625" style="2" customWidth="1"/>
    <col min="14" max="14" width="2.25390625" style="2" customWidth="1"/>
    <col min="15" max="15" width="15.00390625" style="2" customWidth="1"/>
    <col min="16" max="16384" width="9.00390625" style="2" customWidth="1"/>
  </cols>
  <sheetData>
    <row r="1" spans="1:2" ht="17.25" customHeight="1">
      <c r="A1" s="1" t="s">
        <v>2</v>
      </c>
      <c r="B1" s="1"/>
    </row>
    <row r="2" spans="1:7" s="5" customFormat="1" ht="13.5">
      <c r="A2" s="3"/>
      <c r="B2" s="3"/>
      <c r="C2" s="4"/>
      <c r="D2" s="4"/>
      <c r="E2" s="4"/>
      <c r="F2" s="4"/>
      <c r="G2" s="4"/>
    </row>
    <row r="3" spans="1:3" ht="15.75" customHeight="1">
      <c r="A3" s="1"/>
      <c r="B3" s="6" t="s">
        <v>3</v>
      </c>
      <c r="C3" s="1" t="s">
        <v>4</v>
      </c>
    </row>
    <row r="4" spans="1:3" ht="15.75" customHeight="1">
      <c r="A4" s="1"/>
      <c r="B4" s="1"/>
      <c r="C4" s="7" t="s">
        <v>5</v>
      </c>
    </row>
    <row r="5" spans="1:3" ht="15.75" customHeight="1">
      <c r="A5" s="1"/>
      <c r="B5" s="1"/>
      <c r="C5" s="8" t="s">
        <v>6</v>
      </c>
    </row>
    <row r="6" spans="1:3" ht="15.75" customHeight="1">
      <c r="A6" s="1"/>
      <c r="B6" s="1"/>
      <c r="C6" s="8" t="s">
        <v>7</v>
      </c>
    </row>
    <row r="7" spans="1:3" ht="6.75" customHeight="1">
      <c r="A7" s="1"/>
      <c r="B7" s="1"/>
      <c r="C7" s="8"/>
    </row>
    <row r="8" spans="1:3" ht="15.75" customHeight="1">
      <c r="A8" s="1"/>
      <c r="B8" s="6" t="s">
        <v>3</v>
      </c>
      <c r="C8" s="1" t="s">
        <v>8</v>
      </c>
    </row>
    <row r="9" spans="1:3" ht="15.75" customHeight="1">
      <c r="A9" s="1"/>
      <c r="B9" s="1"/>
      <c r="C9" s="7" t="s">
        <v>9</v>
      </c>
    </row>
    <row r="10" spans="1:3" ht="15.75" customHeight="1">
      <c r="A10" s="1"/>
      <c r="B10" s="1"/>
      <c r="C10" s="7" t="s">
        <v>10</v>
      </c>
    </row>
    <row r="11" spans="1:3" ht="6.75" customHeight="1">
      <c r="A11" s="1"/>
      <c r="B11" s="1"/>
      <c r="C11" s="7"/>
    </row>
    <row r="12" spans="1:3" ht="15.75" customHeight="1">
      <c r="A12" s="1"/>
      <c r="B12" s="6" t="s">
        <v>3</v>
      </c>
      <c r="C12" s="1" t="s">
        <v>11</v>
      </c>
    </row>
    <row r="13" spans="1:3" ht="15.75" customHeight="1">
      <c r="A13" s="1"/>
      <c r="B13" s="1"/>
      <c r="C13" s="7" t="s">
        <v>12</v>
      </c>
    </row>
    <row r="14" spans="1:3" ht="17.25" customHeight="1">
      <c r="A14" s="1"/>
      <c r="B14" s="1"/>
      <c r="C14" s="7" t="s">
        <v>13</v>
      </c>
    </row>
    <row r="15" s="5" customFormat="1" ht="18" customHeight="1"/>
    <row r="16" s="5" customFormat="1" ht="18" customHeight="1"/>
    <row r="17" spans="1:15" ht="19.5" customHeight="1">
      <c r="A17" s="2" t="s">
        <v>0</v>
      </c>
      <c r="K17" s="9"/>
      <c r="L17" s="10"/>
      <c r="M17" s="10"/>
      <c r="N17" s="10"/>
      <c r="O17" s="10"/>
    </row>
    <row r="18" spans="11:15" ht="15" customHeight="1">
      <c r="K18" s="49"/>
      <c r="L18" s="49"/>
      <c r="M18" s="49"/>
      <c r="N18" s="50"/>
      <c r="O18" s="50"/>
    </row>
    <row r="19" spans="2:15" ht="30" customHeight="1">
      <c r="B19" s="53" t="s">
        <v>14</v>
      </c>
      <c r="C19" s="53"/>
      <c r="D19" s="12" t="s">
        <v>15</v>
      </c>
      <c r="E19" s="11" t="s">
        <v>16</v>
      </c>
      <c r="F19" s="11" t="s">
        <v>17</v>
      </c>
      <c r="G19" s="12" t="s">
        <v>18</v>
      </c>
      <c r="K19" s="49"/>
      <c r="L19" s="49"/>
      <c r="M19" s="49"/>
      <c r="N19" s="52"/>
      <c r="O19" s="49"/>
    </row>
    <row r="20" spans="2:15" ht="22.5" customHeight="1">
      <c r="B20" s="13"/>
      <c r="C20" s="14" t="s">
        <v>19</v>
      </c>
      <c r="D20" s="15">
        <v>1784</v>
      </c>
      <c r="E20" s="16">
        <f aca="true" t="shared" si="0" ref="E20:E26">D20/$D$27</f>
        <v>0.037671066551513706</v>
      </c>
      <c r="F20" s="17">
        <f aca="true" t="shared" si="1" ref="F20:F27">(D20/G20)-1</f>
        <v>-0.05040719646564118</v>
      </c>
      <c r="G20" s="15">
        <f>1878700/1000</f>
        <v>1878.7</v>
      </c>
      <c r="K20" s="51"/>
      <c r="L20" s="51"/>
      <c r="M20" s="18"/>
      <c r="N20" s="19"/>
      <c r="O20" s="20"/>
    </row>
    <row r="21" spans="2:15" ht="22.5" customHeight="1">
      <c r="B21" s="21" t="s">
        <v>20</v>
      </c>
      <c r="C21" s="14" t="s">
        <v>21</v>
      </c>
      <c r="D21" s="15">
        <v>12186.7</v>
      </c>
      <c r="E21" s="16">
        <f t="shared" si="0"/>
        <v>0.2573351943628543</v>
      </c>
      <c r="F21" s="17">
        <f t="shared" si="1"/>
        <v>0.05919726046446949</v>
      </c>
      <c r="G21" s="22">
        <f>(8997400+2508200)/1000</f>
        <v>11505.6</v>
      </c>
      <c r="H21" s="23"/>
      <c r="K21" s="51"/>
      <c r="L21" s="51"/>
      <c r="M21" s="18"/>
      <c r="N21" s="19"/>
      <c r="O21" s="20"/>
    </row>
    <row r="22" spans="2:15" ht="22.5" customHeight="1">
      <c r="B22" s="21" t="s">
        <v>22</v>
      </c>
      <c r="C22" s="14" t="s">
        <v>23</v>
      </c>
      <c r="D22" s="15">
        <v>2374.2</v>
      </c>
      <c r="E22" s="16">
        <f t="shared" si="0"/>
        <v>0.05013377029518152</v>
      </c>
      <c r="F22" s="17">
        <f t="shared" si="1"/>
        <v>0.032709873858199234</v>
      </c>
      <c r="G22" s="22">
        <f>2299000/1000</f>
        <v>2299</v>
      </c>
      <c r="H22" s="23"/>
      <c r="K22" s="51"/>
      <c r="L22" s="51"/>
      <c r="M22" s="18"/>
      <c r="N22" s="19"/>
      <c r="O22" s="20"/>
    </row>
    <row r="23" spans="2:15" ht="22.5" customHeight="1">
      <c r="B23" s="21" t="s">
        <v>24</v>
      </c>
      <c r="C23" s="24" t="s">
        <v>25</v>
      </c>
      <c r="D23" s="15">
        <v>9011.9</v>
      </c>
      <c r="E23" s="16">
        <f t="shared" si="0"/>
        <v>0.19029589947062014</v>
      </c>
      <c r="F23" s="17">
        <f t="shared" si="1"/>
        <v>0.05230032695002329</v>
      </c>
      <c r="G23" s="22">
        <f>(5311600+298700+2953700)/1000</f>
        <v>8564</v>
      </c>
      <c r="H23" s="23"/>
      <c r="K23" s="51"/>
      <c r="L23" s="51"/>
      <c r="M23" s="18"/>
      <c r="N23" s="19"/>
      <c r="O23" s="20"/>
    </row>
    <row r="24" spans="2:15" ht="22.5" customHeight="1">
      <c r="B24" s="21" t="s">
        <v>26</v>
      </c>
      <c r="C24" s="14" t="s">
        <v>27</v>
      </c>
      <c r="D24" s="15">
        <v>7687.5</v>
      </c>
      <c r="E24" s="16">
        <f t="shared" si="0"/>
        <v>0.16232977809123408</v>
      </c>
      <c r="F24" s="17">
        <f t="shared" si="1"/>
        <v>0.14230734940117085</v>
      </c>
      <c r="G24" s="22">
        <f>6729800/1000</f>
        <v>6729.8</v>
      </c>
      <c r="H24" s="23"/>
      <c r="K24" s="51"/>
      <c r="L24" s="51"/>
      <c r="M24" s="18"/>
      <c r="N24" s="19"/>
      <c r="O24" s="20"/>
    </row>
    <row r="25" spans="2:15" ht="22.5" customHeight="1">
      <c r="B25" s="25"/>
      <c r="C25" s="14" t="s">
        <v>28</v>
      </c>
      <c r="D25" s="15">
        <v>9483</v>
      </c>
      <c r="E25" s="16">
        <f t="shared" si="0"/>
        <v>0.2002436794327379</v>
      </c>
      <c r="F25" s="17">
        <f t="shared" si="1"/>
        <v>0.0462037466075329</v>
      </c>
      <c r="G25" s="22">
        <f>9064200/1000</f>
        <v>9064.2</v>
      </c>
      <c r="H25" s="23"/>
      <c r="K25" s="51"/>
      <c r="L25" s="51"/>
      <c r="M25" s="18"/>
      <c r="N25" s="19"/>
      <c r="O25" s="20"/>
    </row>
    <row r="26" spans="2:15" ht="22.5" customHeight="1">
      <c r="B26" s="56" t="s">
        <v>29</v>
      </c>
      <c r="C26" s="57"/>
      <c r="D26" s="26">
        <v>4830</v>
      </c>
      <c r="E26" s="27">
        <f t="shared" si="0"/>
        <v>0.10199061179585829</v>
      </c>
      <c r="F26" s="28">
        <f t="shared" si="1"/>
        <v>0.3672649040366869</v>
      </c>
      <c r="G26" s="29">
        <f>3532600/1000</f>
        <v>3532.6</v>
      </c>
      <c r="H26" s="23"/>
      <c r="K26" s="51"/>
      <c r="L26" s="51"/>
      <c r="M26" s="18"/>
      <c r="N26" s="19"/>
      <c r="O26" s="20"/>
    </row>
    <row r="27" spans="2:15" ht="22.5" customHeight="1">
      <c r="B27" s="54" t="s">
        <v>30</v>
      </c>
      <c r="C27" s="55"/>
      <c r="D27" s="30">
        <f>SUM(D20:D26)</f>
        <v>47357.3</v>
      </c>
      <c r="E27" s="31">
        <f>SUM(E20:E26)</f>
        <v>1</v>
      </c>
      <c r="F27" s="32">
        <f t="shared" si="1"/>
        <v>0.08682720619453388</v>
      </c>
      <c r="G27" s="33">
        <f>SUM(G20:G26)</f>
        <v>43573.9</v>
      </c>
      <c r="H27" s="23"/>
      <c r="K27" s="51"/>
      <c r="L27" s="51"/>
      <c r="M27" s="18"/>
      <c r="N27" s="19"/>
      <c r="O27" s="20"/>
    </row>
    <row r="28" spans="1:15" ht="15" customHeight="1">
      <c r="A28" s="58" t="s">
        <v>31</v>
      </c>
      <c r="B28" s="58"/>
      <c r="C28" s="58"/>
      <c r="D28" s="58"/>
      <c r="E28" s="58"/>
      <c r="F28" s="58"/>
      <c r="G28" s="58"/>
      <c r="K28" s="51"/>
      <c r="L28" s="51"/>
      <c r="M28" s="18"/>
      <c r="N28" s="34"/>
      <c r="O28" s="35"/>
    </row>
    <row r="29" spans="1:15" ht="21" customHeight="1">
      <c r="A29" s="2" t="s">
        <v>1</v>
      </c>
      <c r="K29" s="10"/>
      <c r="L29" s="10"/>
      <c r="M29" s="10"/>
      <c r="N29" s="10"/>
      <c r="O29" s="10"/>
    </row>
    <row r="30" spans="11:15" ht="21" customHeight="1">
      <c r="K30" s="36"/>
      <c r="L30" s="36"/>
      <c r="M30" s="10"/>
      <c r="N30" s="10"/>
      <c r="O30" s="10"/>
    </row>
    <row r="31" spans="11:15" ht="21" customHeight="1">
      <c r="K31" s="37"/>
      <c r="L31" s="37"/>
      <c r="M31" s="37"/>
      <c r="N31" s="50"/>
      <c r="O31" s="50"/>
    </row>
    <row r="32" spans="11:15" ht="21" customHeight="1">
      <c r="K32" s="37"/>
      <c r="L32" s="37"/>
      <c r="M32" s="37"/>
      <c r="N32" s="49"/>
      <c r="O32" s="49"/>
    </row>
    <row r="33" spans="11:15" ht="21" customHeight="1">
      <c r="K33" s="10"/>
      <c r="L33" s="38" t="str">
        <f aca="true" t="shared" si="2" ref="L33:M38">C20</f>
        <v>自然</v>
      </c>
      <c r="M33" s="39">
        <f t="shared" si="2"/>
        <v>1784</v>
      </c>
      <c r="N33" s="40"/>
      <c r="O33" s="41"/>
    </row>
    <row r="34" spans="11:15" ht="21" customHeight="1">
      <c r="K34" s="10"/>
      <c r="L34" s="38" t="str">
        <f t="shared" si="2"/>
        <v>歴史・文化</v>
      </c>
      <c r="M34" s="39">
        <f t="shared" si="2"/>
        <v>12186.7</v>
      </c>
      <c r="N34" s="40"/>
      <c r="O34" s="41"/>
    </row>
    <row r="35" spans="11:15" ht="21" customHeight="1">
      <c r="K35" s="42"/>
      <c r="L35" s="38" t="str">
        <f t="shared" si="2"/>
        <v>温泉・健康</v>
      </c>
      <c r="M35" s="39">
        <f t="shared" si="2"/>
        <v>2374.2</v>
      </c>
      <c r="N35" s="40"/>
      <c r="O35" s="41"/>
    </row>
    <row r="36" spans="11:15" ht="21" customHeight="1">
      <c r="K36" s="43"/>
      <c r="L36" s="38" t="str">
        <f t="shared" si="2"/>
        <v>スポーツ・
レクリエーション</v>
      </c>
      <c r="M36" s="39">
        <f t="shared" si="2"/>
        <v>9011.9</v>
      </c>
      <c r="N36" s="40"/>
      <c r="O36" s="41"/>
    </row>
    <row r="37" spans="11:15" ht="21" customHeight="1">
      <c r="K37" s="10"/>
      <c r="L37" s="38" t="str">
        <f t="shared" si="2"/>
        <v>都市型観光</v>
      </c>
      <c r="M37" s="39">
        <f t="shared" si="2"/>
        <v>7687.5</v>
      </c>
      <c r="N37" s="40"/>
      <c r="O37" s="41"/>
    </row>
    <row r="38" spans="11:15" ht="21" customHeight="1">
      <c r="K38" s="10"/>
      <c r="L38" s="38" t="str">
        <f t="shared" si="2"/>
        <v>その他</v>
      </c>
      <c r="M38" s="39">
        <f t="shared" si="2"/>
        <v>9483</v>
      </c>
      <c r="N38" s="40"/>
      <c r="O38" s="41"/>
    </row>
    <row r="39" spans="11:15" ht="21" customHeight="1">
      <c r="K39" s="44"/>
      <c r="L39" s="45" t="str">
        <f>B26</f>
        <v>行祭事・イベント</v>
      </c>
      <c r="M39" s="39">
        <f>D26</f>
        <v>4830</v>
      </c>
      <c r="N39" s="40"/>
      <c r="O39" s="41"/>
    </row>
    <row r="40" spans="11:15" ht="21" customHeight="1">
      <c r="K40" s="49"/>
      <c r="L40" s="49"/>
      <c r="M40" s="46"/>
      <c r="N40" s="47"/>
      <c r="O40" s="48"/>
    </row>
    <row r="41" ht="21" customHeight="1"/>
    <row r="42" ht="21" customHeight="1"/>
    <row r="43" ht="21" customHeight="1"/>
    <row r="44" ht="21" customHeight="1"/>
    <row r="45" ht="21" customHeight="1"/>
    <row r="46" ht="21" customHeight="1"/>
  </sheetData>
  <sheetProtection/>
  <mergeCells count="20">
    <mergeCell ref="B19:C19"/>
    <mergeCell ref="B27:C27"/>
    <mergeCell ref="B26:C26"/>
    <mergeCell ref="O31:O32"/>
    <mergeCell ref="A28:G28"/>
    <mergeCell ref="K26:L26"/>
    <mergeCell ref="K27:L27"/>
    <mergeCell ref="K18:L19"/>
    <mergeCell ref="K24:L24"/>
    <mergeCell ref="K25:L25"/>
    <mergeCell ref="K40:L40"/>
    <mergeCell ref="O18:O19"/>
    <mergeCell ref="N31:N32"/>
    <mergeCell ref="K20:L20"/>
    <mergeCell ref="K21:L21"/>
    <mergeCell ref="K22:L22"/>
    <mergeCell ref="K23:L23"/>
    <mergeCell ref="N18:N19"/>
    <mergeCell ref="M18:M19"/>
    <mergeCell ref="K28:L28"/>
  </mergeCells>
  <printOptions/>
  <pageMargins left="0.8661417322834646" right="0.5118110236220472" top="0.984251968503937" bottom="0.984251968503937" header="0.5118110236220472" footer="0.5118110236220472"/>
  <pageSetup horizontalDpi="300" verticalDpi="300" orientation="portrait" paperSize="9" r:id="rId2"/>
  <headerFooter alignWithMargins="0">
    <oddFooter>&amp;C
&amp;"ＭＳ Ｐ明朝,標準"-3-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2012-12-27T08:53:52Z</dcterms:created>
  <dcterms:modified xsi:type="dcterms:W3CDTF">2012-12-27T09:00:18Z</dcterms:modified>
  <cp:category/>
  <cp:version/>
  <cp:contentType/>
  <cp:contentStatus/>
</cp:coreProperties>
</file>