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24226"/>
  <bookViews>
    <workbookView xWindow="4860" yWindow="195" windowWidth="7680" windowHeight="8190" activeTab="2"/>
  </bookViews>
  <sheets>
    <sheet name="一人平均う歯数 " sheetId="2" r:id="rId1"/>
    <sheet name="有病者率" sheetId="3" r:id="rId2"/>
    <sheet name="中学校（3年）" sheetId="1" r:id="rId3"/>
  </sheets>
  <definedNames>
    <definedName name="_xlnm._FilterDatabase" localSheetId="0" hidden="1">'一人平均う歯数 '!$A$4:$N$24</definedName>
    <definedName name="_xlnm._FilterDatabase" localSheetId="1" hidden="1">'有病者率'!$A$4:$N$24</definedName>
    <definedName name="_xlnm.Print_Area" localSheetId="0">'一人平均う歯数 '!$B$1:$N$126</definedName>
    <definedName name="_xlnm.Print_Area" localSheetId="2">'中学校（3年）'!$A$1:$CV$27</definedName>
    <definedName name="_xlnm.Print_Area" localSheetId="1">'有病者率'!$B$1:$N$128</definedName>
    <definedName name="_xlnm.Print_Titles" localSheetId="2">'中学校（3年）'!$A:$A,'中学校（3年）'!$2:$4</definedName>
  </definedNames>
  <calcPr calcId="145621"/>
</workbook>
</file>

<file path=xl/sharedStrings.xml><?xml version="1.0" encoding="utf-8"?>
<sst xmlns="http://schemas.openxmlformats.org/spreadsheetml/2006/main" count="218" uniqueCount="83">
  <si>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</si>
  <si>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</si>
  <si>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</si>
  <si>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</si>
  <si>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</si>
  <si>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</si>
  <si>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</si>
  <si>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</si>
  <si>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</si>
  <si>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</si>
  <si>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</si>
  <si>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</si>
  <si>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</si>
  <si>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</si>
  <si>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</si>
  <si>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</si>
  <si>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</si>
  <si>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</si>
  <si>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</si>
  <si>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</si>
  <si>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</si>
  <si>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</si>
  <si>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</si>
  <si>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</si>
  <si>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</si>
  <si>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</si>
  <si>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</si>
  <si>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</si>
  <si>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</si>
  <si>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</si>
  <si>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</si>
  <si>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</si>
  <si>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</si>
  <si>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</si>
  <si>
    <t>処置完了者率（％）</t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</si>
  <si>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</si>
  <si>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</si>
  <si>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</si>
  <si>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</si>
  <si>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</si>
  <si>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</si>
  <si>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</si>
  <si>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</si>
  <si>
    <t>一人平均
処置う歯数</t>
  </si>
  <si>
    <t>愛荘町</t>
    <rPh sb="0" eb="1">
      <t>アイ</t>
    </rPh>
    <phoneticPr fontId="2"/>
  </si>
  <si>
    <t>総　　計</t>
  </si>
  <si>
    <t>市町立　　計</t>
    <rPh sb="0" eb="2">
      <t>シチョウ</t>
    </rPh>
    <rPh sb="2" eb="3">
      <t>リツ</t>
    </rPh>
    <rPh sb="5" eb="6">
      <t>ケイ</t>
    </rPh>
    <phoneticPr fontId="2"/>
  </si>
  <si>
    <t>特別支援学校　計</t>
    <rPh sb="0" eb="2">
      <t>トクベツ</t>
    </rPh>
    <rPh sb="2" eb="4">
      <t>シエン</t>
    </rPh>
    <rPh sb="4" eb="6">
      <t>ガッコウ</t>
    </rPh>
    <rPh sb="7" eb="8">
      <t>ケイ</t>
    </rPh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</si>
  <si>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</si>
  <si>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</si>
  <si>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</si>
  <si>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</si>
  <si>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</si>
  <si>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</si>
  <si>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有所見者率（%）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</si>
  <si>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国立+県立+私立</t>
    <rPh sb="3" eb="5">
      <t>ケンリツ</t>
    </rPh>
    <rPh sb="6" eb="8">
      <t>シリツ</t>
    </rPh>
    <phoneticPr fontId="2"/>
  </si>
  <si>
    <t>一人平均
要観察歯数</t>
  </si>
  <si>
    <t>一人平均
喪失歯数</t>
  </si>
  <si>
    <t>滋賀県</t>
    <rPh sb="0" eb="2">
      <t>シガ</t>
    </rPh>
    <phoneticPr fontId="2"/>
  </si>
  <si>
    <t>愛荘町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</si>
  <si>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</si>
  <si>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</si>
  <si>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</si>
  <si>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</si>
  <si>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</si>
  <si>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</si>
  <si>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</si>
  <si>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</si>
  <si>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</si>
  <si>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滋賀県</t>
    <rPh sb="0" eb="3">
      <t>シガケン</t>
    </rPh>
    <phoneticPr fontId="2"/>
  </si>
  <si>
    <t>市町</t>
    <rPh sb="0" eb="1">
      <t>シ</t>
    </rPh>
    <rPh sb="1" eb="2">
      <t>マチ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</si>
  <si>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</si>
  <si>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</si>
  <si>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</si>
  <si>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</si>
  <si>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</si>
  <si>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</si>
  <si>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</si>
  <si>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年度</t>
    <rPh sb="0" eb="2">
      <t>ネンド</t>
    </rPh>
    <phoneticPr fontId="2"/>
  </si>
  <si>
    <t>■中学3年生時点　一人平均むし歯数の状況</t>
    <rPh sb="1" eb="3">
      <t>チュウガク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</si>
  <si>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■中学3年生時点　むし歯のある人割合の状況</t>
    <rPh sb="1" eb="3">
      <t>チュウガク</t>
    </rPh>
    <rPh sb="4" eb="6">
      <t>ネンセイ</t>
    </rPh>
    <rPh sb="6" eb="8">
      <t>ジテン</t>
    </rPh>
    <rPh sb="11" eb="12">
      <t>バ</t>
    </rPh>
    <rPh sb="15" eb="16">
      <t>ヒト</t>
    </rPh>
    <rPh sb="16" eb="18">
      <t>ワリアイ</t>
    </rPh>
    <rPh sb="19" eb="21">
      <t>ジョウキョウ</t>
    </rPh>
    <phoneticPr fontId="2"/>
  </si>
  <si>
    <t>■平成29年度　中学3年生時点　歯科健康診査結果</t>
    <rPh sb="1" eb="3">
      <t>ヘイセイ</t>
    </rPh>
    <rPh sb="5" eb="6">
      <t>ネン</t>
    </rPh>
    <rPh sb="6" eb="7">
      <t>ド</t>
    </rPh>
    <rPh sb="8" eb="10">
      <t>チュウガク</t>
    </rPh>
    <rPh sb="11" eb="12">
      <t>ネン</t>
    </rPh>
    <rPh sb="12" eb="13">
      <t>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</si>
  <si>
    <t>市町名</t>
    <rPh sb="0" eb="1">
      <t>シ</t>
    </rPh>
    <rPh sb="1" eb="2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</si>
</sst>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_ "/>
    <numFmt numFmtId="178" formatCode="0.0_);[Red]\(0.0\)"/>
    <numFmt numFmtId="179" formatCode="0.0%"/>
    <numFmt numFmtId="180" formatCode="0.00_);[Red]\(0.00\)"/>
    <numFmt numFmtId="181" formatCode="0.0"/>
  </numFmts>
  <fonts count="40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9"/>
      <name val="リュウミンライト−ＫＬ"/>
      <family val="3"/>
    </font>
    <font>
      <sz val="8"/>
      <color indexed="8"/>
      <name val="Osaka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4"/>
      <name val="リュウミンライト−ＫＬ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ゴシック"/>
      <family val="3"/>
    </font>
    <font>
      <sz val="11"/>
      <color rgb="FF000000"/>
      <name val="ＭＳ Ｐゴシック"/>
      <family val="2"/>
    </font>
    <font>
      <sz val="8.75"/>
      <color rgb="FF000000"/>
      <name val="ＭＳ ゴシック"/>
      <family val="2"/>
    </font>
    <font>
      <sz val="6"/>
      <color rgb="FF000000"/>
      <name val="ＭＳ Ｐゴシック"/>
      <family val="2"/>
    </font>
    <font>
      <sz val="8.25"/>
      <color rgb="FF000000"/>
      <name val="ＭＳ Ｐゴシック"/>
      <family val="2"/>
    </font>
    <font>
      <sz val="3"/>
      <color rgb="FF000000"/>
      <name val="ＭＳ ゴシック"/>
      <family val="2"/>
    </font>
    <font>
      <sz val="9"/>
      <color rgb="FF000000"/>
      <name val="ＭＳ ゴシック"/>
      <family val="2"/>
    </font>
    <font>
      <sz val="6"/>
      <color rgb="FF000000"/>
      <name val="ＭＳ ゴシック"/>
      <family val="2"/>
    </font>
    <font>
      <sz val="8.25"/>
      <color rgb="FF000000"/>
      <name val="ＭＳ ゴシック"/>
      <family val="2"/>
    </font>
    <font>
      <sz val="8.5"/>
      <color rgb="FF000000"/>
      <name val="ＭＳ ゴシック"/>
      <family val="2"/>
    </font>
    <font>
      <sz val="2.75"/>
      <color rgb="FF000000"/>
      <name val="ＭＳ ゴシック"/>
      <family val="2"/>
    </font>
    <font>
      <sz val="2"/>
      <color rgb="FF000000"/>
      <name val="ＭＳ ゴシック"/>
      <family val="2"/>
    </font>
    <font>
      <sz val="11"/>
      <color theme="1"/>
      <name val="ＭＳ Ｐゴシック"/>
      <family val="2"/>
    </font>
    <font>
      <sz val="3.5"/>
      <color rgb="FF000000"/>
      <name val="ＭＳ ゴシック"/>
      <family val="2"/>
    </font>
    <font>
      <sz val="12"/>
      <color theme="1"/>
      <name val="Osaka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0" fillId="0" borderId="0">
      <alignment/>
      <protection/>
    </xf>
  </cellStyleXfs>
  <cellXfs count="176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20" applyNumberFormat="1" applyFont="1" applyFill="1" applyAlignment="1">
      <alignment vertical="center"/>
    </xf>
    <xf numFmtId="2" fontId="4" fillId="0" borderId="0" xfId="20" applyNumberFormat="1" applyFont="1" applyFill="1" applyAlignment="1">
      <alignment vertical="center"/>
    </xf>
    <xf numFmtId="177" fontId="4" fillId="0" borderId="0" xfId="20" applyNumberFormat="1" applyFont="1" applyFill="1" applyAlignment="1">
      <alignment vertical="center"/>
    </xf>
    <xf numFmtId="178" fontId="4" fillId="0" borderId="0" xfId="2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20" applyNumberFormat="1" applyFont="1" applyFill="1" applyAlignment="1">
      <alignment vertical="center"/>
    </xf>
    <xf numFmtId="2" fontId="3" fillId="0" borderId="0" xfId="20" applyNumberFormat="1" applyFont="1" applyFill="1" applyAlignment="1">
      <alignment vertical="center"/>
    </xf>
    <xf numFmtId="177" fontId="3" fillId="0" borderId="0" xfId="20" applyNumberFormat="1" applyFont="1" applyFill="1" applyAlignment="1">
      <alignment vertical="center"/>
    </xf>
    <xf numFmtId="178" fontId="3" fillId="0" borderId="0" xfId="2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77" fontId="4" fillId="0" borderId="0" xfId="2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0" borderId="0" xfId="0" applyFont="1" applyBorder="1"/>
    <xf numFmtId="2" fontId="9" fillId="0" borderId="0" xfId="20" applyNumberFormat="1" applyFont="1" applyBorder="1" applyAlignment="1">
      <alignment horizontal="right" vertical="center" shrinkToFit="1"/>
    </xf>
    <xf numFmtId="0" fontId="11" fillId="0" borderId="0" xfId="22" applyFont="1" applyFill="1" applyBorder="1" applyAlignment="1">
      <alignment horizontal="left" vertical="center" shrinkToFit="1"/>
      <protection/>
    </xf>
    <xf numFmtId="180" fontId="9" fillId="0" borderId="0" xfId="20" applyNumberFormat="1" applyFont="1" applyBorder="1" applyAlignment="1">
      <alignment vertical="center" shrinkToFit="1"/>
    </xf>
    <xf numFmtId="181" fontId="6" fillId="0" borderId="0" xfId="0" applyNumberFormat="1" applyFont="1" applyBorder="1"/>
    <xf numFmtId="180" fontId="12" fillId="0" borderId="0" xfId="0" applyNumberFormat="1" applyFont="1" applyBorder="1" applyAlignment="1">
      <alignment horizontal="right" vertical="center" shrinkToFit="1"/>
    </xf>
    <xf numFmtId="0" fontId="13" fillId="0" borderId="0" xfId="22" applyNumberFormat="1" applyFont="1" applyFill="1" applyBorder="1" applyAlignment="1">
      <alignment horizontal="left" vertical="center" shrinkToFit="1"/>
      <protection/>
    </xf>
    <xf numFmtId="1" fontId="9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1" xfId="22" applyFont="1" applyFill="1" applyBorder="1" applyAlignment="1">
      <alignment horizontal="left" vertical="center"/>
      <protection/>
    </xf>
    <xf numFmtId="0" fontId="16" fillId="0" borderId="0" xfId="0" applyFont="1"/>
    <xf numFmtId="180" fontId="7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horizontal="left"/>
    </xf>
    <xf numFmtId="0" fontId="9" fillId="0" borderId="2" xfId="0" applyFont="1" applyBorder="1"/>
    <xf numFmtId="178" fontId="4" fillId="0" borderId="2" xfId="20" applyNumberFormat="1" applyFont="1" applyBorder="1" applyAlignment="1">
      <alignment horizontal="right" shrinkToFit="1"/>
    </xf>
    <xf numFmtId="178" fontId="4" fillId="0" borderId="2" xfId="0" applyNumberFormat="1" applyFont="1" applyBorder="1" applyAlignment="1">
      <alignment horizontal="right"/>
    </xf>
    <xf numFmtId="181" fontId="4" fillId="0" borderId="2" xfId="0" applyNumberFormat="1" applyFont="1" applyBorder="1" applyAlignment="1">
      <alignment horizontal="right"/>
    </xf>
    <xf numFmtId="1" fontId="17" fillId="0" borderId="0" xfId="0" applyNumberFormat="1" applyFont="1" applyFill="1" applyAlignment="1">
      <alignment horizontal="right" vertical="center"/>
    </xf>
    <xf numFmtId="1" fontId="18" fillId="0" borderId="0" xfId="20" applyNumberFormat="1" applyFont="1" applyFill="1" applyAlignment="1">
      <alignment vertical="center"/>
    </xf>
    <xf numFmtId="179" fontId="18" fillId="0" borderId="0" xfId="21" applyNumberFormat="1" applyFont="1" applyFill="1" applyAlignment="1">
      <alignment vertical="center"/>
    </xf>
    <xf numFmtId="2" fontId="18" fillId="0" borderId="0" xfId="20" applyNumberFormat="1" applyFont="1" applyFill="1" applyAlignment="1">
      <alignment vertical="center"/>
    </xf>
    <xf numFmtId="179" fontId="3" fillId="0" borderId="0" xfId="21" applyNumberFormat="1" applyFont="1" applyFill="1" applyAlignment="1">
      <alignment vertical="center"/>
    </xf>
    <xf numFmtId="0" fontId="5" fillId="0" borderId="3" xfId="22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 horizontal="left"/>
    </xf>
    <xf numFmtId="180" fontId="4" fillId="0" borderId="4" xfId="0" applyNumberFormat="1" applyFont="1" applyBorder="1" applyAlignment="1">
      <alignment horizontal="right" shrinkToFit="1"/>
    </xf>
    <xf numFmtId="180" fontId="4" fillId="0" borderId="5" xfId="20" applyNumberFormat="1" applyFont="1" applyBorder="1" applyAlignment="1">
      <alignment horizontal="right" shrinkToFit="1"/>
    </xf>
    <xf numFmtId="180" fontId="4" fillId="0" borderId="6" xfId="20" applyNumberFormat="1" applyFont="1" applyBorder="1" applyAlignment="1">
      <alignment horizontal="right" shrinkToFit="1"/>
    </xf>
    <xf numFmtId="1" fontId="4" fillId="0" borderId="4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left"/>
    </xf>
    <xf numFmtId="0" fontId="10" fillId="0" borderId="3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1" fontId="9" fillId="0" borderId="2" xfId="0" applyNumberFormat="1" applyFont="1" applyBorder="1" applyAlignment="1">
      <alignment horizontal="center" vertical="center"/>
    </xf>
    <xf numFmtId="0" fontId="9" fillId="0" borderId="3" xfId="0" applyFont="1" applyBorder="1"/>
    <xf numFmtId="178" fontId="4" fillId="0" borderId="3" xfId="20" applyNumberFormat="1" applyFont="1" applyBorder="1" applyAlignment="1">
      <alignment horizontal="right" shrinkToFit="1"/>
    </xf>
    <xf numFmtId="181" fontId="4" fillId="0" borderId="3" xfId="0" applyNumberFormat="1" applyFont="1" applyBorder="1" applyAlignment="1">
      <alignment horizontal="right"/>
    </xf>
    <xf numFmtId="0" fontId="10" fillId="0" borderId="7" xfId="0" applyFont="1" applyFill="1" applyBorder="1" applyAlignment="1">
      <alignment horizontal="left"/>
    </xf>
    <xf numFmtId="178" fontId="4" fillId="0" borderId="7" xfId="20" applyNumberFormat="1" applyFont="1" applyBorder="1" applyAlignment="1">
      <alignment horizontal="right" shrinkToFit="1"/>
    </xf>
    <xf numFmtId="181" fontId="4" fillId="0" borderId="7" xfId="0" applyNumberFormat="1" applyFont="1" applyBorder="1" applyAlignment="1">
      <alignment horizontal="right"/>
    </xf>
    <xf numFmtId="176" fontId="21" fillId="0" borderId="8" xfId="0" applyNumberFormat="1" applyFont="1" applyFill="1" applyBorder="1" applyAlignment="1">
      <alignment vertical="center"/>
    </xf>
    <xf numFmtId="176" fontId="21" fillId="0" borderId="9" xfId="0" applyNumberFormat="1" applyFont="1" applyFill="1" applyBorder="1" applyAlignment="1">
      <alignment vertical="center"/>
    </xf>
    <xf numFmtId="176" fontId="3" fillId="0" borderId="10" xfId="20" applyNumberFormat="1" applyFont="1" applyFill="1" applyBorder="1" applyAlignment="1">
      <alignment vertical="center"/>
    </xf>
    <xf numFmtId="179" fontId="3" fillId="0" borderId="8" xfId="21" applyNumberFormat="1" applyFont="1" applyFill="1" applyBorder="1" applyAlignment="1">
      <alignment vertical="center"/>
    </xf>
    <xf numFmtId="179" fontId="3" fillId="0" borderId="9" xfId="21" applyNumberFormat="1" applyFont="1" applyFill="1" applyBorder="1" applyAlignment="1">
      <alignment vertical="center"/>
    </xf>
    <xf numFmtId="179" fontId="3" fillId="0" borderId="10" xfId="21" applyNumberFormat="1" applyFont="1" applyFill="1" applyBorder="1" applyAlignment="1">
      <alignment vertical="center"/>
    </xf>
    <xf numFmtId="180" fontId="3" fillId="0" borderId="8" xfId="21" applyNumberFormat="1" applyFont="1" applyFill="1" applyBorder="1" applyAlignment="1">
      <alignment vertical="center"/>
    </xf>
    <xf numFmtId="180" fontId="3" fillId="0" borderId="9" xfId="21" applyNumberFormat="1" applyFont="1" applyFill="1" applyBorder="1" applyAlignment="1">
      <alignment vertical="center"/>
    </xf>
    <xf numFmtId="180" fontId="3" fillId="0" borderId="10" xfId="21" applyNumberFormat="1" applyFont="1" applyFill="1" applyBorder="1" applyAlignment="1">
      <alignment vertical="center"/>
    </xf>
    <xf numFmtId="176" fontId="3" fillId="0" borderId="9" xfId="2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 vertical="center"/>
    </xf>
    <xf numFmtId="176" fontId="21" fillId="0" borderId="12" xfId="0" applyNumberFormat="1" applyFont="1" applyFill="1" applyBorder="1" applyAlignment="1">
      <alignment vertical="center"/>
    </xf>
    <xf numFmtId="176" fontId="3" fillId="0" borderId="13" xfId="20" applyNumberFormat="1" applyFont="1" applyFill="1" applyBorder="1" applyAlignment="1">
      <alignment vertical="center"/>
    </xf>
    <xf numFmtId="179" fontId="3" fillId="0" borderId="11" xfId="21" applyNumberFormat="1" applyFont="1" applyFill="1" applyBorder="1" applyAlignment="1">
      <alignment vertical="center"/>
    </xf>
    <xf numFmtId="179" fontId="3" fillId="0" borderId="12" xfId="21" applyNumberFormat="1" applyFont="1" applyFill="1" applyBorder="1" applyAlignment="1">
      <alignment vertical="center"/>
    </xf>
    <xf numFmtId="179" fontId="3" fillId="0" borderId="13" xfId="21" applyNumberFormat="1" applyFont="1" applyFill="1" applyBorder="1" applyAlignment="1">
      <alignment vertical="center"/>
    </xf>
    <xf numFmtId="180" fontId="3" fillId="0" borderId="11" xfId="21" applyNumberFormat="1" applyFont="1" applyFill="1" applyBorder="1" applyAlignment="1">
      <alignment vertical="center"/>
    </xf>
    <xf numFmtId="180" fontId="3" fillId="0" borderId="12" xfId="21" applyNumberFormat="1" applyFont="1" applyFill="1" applyBorder="1" applyAlignment="1">
      <alignment vertical="center"/>
    </xf>
    <xf numFmtId="180" fontId="3" fillId="0" borderId="13" xfId="21" applyNumberFormat="1" applyFont="1" applyFill="1" applyBorder="1" applyAlignment="1">
      <alignment vertical="center"/>
    </xf>
    <xf numFmtId="176" fontId="3" fillId="0" borderId="12" xfId="2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>
      <alignment vertical="center"/>
    </xf>
    <xf numFmtId="176" fontId="21" fillId="0" borderId="15" xfId="0" applyNumberFormat="1" applyFont="1" applyFill="1" applyBorder="1" applyAlignment="1">
      <alignment vertical="center"/>
    </xf>
    <xf numFmtId="176" fontId="3" fillId="0" borderId="16" xfId="20" applyNumberFormat="1" applyFont="1" applyFill="1" applyBorder="1" applyAlignment="1">
      <alignment vertical="center"/>
    </xf>
    <xf numFmtId="179" fontId="3" fillId="0" borderId="14" xfId="21" applyNumberFormat="1" applyFont="1" applyFill="1" applyBorder="1" applyAlignment="1">
      <alignment vertical="center"/>
    </xf>
    <xf numFmtId="179" fontId="3" fillId="0" borderId="15" xfId="21" applyNumberFormat="1" applyFont="1" applyFill="1" applyBorder="1" applyAlignment="1">
      <alignment vertical="center"/>
    </xf>
    <xf numFmtId="179" fontId="3" fillId="0" borderId="16" xfId="21" applyNumberFormat="1" applyFont="1" applyFill="1" applyBorder="1" applyAlignment="1">
      <alignment vertical="center"/>
    </xf>
    <xf numFmtId="180" fontId="3" fillId="0" borderId="14" xfId="21" applyNumberFormat="1" applyFont="1" applyFill="1" applyBorder="1" applyAlignment="1">
      <alignment vertical="center"/>
    </xf>
    <xf numFmtId="180" fontId="3" fillId="0" borderId="15" xfId="21" applyNumberFormat="1" applyFont="1" applyFill="1" applyBorder="1" applyAlignment="1">
      <alignment vertical="center"/>
    </xf>
    <xf numFmtId="180" fontId="3" fillId="0" borderId="16" xfId="21" applyNumberFormat="1" applyFont="1" applyFill="1" applyBorder="1" applyAlignment="1">
      <alignment vertical="center"/>
    </xf>
    <xf numFmtId="176" fontId="3" fillId="0" borderId="15" xfId="20" applyNumberFormat="1" applyFont="1" applyFill="1" applyBorder="1" applyAlignment="1">
      <alignment vertical="center"/>
    </xf>
    <xf numFmtId="176" fontId="21" fillId="0" borderId="17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vertical="center"/>
    </xf>
    <xf numFmtId="176" fontId="3" fillId="0" borderId="19" xfId="20" applyNumberFormat="1" applyFont="1" applyFill="1" applyBorder="1" applyAlignment="1">
      <alignment vertical="center"/>
    </xf>
    <xf numFmtId="179" fontId="3" fillId="0" borderId="17" xfId="21" applyNumberFormat="1" applyFont="1" applyFill="1" applyBorder="1" applyAlignment="1">
      <alignment vertical="center"/>
    </xf>
    <xf numFmtId="179" fontId="3" fillId="0" borderId="18" xfId="21" applyNumberFormat="1" applyFont="1" applyFill="1" applyBorder="1" applyAlignment="1">
      <alignment vertical="center"/>
    </xf>
    <xf numFmtId="179" fontId="3" fillId="0" borderId="19" xfId="21" applyNumberFormat="1" applyFont="1" applyFill="1" applyBorder="1" applyAlignment="1">
      <alignment vertical="center"/>
    </xf>
    <xf numFmtId="180" fontId="3" fillId="0" borderId="17" xfId="21" applyNumberFormat="1" applyFont="1" applyFill="1" applyBorder="1" applyAlignment="1">
      <alignment vertical="center"/>
    </xf>
    <xf numFmtId="180" fontId="3" fillId="0" borderId="18" xfId="21" applyNumberFormat="1" applyFont="1" applyFill="1" applyBorder="1" applyAlignment="1">
      <alignment vertical="center"/>
    </xf>
    <xf numFmtId="180" fontId="3" fillId="0" borderId="19" xfId="21" applyNumberFormat="1" applyFont="1" applyFill="1" applyBorder="1" applyAlignment="1">
      <alignment vertical="center"/>
    </xf>
    <xf numFmtId="176" fontId="3" fillId="0" borderId="18" xfId="2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vertical="center"/>
    </xf>
    <xf numFmtId="176" fontId="21" fillId="0" borderId="21" xfId="0" applyNumberFormat="1" applyFont="1" applyFill="1" applyBorder="1" applyAlignment="1">
      <alignment vertical="center"/>
    </xf>
    <xf numFmtId="176" fontId="3" fillId="0" borderId="22" xfId="20" applyNumberFormat="1" applyFont="1" applyFill="1" applyBorder="1" applyAlignment="1">
      <alignment vertical="center"/>
    </xf>
    <xf numFmtId="179" fontId="3" fillId="0" borderId="20" xfId="21" applyNumberFormat="1" applyFont="1" applyFill="1" applyBorder="1" applyAlignment="1">
      <alignment vertical="center"/>
    </xf>
    <xf numFmtId="179" fontId="3" fillId="0" borderId="21" xfId="21" applyNumberFormat="1" applyFont="1" applyFill="1" applyBorder="1" applyAlignment="1">
      <alignment vertical="center"/>
    </xf>
    <xf numFmtId="179" fontId="3" fillId="0" borderId="22" xfId="21" applyNumberFormat="1" applyFont="1" applyFill="1" applyBorder="1" applyAlignment="1">
      <alignment vertical="center"/>
    </xf>
    <xf numFmtId="180" fontId="3" fillId="0" borderId="20" xfId="21" applyNumberFormat="1" applyFont="1" applyFill="1" applyBorder="1" applyAlignment="1">
      <alignment vertical="center"/>
    </xf>
    <xf numFmtId="180" fontId="3" fillId="0" borderId="21" xfId="21" applyNumberFormat="1" applyFont="1" applyFill="1" applyBorder="1" applyAlignment="1">
      <alignment vertical="center"/>
    </xf>
    <xf numFmtId="180" fontId="3" fillId="0" borderId="22" xfId="21" applyNumberFormat="1" applyFont="1" applyFill="1" applyBorder="1" applyAlignment="1">
      <alignment vertical="center"/>
    </xf>
    <xf numFmtId="176" fontId="3" fillId="0" borderId="21" xfId="20" applyNumberFormat="1" applyFont="1" applyFill="1" applyBorder="1" applyAlignment="1">
      <alignment vertical="center"/>
    </xf>
    <xf numFmtId="176" fontId="21" fillId="0" borderId="23" xfId="0" applyNumberFormat="1" applyFont="1" applyFill="1" applyBorder="1" applyAlignment="1">
      <alignment vertical="center"/>
    </xf>
    <xf numFmtId="176" fontId="21" fillId="0" borderId="24" xfId="0" applyNumberFormat="1" applyFont="1" applyFill="1" applyBorder="1" applyAlignment="1">
      <alignment vertical="center"/>
    </xf>
    <xf numFmtId="176" fontId="3" fillId="0" borderId="5" xfId="20" applyNumberFormat="1" applyFont="1" applyFill="1" applyBorder="1" applyAlignment="1">
      <alignment vertical="center"/>
    </xf>
    <xf numFmtId="179" fontId="3" fillId="0" borderId="23" xfId="21" applyNumberFormat="1" applyFont="1" applyFill="1" applyBorder="1" applyAlignment="1">
      <alignment vertical="center"/>
    </xf>
    <xf numFmtId="179" fontId="3" fillId="0" borderId="24" xfId="21" applyNumberFormat="1" applyFont="1" applyFill="1" applyBorder="1" applyAlignment="1">
      <alignment vertical="center"/>
    </xf>
    <xf numFmtId="179" fontId="3" fillId="0" borderId="5" xfId="21" applyNumberFormat="1" applyFont="1" applyFill="1" applyBorder="1" applyAlignment="1">
      <alignment vertical="center"/>
    </xf>
    <xf numFmtId="180" fontId="3" fillId="0" borderId="23" xfId="21" applyNumberFormat="1" applyFont="1" applyFill="1" applyBorder="1" applyAlignment="1">
      <alignment vertical="center"/>
    </xf>
    <xf numFmtId="180" fontId="3" fillId="0" borderId="24" xfId="21" applyNumberFormat="1" applyFont="1" applyFill="1" applyBorder="1" applyAlignment="1">
      <alignment vertical="center"/>
    </xf>
    <xf numFmtId="180" fontId="3" fillId="0" borderId="5" xfId="21" applyNumberFormat="1" applyFont="1" applyFill="1" applyBorder="1" applyAlignment="1">
      <alignment vertical="center"/>
    </xf>
    <xf numFmtId="176" fontId="3" fillId="0" borderId="24" xfId="20" applyNumberFormat="1" applyFont="1" applyFill="1" applyBorder="1" applyAlignment="1">
      <alignment vertical="center"/>
    </xf>
    <xf numFmtId="1" fontId="22" fillId="0" borderId="25" xfId="0" applyNumberFormat="1" applyFont="1" applyFill="1" applyBorder="1" applyAlignment="1">
      <alignment horizontal="right" vertical="center"/>
    </xf>
    <xf numFmtId="1" fontId="22" fillId="0" borderId="26" xfId="0" applyNumberFormat="1" applyFont="1" applyFill="1" applyBorder="1" applyAlignment="1">
      <alignment horizontal="right" vertical="center"/>
    </xf>
    <xf numFmtId="1" fontId="22" fillId="0" borderId="27" xfId="0" applyNumberFormat="1" applyFont="1" applyFill="1" applyBorder="1" applyAlignment="1">
      <alignment horizontal="right" vertical="center"/>
    </xf>
    <xf numFmtId="1" fontId="22" fillId="0" borderId="2" xfId="0" applyNumberFormat="1" applyFont="1" applyFill="1" applyBorder="1" applyAlignment="1">
      <alignment horizontal="left" vertical="center"/>
    </xf>
    <xf numFmtId="1" fontId="18" fillId="0" borderId="7" xfId="0" applyNumberFormat="1" applyFont="1" applyFill="1" applyBorder="1" applyAlignment="1">
      <alignment horizontal="left" vertical="center"/>
    </xf>
    <xf numFmtId="1" fontId="22" fillId="0" borderId="3" xfId="0" applyNumberFormat="1" applyFont="1" applyFill="1" applyBorder="1" applyAlignment="1">
      <alignment horizontal="left" vertical="center"/>
    </xf>
    <xf numFmtId="1" fontId="18" fillId="0" borderId="14" xfId="20" applyNumberFormat="1" applyFont="1" applyFill="1" applyBorder="1" applyAlignment="1">
      <alignment horizontal="center" vertical="center"/>
    </xf>
    <xf numFmtId="1" fontId="18" fillId="0" borderId="15" xfId="20" applyNumberFormat="1" applyFont="1" applyFill="1" applyBorder="1" applyAlignment="1">
      <alignment horizontal="center" vertical="center"/>
    </xf>
    <xf numFmtId="177" fontId="18" fillId="0" borderId="15" xfId="20" applyNumberFormat="1" applyFont="1" applyFill="1" applyBorder="1" applyAlignment="1">
      <alignment horizontal="center" vertical="center"/>
    </xf>
    <xf numFmtId="177" fontId="18" fillId="0" borderId="16" xfId="20" applyNumberFormat="1" applyFont="1" applyFill="1" applyBorder="1" applyAlignment="1">
      <alignment horizontal="center" vertical="center"/>
    </xf>
    <xf numFmtId="178" fontId="18" fillId="0" borderId="15" xfId="2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/>
    </xf>
    <xf numFmtId="180" fontId="4" fillId="0" borderId="2" xfId="20" applyNumberFormat="1" applyFont="1" applyBorder="1" applyAlignment="1">
      <alignment horizontal="right" shrinkToFit="1"/>
    </xf>
    <xf numFmtId="0" fontId="4" fillId="0" borderId="2" xfId="0" applyFont="1" applyBorder="1" applyAlignment="1">
      <alignment horizontal="left"/>
    </xf>
    <xf numFmtId="180" fontId="19" fillId="0" borderId="2" xfId="0" applyNumberFormat="1" applyFont="1" applyBorder="1" applyAlignment="1">
      <alignment horizontal="right" shrinkToFit="1"/>
    </xf>
    <xf numFmtId="180" fontId="3" fillId="0" borderId="2" xfId="0" applyNumberFormat="1" applyFont="1" applyBorder="1" applyAlignment="1">
      <alignment horizontal="right" shrinkToFit="1"/>
    </xf>
    <xf numFmtId="180" fontId="4" fillId="0" borderId="2" xfId="0" applyNumberFormat="1" applyFont="1" applyBorder="1" applyAlignment="1">
      <alignment horizontal="right" shrinkToFit="1"/>
    </xf>
    <xf numFmtId="0" fontId="5" fillId="0" borderId="7" xfId="0" applyFont="1" applyFill="1" applyBorder="1" applyAlignment="1">
      <alignment horizontal="left"/>
    </xf>
    <xf numFmtId="180" fontId="4" fillId="0" borderId="7" xfId="20" applyNumberFormat="1" applyFont="1" applyBorder="1" applyAlignment="1">
      <alignment horizontal="right" shrinkToFit="1"/>
    </xf>
    <xf numFmtId="1" fontId="4" fillId="0" borderId="28" xfId="0" applyNumberFormat="1" applyFont="1" applyBorder="1" applyAlignment="1">
      <alignment horizontal="center" vertical="center" shrinkToFit="1"/>
    </xf>
    <xf numFmtId="1" fontId="4" fillId="0" borderId="2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/>
    <xf numFmtId="181" fontId="6" fillId="0" borderId="2" xfId="0" applyNumberFormat="1" applyFont="1" applyBorder="1"/>
    <xf numFmtId="181" fontId="6" fillId="0" borderId="7" xfId="0" applyNumberFormat="1" applyFont="1" applyBorder="1"/>
    <xf numFmtId="181" fontId="6" fillId="0" borderId="3" xfId="0" applyNumberFormat="1" applyFont="1" applyBorder="1"/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" fontId="18" fillId="0" borderId="11" xfId="20" applyNumberFormat="1" applyFont="1" applyFill="1" applyBorder="1" applyAlignment="1">
      <alignment horizontal="center" vertical="center"/>
    </xf>
    <xf numFmtId="1" fontId="18" fillId="0" borderId="14" xfId="20" applyNumberFormat="1" applyFont="1" applyFill="1" applyBorder="1" applyAlignment="1">
      <alignment horizontal="center" vertical="center"/>
    </xf>
    <xf numFmtId="1" fontId="18" fillId="0" borderId="12" xfId="20" applyNumberFormat="1" applyFont="1" applyFill="1" applyBorder="1" applyAlignment="1">
      <alignment horizontal="center" vertical="center"/>
    </xf>
    <xf numFmtId="1" fontId="18" fillId="0" borderId="15" xfId="20" applyNumberFormat="1" applyFont="1" applyFill="1" applyBorder="1" applyAlignment="1">
      <alignment horizontal="center" vertical="center"/>
    </xf>
    <xf numFmtId="1" fontId="18" fillId="0" borderId="13" xfId="20" applyNumberFormat="1" applyFont="1" applyFill="1" applyBorder="1" applyAlignment="1">
      <alignment horizontal="center" vertical="center"/>
    </xf>
    <xf numFmtId="1" fontId="18" fillId="0" borderId="16" xfId="2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" fontId="18" fillId="0" borderId="31" xfId="20" applyNumberFormat="1" applyFont="1" applyFill="1" applyBorder="1" applyAlignment="1">
      <alignment horizontal="center" vertical="center" wrapText="1"/>
    </xf>
    <xf numFmtId="2" fontId="18" fillId="0" borderId="32" xfId="20" applyNumberFormat="1" applyFont="1" applyFill="1" applyBorder="1" applyAlignment="1">
      <alignment horizontal="center" vertical="center" wrapText="1"/>
    </xf>
    <xf numFmtId="2" fontId="18" fillId="0" borderId="33" xfId="20" applyNumberFormat="1" applyFont="1" applyFill="1" applyBorder="1" applyAlignment="1">
      <alignment horizontal="center" vertical="center" wrapText="1"/>
    </xf>
    <xf numFmtId="1" fontId="18" fillId="0" borderId="31" xfId="20" applyNumberFormat="1" applyFont="1" applyFill="1" applyBorder="1" applyAlignment="1">
      <alignment horizontal="center" vertical="center" wrapText="1"/>
    </xf>
    <xf numFmtId="1" fontId="18" fillId="0" borderId="32" xfId="20" applyNumberFormat="1" applyFont="1" applyFill="1" applyBorder="1" applyAlignment="1">
      <alignment horizontal="center" vertical="center" wrapText="1"/>
    </xf>
    <xf numFmtId="1" fontId="18" fillId="0" borderId="33" xfId="20" applyNumberFormat="1" applyFont="1" applyFill="1" applyBorder="1" applyAlignment="1">
      <alignment horizontal="center" vertical="center" wrapText="1"/>
    </xf>
    <xf numFmtId="1" fontId="18" fillId="0" borderId="31" xfId="20" applyNumberFormat="1" applyFont="1" applyFill="1" applyBorder="1" applyAlignment="1">
      <alignment horizontal="center" vertical="center"/>
    </xf>
    <xf numFmtId="1" fontId="18" fillId="0" borderId="32" xfId="20" applyNumberFormat="1" applyFont="1" applyFill="1" applyBorder="1" applyAlignment="1">
      <alignment horizontal="center" vertical="center"/>
    </xf>
    <xf numFmtId="1" fontId="18" fillId="0" borderId="33" xfId="20" applyNumberFormat="1" applyFont="1" applyFill="1" applyBorder="1" applyAlignment="1">
      <alignment horizontal="center" vertical="center"/>
    </xf>
    <xf numFmtId="177" fontId="18" fillId="0" borderId="12" xfId="20" applyNumberFormat="1" applyFont="1" applyFill="1" applyBorder="1" applyAlignment="1">
      <alignment horizontal="center" vertical="center"/>
    </xf>
    <xf numFmtId="177" fontId="18" fillId="0" borderId="13" xfId="20" applyNumberFormat="1" applyFont="1" applyFill="1" applyBorder="1" applyAlignment="1">
      <alignment horizontal="center" vertical="center"/>
    </xf>
    <xf numFmtId="178" fontId="18" fillId="0" borderId="12" xfId="2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パーセント" xfId="21"/>
    <cellStyle name="標準_H11小学６年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25"/>
          <c:y val="0.20575"/>
          <c:w val="0.7985"/>
          <c:h val="0.681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'!$C$5:$N$5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32684101"/>
        <c:axId val="25721454"/>
      </c:lineChart>
      <c:catAx>
        <c:axId val="3268410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721454"/>
        <c:crosses val="autoZero"/>
        <c:auto val="0"/>
        <c:lblOffset val="100"/>
        <c:tickLblSkip val="2"/>
        <c:noMultiLvlLbl val="0"/>
      </c:catAx>
      <c:valAx>
        <c:axId val="2572145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684101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0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'!$C$15:$N$15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20252463"/>
        <c:axId val="48054440"/>
      </c:lineChart>
      <c:catAx>
        <c:axId val="2025246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054440"/>
        <c:crosses val="autoZero"/>
        <c:auto val="0"/>
        <c:lblOffset val="100"/>
        <c:tickLblSkip val="2"/>
        <c:noMultiLvlLbl val="0"/>
      </c:catAx>
      <c:valAx>
        <c:axId val="4805444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252463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'!$C$17:$N$17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29836777"/>
        <c:axId val="95538"/>
      </c:lineChart>
      <c:catAx>
        <c:axId val="2983677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5538"/>
        <c:crosses val="autoZero"/>
        <c:auto val="0"/>
        <c:lblOffset val="100"/>
        <c:tickLblSkip val="2"/>
        <c:noMultiLvlLbl val="0"/>
      </c:catAx>
      <c:valAx>
        <c:axId val="9553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836777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15"/>
          <c:w val="0.7985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'!$C$18:$N$18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859843"/>
        <c:axId val="7738588"/>
      </c:lineChart>
      <c:catAx>
        <c:axId val="85984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738588"/>
        <c:crosses val="autoZero"/>
        <c:auto val="1"/>
        <c:lblOffset val="100"/>
        <c:tickLblSkip val="2"/>
        <c:noMultiLvlLbl val="0"/>
      </c:catAx>
      <c:valAx>
        <c:axId val="773858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5984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'!$C$19:$N$19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2538429"/>
        <c:axId val="22845862"/>
      </c:lineChart>
      <c:catAx>
        <c:axId val="253842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845862"/>
        <c:crosses val="autoZero"/>
        <c:auto val="1"/>
        <c:lblOffset val="100"/>
        <c:tickLblSkip val="2"/>
        <c:noMultiLvlLbl val="0"/>
      </c:catAx>
      <c:valAx>
        <c:axId val="2284586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38429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1025"/>
          <c:w val="0.791"/>
          <c:h val="0.67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'!$C$20:$N$20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4286167"/>
        <c:axId val="38575504"/>
      </c:lineChart>
      <c:catAx>
        <c:axId val="428616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575504"/>
        <c:crosses val="autoZero"/>
        <c:auto val="0"/>
        <c:lblOffset val="100"/>
        <c:tickLblSkip val="2"/>
        <c:noMultiLvlLbl val="0"/>
      </c:catAx>
      <c:valAx>
        <c:axId val="3857550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86167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2475"/>
          <c:w val="0.797"/>
          <c:h val="0.6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'!$C$21:$N$21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11635217"/>
        <c:axId val="37608090"/>
      </c:lineChart>
      <c:catAx>
        <c:axId val="1163521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608090"/>
        <c:crosses val="autoZero"/>
        <c:auto val="1"/>
        <c:lblOffset val="100"/>
        <c:tickLblSkip val="2"/>
        <c:noMultiLvlLbl val="0"/>
      </c:catAx>
      <c:valAx>
        <c:axId val="3760809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635217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025"/>
          <c:y val="0.028"/>
          <c:w val="0.90975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215"/>
          <c:w val="0.797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'!$C$22:$N$22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2928491"/>
        <c:axId val="26356420"/>
      </c:lineChart>
      <c:catAx>
        <c:axId val="292849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356420"/>
        <c:crosses val="autoZero"/>
        <c:auto val="1"/>
        <c:lblOffset val="100"/>
        <c:tickLblSkip val="2"/>
        <c:noMultiLvlLbl val="0"/>
      </c:catAx>
      <c:valAx>
        <c:axId val="2635642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2849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025"/>
          <c:y val="0.0285"/>
          <c:w val="0.90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025"/>
          <c:w val="0.798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'!$C$23:$N$23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35881189"/>
        <c:axId val="54495246"/>
      </c:lineChart>
      <c:catAx>
        <c:axId val="3588118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495246"/>
        <c:crosses val="autoZero"/>
        <c:auto val="1"/>
        <c:lblOffset val="100"/>
        <c:tickLblSkip val="2"/>
        <c:noMultiLvlLbl val="0"/>
      </c:catAx>
      <c:valAx>
        <c:axId val="5449524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881189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425"/>
          <c:w val="0.7985"/>
          <c:h val="0.65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'!$C$7:$N$7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20695167"/>
        <c:axId val="52038776"/>
      </c:lineChart>
      <c:catAx>
        <c:axId val="2069516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038776"/>
        <c:crosses val="autoZero"/>
        <c:auto val="1"/>
        <c:lblOffset val="100"/>
        <c:tickLblSkip val="2"/>
        <c:noMultiLvlLbl val="0"/>
      </c:catAx>
      <c:valAx>
        <c:axId val="5203877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695167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425"/>
          <c:w val="0.8"/>
          <c:h val="0.66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'!$C$8:$N$8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65695801"/>
        <c:axId val="54391298"/>
      </c:lineChart>
      <c:catAx>
        <c:axId val="6569580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391298"/>
        <c:crosses val="autoZero"/>
        <c:auto val="1"/>
        <c:lblOffset val="100"/>
        <c:tickLblSkip val="2"/>
        <c:noMultiLvlLbl val="0"/>
      </c:catAx>
      <c:valAx>
        <c:axId val="5439129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69580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175"/>
          <c:y val="0.02875"/>
          <c:w val="0.89625"/>
          <c:h val="0.1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475"/>
          <c:w val="0.7985"/>
          <c:h val="0.6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'!$C$6:$N$6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30166495"/>
        <c:axId val="3063000"/>
      </c:lineChart>
      <c:catAx>
        <c:axId val="3016649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63000"/>
        <c:crosses val="autoZero"/>
        <c:auto val="1"/>
        <c:lblOffset val="100"/>
        <c:tickLblSkip val="2"/>
        <c:noMultiLvlLbl val="0"/>
      </c:catAx>
      <c:valAx>
        <c:axId val="30630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16649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29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'一人平均う歯数 '!$B$5:$B$24</c:f>
              <c:strCache/>
            </c:strRef>
          </c:cat>
          <c:val>
            <c:numRef>
              <c:f>'一人平均う歯数 '!$N$5:$N$24</c:f>
              <c:numCache/>
            </c:numRef>
          </c:val>
        </c:ser>
        <c:axId val="19759635"/>
        <c:axId val="43618988"/>
      </c:barChart>
      <c:catAx>
        <c:axId val="1975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43618988"/>
        <c:crosses val="autoZero"/>
        <c:auto val="1"/>
        <c:lblOffset val="100"/>
        <c:noMultiLvlLbl val="0"/>
      </c:catAx>
      <c:valAx>
        <c:axId val="43618988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19759635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'有病者率'!$C$5:$N$5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marker val="1"/>
        <c:axId val="57026573"/>
        <c:axId val="43477110"/>
      </c:lineChart>
      <c:catAx>
        <c:axId val="5702657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477110"/>
        <c:crosses val="autoZero"/>
        <c:auto val="0"/>
        <c:lblOffset val="100"/>
        <c:tickLblSkip val="2"/>
        <c:noMultiLvlLbl val="0"/>
      </c:catAx>
      <c:valAx>
        <c:axId val="4347711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26573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19"/>
          <c:w val="0.783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'有病者率'!$C$6:$N$6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55749671"/>
        <c:axId val="31984992"/>
      </c:lineChart>
      <c:catAx>
        <c:axId val="5574967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984992"/>
        <c:crosses val="autoZero"/>
        <c:auto val="1"/>
        <c:lblOffset val="100"/>
        <c:tickLblSkip val="2"/>
        <c:noMultiLvlLbl val="0"/>
      </c:catAx>
      <c:valAx>
        <c:axId val="319849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749671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5"/>
          <c:w val="0.783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'有病者率'!$C$16:$N$16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marker val="1"/>
        <c:axId val="19429473"/>
        <c:axId val="40647530"/>
      </c:lineChart>
      <c:catAx>
        <c:axId val="1942947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647530"/>
        <c:crosses val="autoZero"/>
        <c:auto val="0"/>
        <c:lblOffset val="100"/>
        <c:tickLblSkip val="2"/>
        <c:noMultiLvlLbl val="0"/>
      </c:catAx>
      <c:valAx>
        <c:axId val="4064753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29473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15"/>
          <c:w val="0.783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'有病者率'!$C$9:$N$9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30283451"/>
        <c:axId val="4115604"/>
      </c:lineChart>
      <c:catAx>
        <c:axId val="3028345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115604"/>
        <c:crosses val="autoZero"/>
        <c:auto val="1"/>
        <c:lblOffset val="100"/>
        <c:tickLblSkip val="2"/>
        <c:noMultiLvlLbl val="0"/>
      </c:catAx>
      <c:valAx>
        <c:axId val="411560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283451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475"/>
          <c:w val="0.7835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'有病者率'!$C$10:$N$10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37040437"/>
        <c:axId val="64928478"/>
      </c:lineChart>
      <c:catAx>
        <c:axId val="3704043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928478"/>
        <c:crosses val="autoZero"/>
        <c:auto val="1"/>
        <c:lblOffset val="100"/>
        <c:tickLblSkip val="2"/>
        <c:noMultiLvlLbl val="0"/>
      </c:catAx>
      <c:valAx>
        <c:axId val="6492847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040437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'有病者率'!$C$11:$N$11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47485391"/>
        <c:axId val="24715336"/>
      </c:lineChart>
      <c:catAx>
        <c:axId val="4748539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715336"/>
        <c:crosses val="autoZero"/>
        <c:auto val="1"/>
        <c:lblOffset val="100"/>
        <c:tickLblSkip val="2"/>
        <c:noMultiLvlLbl val="0"/>
      </c:catAx>
      <c:valAx>
        <c:axId val="247153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485391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'有病者率'!$C$13:$N$13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marker val="1"/>
        <c:axId val="21111433"/>
        <c:axId val="55785170"/>
      </c:lineChart>
      <c:catAx>
        <c:axId val="2111143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785170"/>
        <c:crosses val="autoZero"/>
        <c:auto val="0"/>
        <c:lblOffset val="100"/>
        <c:tickLblSkip val="2"/>
        <c:noMultiLvlLbl val="0"/>
      </c:catAx>
      <c:valAx>
        <c:axId val="5578517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11433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'有病者率'!$C$14:$N$14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marker val="1"/>
        <c:axId val="32304483"/>
        <c:axId val="22304892"/>
      </c:lineChart>
      <c:catAx>
        <c:axId val="3230448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304892"/>
        <c:crosses val="autoZero"/>
        <c:auto val="0"/>
        <c:lblOffset val="100"/>
        <c:tickLblSkip val="2"/>
        <c:noMultiLvlLbl val="0"/>
      </c:catAx>
      <c:valAx>
        <c:axId val="2230489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04483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025"/>
          <c:w val="0.776"/>
          <c:h val="0.66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'有病者率'!$C$12:$N$12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marker val="1"/>
        <c:axId val="66526301"/>
        <c:axId val="61865798"/>
      </c:lineChart>
      <c:catAx>
        <c:axId val="6652630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865798"/>
        <c:crosses val="autoZero"/>
        <c:auto val="0"/>
        <c:lblOffset val="100"/>
        <c:tickLblSkip val="2"/>
        <c:noMultiLvlLbl val="0"/>
      </c:catAx>
      <c:valAx>
        <c:axId val="6186579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26301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875"/>
          <c:w val="0.7985"/>
          <c:h val="0.648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'!$C$16:$N$16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27567001"/>
        <c:axId val="46776418"/>
      </c:lineChart>
      <c:catAx>
        <c:axId val="2756700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776418"/>
        <c:crosses val="autoZero"/>
        <c:auto val="0"/>
        <c:lblOffset val="100"/>
        <c:tickLblSkip val="2"/>
        <c:noMultiLvlLbl val="0"/>
      </c:catAx>
      <c:valAx>
        <c:axId val="4677641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567001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'有病者率'!$C$15:$N$15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marker val="1"/>
        <c:axId val="19921271"/>
        <c:axId val="45073712"/>
      </c:lineChart>
      <c:catAx>
        <c:axId val="1992127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073712"/>
        <c:crosses val="autoZero"/>
        <c:auto val="0"/>
        <c:lblOffset val="100"/>
        <c:tickLblSkip val="2"/>
        <c:noMultiLvlLbl val="0"/>
      </c:catAx>
      <c:valAx>
        <c:axId val="4507371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21271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'有病者率'!$C$17:$N$17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marker val="1"/>
        <c:axId val="3010225"/>
        <c:axId val="27092026"/>
      </c:lineChart>
      <c:catAx>
        <c:axId val="301022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092026"/>
        <c:crosses val="autoZero"/>
        <c:auto val="0"/>
        <c:lblOffset val="100"/>
        <c:tickLblSkip val="2"/>
        <c:noMultiLvlLbl val="0"/>
      </c:catAx>
      <c:valAx>
        <c:axId val="2709202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0225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725"/>
          <c:w val="0.7835"/>
          <c:h val="0.65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'有病者率'!$C$18:$N$18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42501643"/>
        <c:axId val="46970468"/>
      </c:lineChart>
      <c:catAx>
        <c:axId val="4250164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970468"/>
        <c:crosses val="autoZero"/>
        <c:auto val="1"/>
        <c:lblOffset val="100"/>
        <c:tickLblSkip val="2"/>
        <c:noMultiLvlLbl val="0"/>
      </c:catAx>
      <c:valAx>
        <c:axId val="469704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501643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34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175"/>
          <c:w val="0.783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'有病者率'!$C$19:$N$19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20081029"/>
        <c:axId val="46511534"/>
      </c:lineChart>
      <c:catAx>
        <c:axId val="2008102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511534"/>
        <c:crosses val="autoZero"/>
        <c:auto val="1"/>
        <c:lblOffset val="100"/>
        <c:tickLblSkip val="2"/>
        <c:noMultiLvlLbl val="0"/>
      </c:catAx>
      <c:valAx>
        <c:axId val="4651153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08102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'有病者率'!$C$20:$N$20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marker val="1"/>
        <c:axId val="15950623"/>
        <c:axId val="9337880"/>
      </c:lineChart>
      <c:catAx>
        <c:axId val="1595062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337880"/>
        <c:crosses val="autoZero"/>
        <c:auto val="0"/>
        <c:lblOffset val="100"/>
        <c:tickLblSkip val="2"/>
        <c:noMultiLvlLbl val="0"/>
      </c:catAx>
      <c:valAx>
        <c:axId val="93378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50623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85"/>
          <c:w val="0.783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'有病者率'!$C$21:$N$21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16932057"/>
        <c:axId val="18170786"/>
      </c:lineChart>
      <c:catAx>
        <c:axId val="1693205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170786"/>
        <c:crosses val="autoZero"/>
        <c:auto val="1"/>
        <c:lblOffset val="100"/>
        <c:tickLblSkip val="2"/>
        <c:noMultiLvlLbl val="0"/>
      </c:catAx>
      <c:valAx>
        <c:axId val="1817078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932057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9"/>
          <c:w val="0.903"/>
          <c:h val="0.16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'有病者率'!$C$22:$N$22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29319347"/>
        <c:axId val="62547532"/>
      </c:lineChart>
      <c:catAx>
        <c:axId val="2931934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547532"/>
        <c:crosses val="autoZero"/>
        <c:auto val="1"/>
        <c:lblOffset val="100"/>
        <c:tickLblSkip val="2"/>
        <c:noMultiLvlLbl val="0"/>
      </c:catAx>
      <c:valAx>
        <c:axId val="6254753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319347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3"/>
          <c:w val="0.7835"/>
          <c:h val="0.64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'有病者率'!$C$23:$N$23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26056877"/>
        <c:axId val="33185302"/>
      </c:lineChart>
      <c:catAx>
        <c:axId val="2605687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185302"/>
        <c:crosses val="autoZero"/>
        <c:auto val="1"/>
        <c:lblOffset val="100"/>
        <c:tickLblSkip val="2"/>
        <c:noMultiLvlLbl val="0"/>
      </c:catAx>
      <c:valAx>
        <c:axId val="3318530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056877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34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215"/>
          <c:w val="0.7852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'有病者率'!$C$7:$N$7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30232263"/>
        <c:axId val="3654912"/>
      </c:lineChart>
      <c:catAx>
        <c:axId val="3023226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54912"/>
        <c:crosses val="autoZero"/>
        <c:auto val="1"/>
        <c:lblOffset val="100"/>
        <c:tickLblSkip val="2"/>
        <c:noMultiLvlLbl val="0"/>
      </c:catAx>
      <c:valAx>
        <c:axId val="365491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232263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26"/>
          <c:w val="0.7852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'有病者率'!$C$8:$N$8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'有病者率'!$C$4:$N$4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axId val="32894209"/>
        <c:axId val="27612426"/>
      </c:lineChart>
      <c:catAx>
        <c:axId val="3289420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612426"/>
        <c:crosses val="autoZero"/>
        <c:auto val="1"/>
        <c:lblOffset val="100"/>
        <c:tickLblSkip val="2"/>
        <c:noMultiLvlLbl val="0"/>
      </c:catAx>
      <c:valAx>
        <c:axId val="2761242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89420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34"/>
          <c:w val="0.896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985"/>
          <c:h val="0.654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'!$C$9:$N$9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18334579"/>
        <c:axId val="30793484"/>
      </c:lineChart>
      <c:catAx>
        <c:axId val="1833457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793484"/>
        <c:crosses val="autoZero"/>
        <c:auto val="1"/>
        <c:lblOffset val="100"/>
        <c:tickLblSkip val="2"/>
        <c:noMultiLvlLbl val="0"/>
      </c:catAx>
      <c:valAx>
        <c:axId val="3079348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334579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29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'有病者率'!$B$5:$B$24</c:f>
              <c:strCache/>
            </c:strRef>
          </c:cat>
          <c:val>
            <c:numRef>
              <c:f>'有病者率'!$N$5:$N$24</c:f>
              <c:numCache/>
            </c:numRef>
          </c:val>
        </c:ser>
        <c:axId val="47185243"/>
        <c:axId val="22014004"/>
      </c:barChart>
      <c:catAx>
        <c:axId val="4718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22014004"/>
        <c:crosses val="autoZero"/>
        <c:auto val="1"/>
        <c:lblOffset val="100"/>
        <c:noMultiLvlLbl val="0"/>
      </c:catAx>
      <c:valAx>
        <c:axId val="22014004"/>
        <c:scaling>
          <c:orientation val="minMax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47185243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475"/>
          <c:w val="0.7985"/>
          <c:h val="0.6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'!$C$10:$N$10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8705901"/>
        <c:axId val="11244246"/>
      </c:lineChart>
      <c:catAx>
        <c:axId val="870590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244246"/>
        <c:crosses val="autoZero"/>
        <c:auto val="1"/>
        <c:lblOffset val="100"/>
        <c:tickLblSkip val="2"/>
        <c:noMultiLvlLbl val="0"/>
      </c:catAx>
      <c:valAx>
        <c:axId val="1124424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70590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'!$C$11:$N$11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34089351"/>
        <c:axId val="38368704"/>
      </c:lineChart>
      <c:catAx>
        <c:axId val="3408935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368704"/>
        <c:crosses val="autoZero"/>
        <c:auto val="1"/>
        <c:lblOffset val="100"/>
        <c:tickLblSkip val="2"/>
        <c:noMultiLvlLbl val="0"/>
      </c:catAx>
      <c:valAx>
        <c:axId val="3836870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08935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15"/>
          <c:w val="0.7985"/>
          <c:h val="0.665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'!$C$13:$N$13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9774017"/>
        <c:axId val="20857290"/>
      </c:lineChart>
      <c:catAx>
        <c:axId val="977401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857290"/>
        <c:crosses val="autoZero"/>
        <c:auto val="0"/>
        <c:lblOffset val="100"/>
        <c:tickLblSkip val="2"/>
        <c:noMultiLvlLbl val="0"/>
      </c:catAx>
      <c:valAx>
        <c:axId val="2085729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774017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6"/>
          <c:w val="0.791"/>
          <c:h val="0.651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'!$C$14:$N$14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53497883"/>
        <c:axId val="11718900"/>
      </c:lineChart>
      <c:catAx>
        <c:axId val="5349788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718900"/>
        <c:crosses val="autoZero"/>
        <c:auto val="0"/>
        <c:lblOffset val="100"/>
        <c:tickLblSkip val="2"/>
        <c:noMultiLvlLbl val="0"/>
      </c:catAx>
      <c:valAx>
        <c:axId val="117189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497883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5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'!$C$12:$N$12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'!$C$4:$N$4</c:f>
              <c:numCache/>
            </c:numRef>
          </c:cat>
          <c:val>
            <c:numRef>
              <c:f>'一人平均う歯数 '!$C$24:$N$24</c:f>
              <c:numCache/>
            </c:numRef>
          </c:val>
          <c:smooth val="0"/>
        </c:ser>
        <c:axId val="38361237"/>
        <c:axId val="9706814"/>
      </c:lineChart>
      <c:catAx>
        <c:axId val="3836123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706814"/>
        <c:crosses val="autoZero"/>
        <c:auto val="0"/>
        <c:lblOffset val="100"/>
        <c:tickLblSkip val="2"/>
        <c:noMultiLvlLbl val="0"/>
      </c:catAx>
      <c:valAx>
        <c:axId val="970681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361237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Relationship Id="rId2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60</xdr:row>
      <xdr:rowOff>47625</xdr:rowOff>
    </xdr:from>
    <xdr:to>
      <xdr:col>3</xdr:col>
      <xdr:colOff>171450</xdr:colOff>
      <xdr:row>72</xdr:row>
      <xdr:rowOff>95250</xdr:rowOff>
    </xdr:to>
    <xdr:graphicFrame macro="">
      <xdr:nvGraphicFramePr>
        <xdr:cNvPr id="2" name="グラフ 1"/>
        <xdr:cNvGraphicFramePr/>
      </xdr:nvGraphicFramePr>
      <xdr:xfrm>
        <a:off x="762000" y="11001375"/>
        <a:ext cx="17716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60</xdr:row>
      <xdr:rowOff>47625</xdr:rowOff>
    </xdr:from>
    <xdr:to>
      <xdr:col>6</xdr:col>
      <xdr:colOff>342900</xdr:colOff>
      <xdr:row>72</xdr:row>
      <xdr:rowOff>95250</xdr:rowOff>
    </xdr:to>
    <xdr:graphicFrame macro="">
      <xdr:nvGraphicFramePr>
        <xdr:cNvPr id="5" name="グラフ 4"/>
        <xdr:cNvGraphicFramePr/>
      </xdr:nvGraphicFramePr>
      <xdr:xfrm>
        <a:off x="2581275" y="11001375"/>
        <a:ext cx="175260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257175</xdr:colOff>
      <xdr:row>86</xdr:row>
      <xdr:rowOff>38100</xdr:rowOff>
    </xdr:from>
    <xdr:to>
      <xdr:col>13</xdr:col>
      <xdr:colOff>381000</xdr:colOff>
      <xdr:row>98</xdr:row>
      <xdr:rowOff>95250</xdr:rowOff>
    </xdr:to>
    <xdr:graphicFrame macro="">
      <xdr:nvGraphicFramePr>
        <xdr:cNvPr id="10" name="グラフ 10"/>
        <xdr:cNvGraphicFramePr/>
      </xdr:nvGraphicFramePr>
      <xdr:xfrm>
        <a:off x="6419850" y="15944850"/>
        <a:ext cx="17526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73</xdr:row>
      <xdr:rowOff>47625</xdr:rowOff>
    </xdr:from>
    <xdr:to>
      <xdr:col>3</xdr:col>
      <xdr:colOff>171450</xdr:colOff>
      <xdr:row>85</xdr:row>
      <xdr:rowOff>95250</xdr:rowOff>
    </xdr:to>
    <xdr:graphicFrame macro="">
      <xdr:nvGraphicFramePr>
        <xdr:cNvPr id="18" name="グラフ 18"/>
        <xdr:cNvGraphicFramePr/>
      </xdr:nvGraphicFramePr>
      <xdr:xfrm>
        <a:off x="762000" y="13477875"/>
        <a:ext cx="1771650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219075</xdr:colOff>
      <xdr:row>73</xdr:row>
      <xdr:rowOff>47625</xdr:rowOff>
    </xdr:from>
    <xdr:to>
      <xdr:col>6</xdr:col>
      <xdr:colOff>342900</xdr:colOff>
      <xdr:row>85</xdr:row>
      <xdr:rowOff>95250</xdr:rowOff>
    </xdr:to>
    <xdr:graphicFrame macro="">
      <xdr:nvGraphicFramePr>
        <xdr:cNvPr id="19" name="グラフ 19"/>
        <xdr:cNvGraphicFramePr/>
      </xdr:nvGraphicFramePr>
      <xdr:xfrm>
        <a:off x="2581275" y="13477875"/>
        <a:ext cx="1752600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73</xdr:row>
      <xdr:rowOff>47625</xdr:rowOff>
    </xdr:from>
    <xdr:to>
      <xdr:col>10</xdr:col>
      <xdr:colOff>133350</xdr:colOff>
      <xdr:row>85</xdr:row>
      <xdr:rowOff>95250</xdr:rowOff>
    </xdr:to>
    <xdr:graphicFrame macro="">
      <xdr:nvGraphicFramePr>
        <xdr:cNvPr id="20" name="グラフ 20"/>
        <xdr:cNvGraphicFramePr/>
      </xdr:nvGraphicFramePr>
      <xdr:xfrm>
        <a:off x="4543425" y="13477875"/>
        <a:ext cx="1752600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86</xdr:row>
      <xdr:rowOff>38100</xdr:rowOff>
    </xdr:from>
    <xdr:to>
      <xdr:col>3</xdr:col>
      <xdr:colOff>171450</xdr:colOff>
      <xdr:row>98</xdr:row>
      <xdr:rowOff>95250</xdr:rowOff>
    </xdr:to>
    <xdr:graphicFrame macro="">
      <xdr:nvGraphicFramePr>
        <xdr:cNvPr id="21" name="グラフ 21"/>
        <xdr:cNvGraphicFramePr/>
      </xdr:nvGraphicFramePr>
      <xdr:xfrm>
        <a:off x="762000" y="15944850"/>
        <a:ext cx="1771650" cy="2343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219075</xdr:colOff>
      <xdr:row>86</xdr:row>
      <xdr:rowOff>38100</xdr:rowOff>
    </xdr:from>
    <xdr:to>
      <xdr:col>6</xdr:col>
      <xdr:colOff>342900</xdr:colOff>
      <xdr:row>98</xdr:row>
      <xdr:rowOff>95250</xdr:rowOff>
    </xdr:to>
    <xdr:graphicFrame macro="">
      <xdr:nvGraphicFramePr>
        <xdr:cNvPr id="24" name="グラフ 24"/>
        <xdr:cNvGraphicFramePr/>
      </xdr:nvGraphicFramePr>
      <xdr:xfrm>
        <a:off x="2581275" y="15944850"/>
        <a:ext cx="1752600" cy="2343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247650</xdr:colOff>
      <xdr:row>73</xdr:row>
      <xdr:rowOff>47625</xdr:rowOff>
    </xdr:from>
    <xdr:to>
      <xdr:col>13</xdr:col>
      <xdr:colOff>381000</xdr:colOff>
      <xdr:row>85</xdr:row>
      <xdr:rowOff>95250</xdr:rowOff>
    </xdr:to>
    <xdr:graphicFrame macro="">
      <xdr:nvGraphicFramePr>
        <xdr:cNvPr id="27" name="グラフ 27"/>
        <xdr:cNvGraphicFramePr/>
      </xdr:nvGraphicFramePr>
      <xdr:xfrm>
        <a:off x="6410325" y="13477875"/>
        <a:ext cx="17621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86</xdr:row>
      <xdr:rowOff>38100</xdr:rowOff>
    </xdr:from>
    <xdr:to>
      <xdr:col>10</xdr:col>
      <xdr:colOff>133350</xdr:colOff>
      <xdr:row>98</xdr:row>
      <xdr:rowOff>95250</xdr:rowOff>
    </xdr:to>
    <xdr:graphicFrame macro="">
      <xdr:nvGraphicFramePr>
        <xdr:cNvPr id="33" name="グラフ 33"/>
        <xdr:cNvGraphicFramePr/>
      </xdr:nvGraphicFramePr>
      <xdr:xfrm>
        <a:off x="4543425" y="15944850"/>
        <a:ext cx="1752600" cy="2343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57150</xdr:colOff>
      <xdr:row>99</xdr:row>
      <xdr:rowOff>38100</xdr:rowOff>
    </xdr:from>
    <xdr:to>
      <xdr:col>3</xdr:col>
      <xdr:colOff>171450</xdr:colOff>
      <xdr:row>111</xdr:row>
      <xdr:rowOff>85725</xdr:rowOff>
    </xdr:to>
    <xdr:graphicFrame macro="">
      <xdr:nvGraphicFramePr>
        <xdr:cNvPr id="40" name="グラフ 40"/>
        <xdr:cNvGraphicFramePr/>
      </xdr:nvGraphicFramePr>
      <xdr:xfrm>
        <a:off x="762000" y="18421350"/>
        <a:ext cx="1771650" cy="2333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219075</xdr:colOff>
      <xdr:row>99</xdr:row>
      <xdr:rowOff>38100</xdr:rowOff>
    </xdr:from>
    <xdr:to>
      <xdr:col>6</xdr:col>
      <xdr:colOff>342900</xdr:colOff>
      <xdr:row>111</xdr:row>
      <xdr:rowOff>85725</xdr:rowOff>
    </xdr:to>
    <xdr:graphicFrame macro="">
      <xdr:nvGraphicFramePr>
        <xdr:cNvPr id="46" name="グラフ 46"/>
        <xdr:cNvGraphicFramePr/>
      </xdr:nvGraphicFramePr>
      <xdr:xfrm>
        <a:off x="2581275" y="18421350"/>
        <a:ext cx="1752600" cy="2333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99</xdr:row>
      <xdr:rowOff>38100</xdr:rowOff>
    </xdr:from>
    <xdr:to>
      <xdr:col>10</xdr:col>
      <xdr:colOff>133350</xdr:colOff>
      <xdr:row>111</xdr:row>
      <xdr:rowOff>85725</xdr:rowOff>
    </xdr:to>
    <xdr:graphicFrame macro="">
      <xdr:nvGraphicFramePr>
        <xdr:cNvPr id="47" name="グラフ 47"/>
        <xdr:cNvGraphicFramePr/>
      </xdr:nvGraphicFramePr>
      <xdr:xfrm>
        <a:off x="4533900" y="18421350"/>
        <a:ext cx="1762125" cy="2333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247650</xdr:colOff>
      <xdr:row>99</xdr:row>
      <xdr:rowOff>38100</xdr:rowOff>
    </xdr:from>
    <xdr:to>
      <xdr:col>13</xdr:col>
      <xdr:colOff>381000</xdr:colOff>
      <xdr:row>111</xdr:row>
      <xdr:rowOff>85725</xdr:rowOff>
    </xdr:to>
    <xdr:graphicFrame macro="">
      <xdr:nvGraphicFramePr>
        <xdr:cNvPr id="48" name="グラフ 48"/>
        <xdr:cNvGraphicFramePr/>
      </xdr:nvGraphicFramePr>
      <xdr:xfrm>
        <a:off x="6410325" y="18421350"/>
        <a:ext cx="1762125" cy="2333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57150</xdr:colOff>
      <xdr:row>112</xdr:row>
      <xdr:rowOff>28575</xdr:rowOff>
    </xdr:from>
    <xdr:to>
      <xdr:col>3</xdr:col>
      <xdr:colOff>171450</xdr:colOff>
      <xdr:row>124</xdr:row>
      <xdr:rowOff>85725</xdr:rowOff>
    </xdr:to>
    <xdr:graphicFrame macro="">
      <xdr:nvGraphicFramePr>
        <xdr:cNvPr id="51" name="グラフ 51"/>
        <xdr:cNvGraphicFramePr/>
      </xdr:nvGraphicFramePr>
      <xdr:xfrm>
        <a:off x="762000" y="20888325"/>
        <a:ext cx="1771650" cy="2343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219075</xdr:colOff>
      <xdr:row>112</xdr:row>
      <xdr:rowOff>28575</xdr:rowOff>
    </xdr:from>
    <xdr:to>
      <xdr:col>6</xdr:col>
      <xdr:colOff>342900</xdr:colOff>
      <xdr:row>124</xdr:row>
      <xdr:rowOff>85725</xdr:rowOff>
    </xdr:to>
    <xdr:graphicFrame macro="">
      <xdr:nvGraphicFramePr>
        <xdr:cNvPr id="52" name="グラフ 52"/>
        <xdr:cNvGraphicFramePr/>
      </xdr:nvGraphicFramePr>
      <xdr:xfrm>
        <a:off x="2581275" y="20888325"/>
        <a:ext cx="1752600" cy="2343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0</xdr:colOff>
      <xdr:row>112</xdr:row>
      <xdr:rowOff>28575</xdr:rowOff>
    </xdr:from>
    <xdr:to>
      <xdr:col>10</xdr:col>
      <xdr:colOff>133350</xdr:colOff>
      <xdr:row>124</xdr:row>
      <xdr:rowOff>76200</xdr:rowOff>
    </xdr:to>
    <xdr:graphicFrame macro="">
      <xdr:nvGraphicFramePr>
        <xdr:cNvPr id="53" name="グラフ 53"/>
        <xdr:cNvGraphicFramePr/>
      </xdr:nvGraphicFramePr>
      <xdr:xfrm>
        <a:off x="4533900" y="20888325"/>
        <a:ext cx="1762125" cy="23336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9525</xdr:colOff>
      <xdr:row>60</xdr:row>
      <xdr:rowOff>47625</xdr:rowOff>
    </xdr:from>
    <xdr:to>
      <xdr:col>10</xdr:col>
      <xdr:colOff>133350</xdr:colOff>
      <xdr:row>72</xdr:row>
      <xdr:rowOff>95250</xdr:rowOff>
    </xdr:to>
    <xdr:graphicFrame macro="">
      <xdr:nvGraphicFramePr>
        <xdr:cNvPr id="64" name="グラフ 65"/>
        <xdr:cNvGraphicFramePr/>
      </xdr:nvGraphicFramePr>
      <xdr:xfrm>
        <a:off x="4543425" y="11001375"/>
        <a:ext cx="1752600" cy="23336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247650</xdr:colOff>
      <xdr:row>60</xdr:row>
      <xdr:rowOff>47625</xdr:rowOff>
    </xdr:from>
    <xdr:to>
      <xdr:col>13</xdr:col>
      <xdr:colOff>381000</xdr:colOff>
      <xdr:row>72</xdr:row>
      <xdr:rowOff>95250</xdr:rowOff>
    </xdr:to>
    <xdr:graphicFrame macro="">
      <xdr:nvGraphicFramePr>
        <xdr:cNvPr id="66" name="グラフ 67"/>
        <xdr:cNvGraphicFramePr/>
      </xdr:nvGraphicFramePr>
      <xdr:xfrm>
        <a:off x="6410325" y="11001375"/>
        <a:ext cx="1762125" cy="2333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57150</xdr:colOff>
      <xdr:row>31</xdr:row>
      <xdr:rowOff>57150</xdr:rowOff>
    </xdr:from>
    <xdr:to>
      <xdr:col>12</xdr:col>
      <xdr:colOff>0</xdr:colOff>
      <xdr:row>50</xdr:row>
      <xdr:rowOff>47625</xdr:rowOff>
    </xdr:to>
    <xdr:graphicFrame macro="">
      <xdr:nvGraphicFramePr>
        <xdr:cNvPr id="67" name="グラフ 66"/>
        <xdr:cNvGraphicFramePr/>
      </xdr:nvGraphicFramePr>
      <xdr:xfrm>
        <a:off x="1876425" y="6410325"/>
        <a:ext cx="5372100" cy="2886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66675</xdr:colOff>
      <xdr:row>26</xdr:row>
      <xdr:rowOff>47625</xdr:rowOff>
    </xdr:from>
    <xdr:to>
      <xdr:col>13</xdr:col>
      <xdr:colOff>352425</xdr:colOff>
      <xdr:row>55</xdr:row>
      <xdr:rowOff>0</xdr:rowOff>
    </xdr:to>
    <xdr:pic>
      <xdr:nvPicPr>
        <xdr:cNvPr id="26" name="図 25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5638800"/>
          <a:ext cx="7372350" cy="437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238125</xdr:colOff>
      <xdr:row>27</xdr:row>
      <xdr:rowOff>85725</xdr:rowOff>
    </xdr:from>
    <xdr:ext cx="466725" cy="276225"/>
    <xdr:sp macro="" textlink="">
      <xdr:nvSpPr>
        <xdr:cNvPr id="3" name="テキスト ボックス 2"/>
        <xdr:cNvSpPr txBox="1"/>
      </xdr:nvSpPr>
      <xdr:spPr>
        <a:xfrm>
          <a:off x="942975" y="5829300"/>
          <a:ext cx="4667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60</xdr:row>
      <xdr:rowOff>57150</xdr:rowOff>
    </xdr:from>
    <xdr:to>
      <xdr:col>3</xdr:col>
      <xdr:colOff>209550</xdr:colOff>
      <xdr:row>73</xdr:row>
      <xdr:rowOff>0</xdr:rowOff>
    </xdr:to>
    <xdr:graphicFrame macro="">
      <xdr:nvGraphicFramePr>
        <xdr:cNvPr id="2" name="グラフ 1"/>
        <xdr:cNvGraphicFramePr/>
      </xdr:nvGraphicFramePr>
      <xdr:xfrm>
        <a:off x="409575" y="10801350"/>
        <a:ext cx="17526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60</xdr:row>
      <xdr:rowOff>57150</xdr:rowOff>
    </xdr:from>
    <xdr:to>
      <xdr:col>6</xdr:col>
      <xdr:colOff>419100</xdr:colOff>
      <xdr:row>73</xdr:row>
      <xdr:rowOff>0</xdr:rowOff>
    </xdr:to>
    <xdr:graphicFrame macro="">
      <xdr:nvGraphicFramePr>
        <xdr:cNvPr id="5" name="グラフ 4"/>
        <xdr:cNvGraphicFramePr/>
      </xdr:nvGraphicFramePr>
      <xdr:xfrm>
        <a:off x="2257425" y="10801350"/>
        <a:ext cx="17430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257175</xdr:colOff>
      <xdr:row>87</xdr:row>
      <xdr:rowOff>19050</xdr:rowOff>
    </xdr:from>
    <xdr:to>
      <xdr:col>13</xdr:col>
      <xdr:colOff>371475</xdr:colOff>
      <xdr:row>99</xdr:row>
      <xdr:rowOff>104775</xdr:rowOff>
    </xdr:to>
    <xdr:graphicFrame macro="">
      <xdr:nvGraphicFramePr>
        <xdr:cNvPr id="11" name="グラフ 10"/>
        <xdr:cNvGraphicFramePr/>
      </xdr:nvGraphicFramePr>
      <xdr:xfrm>
        <a:off x="6010275" y="15906750"/>
        <a:ext cx="17430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73</xdr:row>
      <xdr:rowOff>114300</xdr:rowOff>
    </xdr:from>
    <xdr:to>
      <xdr:col>3</xdr:col>
      <xdr:colOff>209550</xdr:colOff>
      <xdr:row>86</xdr:row>
      <xdr:rowOff>57150</xdr:rowOff>
    </xdr:to>
    <xdr:graphicFrame macro="">
      <xdr:nvGraphicFramePr>
        <xdr:cNvPr id="19" name="グラフ 18"/>
        <xdr:cNvGraphicFramePr/>
      </xdr:nvGraphicFramePr>
      <xdr:xfrm>
        <a:off x="409575" y="13335000"/>
        <a:ext cx="17526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304800</xdr:colOff>
      <xdr:row>73</xdr:row>
      <xdr:rowOff>114300</xdr:rowOff>
    </xdr:from>
    <xdr:to>
      <xdr:col>6</xdr:col>
      <xdr:colOff>419100</xdr:colOff>
      <xdr:row>86</xdr:row>
      <xdr:rowOff>57150</xdr:rowOff>
    </xdr:to>
    <xdr:graphicFrame macro="">
      <xdr:nvGraphicFramePr>
        <xdr:cNvPr id="20" name="グラフ 19"/>
        <xdr:cNvGraphicFramePr/>
      </xdr:nvGraphicFramePr>
      <xdr:xfrm>
        <a:off x="2257425" y="13335000"/>
        <a:ext cx="17430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57150</xdr:colOff>
      <xdr:row>73</xdr:row>
      <xdr:rowOff>114300</xdr:rowOff>
    </xdr:from>
    <xdr:to>
      <xdr:col>10</xdr:col>
      <xdr:colOff>171450</xdr:colOff>
      <xdr:row>86</xdr:row>
      <xdr:rowOff>57150</xdr:rowOff>
    </xdr:to>
    <xdr:graphicFrame macro="">
      <xdr:nvGraphicFramePr>
        <xdr:cNvPr id="21" name="グラフ 20"/>
        <xdr:cNvGraphicFramePr/>
      </xdr:nvGraphicFramePr>
      <xdr:xfrm>
        <a:off x="4181475" y="13335000"/>
        <a:ext cx="17430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114300</xdr:colOff>
      <xdr:row>87</xdr:row>
      <xdr:rowOff>19050</xdr:rowOff>
    </xdr:from>
    <xdr:to>
      <xdr:col>3</xdr:col>
      <xdr:colOff>209550</xdr:colOff>
      <xdr:row>99</xdr:row>
      <xdr:rowOff>104775</xdr:rowOff>
    </xdr:to>
    <xdr:graphicFrame macro="">
      <xdr:nvGraphicFramePr>
        <xdr:cNvPr id="22" name="グラフ 21"/>
        <xdr:cNvGraphicFramePr/>
      </xdr:nvGraphicFramePr>
      <xdr:xfrm>
        <a:off x="409575" y="15906750"/>
        <a:ext cx="175260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304800</xdr:colOff>
      <xdr:row>87</xdr:row>
      <xdr:rowOff>19050</xdr:rowOff>
    </xdr:from>
    <xdr:to>
      <xdr:col>6</xdr:col>
      <xdr:colOff>419100</xdr:colOff>
      <xdr:row>99</xdr:row>
      <xdr:rowOff>104775</xdr:rowOff>
    </xdr:to>
    <xdr:graphicFrame macro="">
      <xdr:nvGraphicFramePr>
        <xdr:cNvPr id="25" name="グラフ 24"/>
        <xdr:cNvGraphicFramePr/>
      </xdr:nvGraphicFramePr>
      <xdr:xfrm>
        <a:off x="2257425" y="15906750"/>
        <a:ext cx="1743075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257175</xdr:colOff>
      <xdr:row>73</xdr:row>
      <xdr:rowOff>114300</xdr:rowOff>
    </xdr:from>
    <xdr:to>
      <xdr:col>13</xdr:col>
      <xdr:colOff>371475</xdr:colOff>
      <xdr:row>86</xdr:row>
      <xdr:rowOff>57150</xdr:rowOff>
    </xdr:to>
    <xdr:graphicFrame macro="">
      <xdr:nvGraphicFramePr>
        <xdr:cNvPr id="28" name="グラフ 27"/>
        <xdr:cNvGraphicFramePr/>
      </xdr:nvGraphicFramePr>
      <xdr:xfrm>
        <a:off x="6010275" y="13335000"/>
        <a:ext cx="1743075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57150</xdr:colOff>
      <xdr:row>87</xdr:row>
      <xdr:rowOff>19050</xdr:rowOff>
    </xdr:from>
    <xdr:to>
      <xdr:col>10</xdr:col>
      <xdr:colOff>171450</xdr:colOff>
      <xdr:row>99</xdr:row>
      <xdr:rowOff>104775</xdr:rowOff>
    </xdr:to>
    <xdr:graphicFrame macro="">
      <xdr:nvGraphicFramePr>
        <xdr:cNvPr id="34" name="グラフ 33"/>
        <xdr:cNvGraphicFramePr/>
      </xdr:nvGraphicFramePr>
      <xdr:xfrm>
        <a:off x="4181475" y="15906750"/>
        <a:ext cx="1743075" cy="2371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114300</xdr:colOff>
      <xdr:row>100</xdr:row>
      <xdr:rowOff>66675</xdr:rowOff>
    </xdr:from>
    <xdr:to>
      <xdr:col>3</xdr:col>
      <xdr:colOff>209550</xdr:colOff>
      <xdr:row>113</xdr:row>
      <xdr:rowOff>9525</xdr:rowOff>
    </xdr:to>
    <xdr:graphicFrame macro="">
      <xdr:nvGraphicFramePr>
        <xdr:cNvPr id="41" name="グラフ 40"/>
        <xdr:cNvGraphicFramePr/>
      </xdr:nvGraphicFramePr>
      <xdr:xfrm>
        <a:off x="409575" y="18430875"/>
        <a:ext cx="1752600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304800</xdr:colOff>
      <xdr:row>100</xdr:row>
      <xdr:rowOff>66675</xdr:rowOff>
    </xdr:from>
    <xdr:to>
      <xdr:col>6</xdr:col>
      <xdr:colOff>419100</xdr:colOff>
      <xdr:row>113</xdr:row>
      <xdr:rowOff>9525</xdr:rowOff>
    </xdr:to>
    <xdr:graphicFrame macro="">
      <xdr:nvGraphicFramePr>
        <xdr:cNvPr id="47" name="グラフ 46"/>
        <xdr:cNvGraphicFramePr/>
      </xdr:nvGraphicFramePr>
      <xdr:xfrm>
        <a:off x="2257425" y="18430875"/>
        <a:ext cx="1743075" cy="2419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57150</xdr:colOff>
      <xdr:row>100</xdr:row>
      <xdr:rowOff>66675</xdr:rowOff>
    </xdr:from>
    <xdr:to>
      <xdr:col>10</xdr:col>
      <xdr:colOff>171450</xdr:colOff>
      <xdr:row>113</xdr:row>
      <xdr:rowOff>9525</xdr:rowOff>
    </xdr:to>
    <xdr:graphicFrame macro="">
      <xdr:nvGraphicFramePr>
        <xdr:cNvPr id="48" name="グラフ 47"/>
        <xdr:cNvGraphicFramePr/>
      </xdr:nvGraphicFramePr>
      <xdr:xfrm>
        <a:off x="4181475" y="18430875"/>
        <a:ext cx="1743075" cy="2419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257175</xdr:colOff>
      <xdr:row>100</xdr:row>
      <xdr:rowOff>66675</xdr:rowOff>
    </xdr:from>
    <xdr:to>
      <xdr:col>13</xdr:col>
      <xdr:colOff>371475</xdr:colOff>
      <xdr:row>113</xdr:row>
      <xdr:rowOff>9525</xdr:rowOff>
    </xdr:to>
    <xdr:graphicFrame macro="">
      <xdr:nvGraphicFramePr>
        <xdr:cNvPr id="49" name="グラフ 48"/>
        <xdr:cNvGraphicFramePr/>
      </xdr:nvGraphicFramePr>
      <xdr:xfrm>
        <a:off x="6010275" y="18430875"/>
        <a:ext cx="1743075" cy="2419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114300</xdr:colOff>
      <xdr:row>113</xdr:row>
      <xdr:rowOff>114300</xdr:rowOff>
    </xdr:from>
    <xdr:to>
      <xdr:col>3</xdr:col>
      <xdr:colOff>209550</xdr:colOff>
      <xdr:row>126</xdr:row>
      <xdr:rowOff>57150</xdr:rowOff>
    </xdr:to>
    <xdr:graphicFrame macro="">
      <xdr:nvGraphicFramePr>
        <xdr:cNvPr id="52" name="グラフ 52"/>
        <xdr:cNvGraphicFramePr/>
      </xdr:nvGraphicFramePr>
      <xdr:xfrm>
        <a:off x="409575" y="20955000"/>
        <a:ext cx="1752600" cy="241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304800</xdr:colOff>
      <xdr:row>113</xdr:row>
      <xdr:rowOff>114300</xdr:rowOff>
    </xdr:from>
    <xdr:to>
      <xdr:col>6</xdr:col>
      <xdr:colOff>419100</xdr:colOff>
      <xdr:row>126</xdr:row>
      <xdr:rowOff>57150</xdr:rowOff>
    </xdr:to>
    <xdr:graphicFrame macro="">
      <xdr:nvGraphicFramePr>
        <xdr:cNvPr id="53" name="グラフ 53"/>
        <xdr:cNvGraphicFramePr/>
      </xdr:nvGraphicFramePr>
      <xdr:xfrm>
        <a:off x="2257425" y="20955000"/>
        <a:ext cx="1743075" cy="2419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57150</xdr:colOff>
      <xdr:row>113</xdr:row>
      <xdr:rowOff>114300</xdr:rowOff>
    </xdr:from>
    <xdr:to>
      <xdr:col>10</xdr:col>
      <xdr:colOff>171450</xdr:colOff>
      <xdr:row>126</xdr:row>
      <xdr:rowOff>57150</xdr:rowOff>
    </xdr:to>
    <xdr:graphicFrame macro="">
      <xdr:nvGraphicFramePr>
        <xdr:cNvPr id="54" name="グラフ 54"/>
        <xdr:cNvGraphicFramePr/>
      </xdr:nvGraphicFramePr>
      <xdr:xfrm>
        <a:off x="4181475" y="20955000"/>
        <a:ext cx="1743075" cy="2419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57150</xdr:colOff>
      <xdr:row>60</xdr:row>
      <xdr:rowOff>57150</xdr:rowOff>
    </xdr:from>
    <xdr:to>
      <xdr:col>10</xdr:col>
      <xdr:colOff>171450</xdr:colOff>
      <xdr:row>73</xdr:row>
      <xdr:rowOff>0</xdr:rowOff>
    </xdr:to>
    <xdr:graphicFrame macro="">
      <xdr:nvGraphicFramePr>
        <xdr:cNvPr id="65" name="グラフ 67"/>
        <xdr:cNvGraphicFramePr/>
      </xdr:nvGraphicFramePr>
      <xdr:xfrm>
        <a:off x="4181475" y="10801350"/>
        <a:ext cx="1743075" cy="2419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257175</xdr:colOff>
      <xdr:row>60</xdr:row>
      <xdr:rowOff>57150</xdr:rowOff>
    </xdr:from>
    <xdr:to>
      <xdr:col>13</xdr:col>
      <xdr:colOff>371475</xdr:colOff>
      <xdr:row>73</xdr:row>
      <xdr:rowOff>0</xdr:rowOff>
    </xdr:to>
    <xdr:graphicFrame macro="">
      <xdr:nvGraphicFramePr>
        <xdr:cNvPr id="66" name="グラフ 68"/>
        <xdr:cNvGraphicFramePr/>
      </xdr:nvGraphicFramePr>
      <xdr:xfrm>
        <a:off x="6010275" y="10801350"/>
        <a:ext cx="1743075" cy="2419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771525</xdr:colOff>
      <xdr:row>30</xdr:row>
      <xdr:rowOff>85725</xdr:rowOff>
    </xdr:from>
    <xdr:to>
      <xdr:col>12</xdr:col>
      <xdr:colOff>114300</xdr:colOff>
      <xdr:row>51</xdr:row>
      <xdr:rowOff>47625</xdr:rowOff>
    </xdr:to>
    <xdr:graphicFrame macro="">
      <xdr:nvGraphicFramePr>
        <xdr:cNvPr id="67" name="グラフ 66"/>
        <xdr:cNvGraphicFramePr/>
      </xdr:nvGraphicFramePr>
      <xdr:xfrm>
        <a:off x="1066800" y="6153150"/>
        <a:ext cx="5886450" cy="3162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85725</xdr:colOff>
      <xdr:row>26</xdr:row>
      <xdr:rowOff>47625</xdr:rowOff>
    </xdr:from>
    <xdr:to>
      <xdr:col>13</xdr:col>
      <xdr:colOff>381000</xdr:colOff>
      <xdr:row>56</xdr:row>
      <xdr:rowOff>76200</xdr:rowOff>
    </xdr:to>
    <xdr:pic>
      <xdr:nvPicPr>
        <xdr:cNvPr id="26" name="図 25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5505450"/>
          <a:ext cx="7381875" cy="460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276225</xdr:colOff>
      <xdr:row>27</xdr:row>
      <xdr:rowOff>38100</xdr:rowOff>
    </xdr:from>
    <xdr:ext cx="428625" cy="276225"/>
    <xdr:sp macro="" textlink="">
      <xdr:nvSpPr>
        <xdr:cNvPr id="3" name="テキスト ボックス 2"/>
        <xdr:cNvSpPr txBox="1"/>
      </xdr:nvSpPr>
      <xdr:spPr>
        <a:xfrm>
          <a:off x="571500" y="5648325"/>
          <a:ext cx="4286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view="pageBreakPreview" zoomScale="85" zoomScaleSheetLayoutView="85" workbookViewId="0" topLeftCell="A1">
      <selection activeCell="U12" sqref="U12"/>
    </sheetView>
  </sheetViews>
  <sheetFormatPr defaultColWidth="10.59765625" defaultRowHeight="15"/>
  <cols>
    <col min="1" max="1" width="7.3984375" style="19" customWidth="1"/>
    <col min="2" max="2" width="11.69921875" style="18" customWidth="1"/>
    <col min="3" max="14" width="5.69921875" style="17" customWidth="1"/>
    <col min="15" max="15" width="3" style="16" customWidth="1"/>
    <col min="16" max="16" width="2.5" style="15" customWidth="1"/>
    <col min="17" max="20" width="4.09765625" style="15" customWidth="1"/>
    <col min="21" max="26" width="16.69921875" style="15" customWidth="1"/>
    <col min="27" max="48" width="17.59765625" style="15" customWidth="1"/>
    <col min="49" max="16384" width="10.59765625" style="15" customWidth="1"/>
  </cols>
  <sheetData>
    <row r="1" ht="17.25">
      <c r="B1" s="51" t="s">
        <v>79</v>
      </c>
    </row>
    <row r="2" ht="12" customHeight="1"/>
    <row r="3" spans="2:26" ht="18" customHeight="1">
      <c r="B3" s="29"/>
      <c r="C3" s="150" t="s">
        <v>78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  <c r="O3" s="28"/>
      <c r="P3" s="27"/>
      <c r="Q3" s="27"/>
      <c r="R3" s="27"/>
      <c r="S3" s="27"/>
      <c r="T3" s="27"/>
      <c r="U3" s="27"/>
      <c r="Z3" s="27"/>
    </row>
    <row r="4" spans="2:26" ht="18" customHeight="1">
      <c r="B4" s="43" t="s">
        <v>70</v>
      </c>
      <c r="C4" s="48">
        <v>18</v>
      </c>
      <c r="D4" s="143">
        <v>19</v>
      </c>
      <c r="E4" s="144">
        <v>20</v>
      </c>
      <c r="F4" s="49">
        <v>21</v>
      </c>
      <c r="G4" s="50">
        <v>22</v>
      </c>
      <c r="H4" s="50">
        <v>23</v>
      </c>
      <c r="I4" s="50">
        <v>24</v>
      </c>
      <c r="J4" s="50">
        <v>25</v>
      </c>
      <c r="K4" s="50">
        <v>26</v>
      </c>
      <c r="L4" s="50">
        <v>27</v>
      </c>
      <c r="M4" s="50">
        <v>28</v>
      </c>
      <c r="N4" s="50">
        <v>29</v>
      </c>
      <c r="O4" s="26"/>
      <c r="P4" s="19"/>
      <c r="Q4" s="19"/>
      <c r="R4" s="19"/>
      <c r="S4" s="19"/>
      <c r="T4" s="19"/>
      <c r="Z4" s="19"/>
    </row>
    <row r="5" spans="1:26" ht="17.25" customHeight="1">
      <c r="A5" s="25">
        <v>1</v>
      </c>
      <c r="B5" s="135" t="s">
        <v>22</v>
      </c>
      <c r="C5" s="136">
        <v>2.260869565217391</v>
      </c>
      <c r="D5" s="136">
        <v>2.1471711211384936</v>
      </c>
      <c r="E5" s="136">
        <v>1.6798168369144064</v>
      </c>
      <c r="F5" s="136">
        <v>1.5756849315068493</v>
      </c>
      <c r="G5" s="136">
        <v>1.6887393767705383</v>
      </c>
      <c r="H5" s="136">
        <v>1.518191091465488</v>
      </c>
      <c r="I5" s="136">
        <v>1.360655737704918</v>
      </c>
      <c r="J5" s="136">
        <v>1.2590439276485788</v>
      </c>
      <c r="K5" s="136">
        <v>1.3176979374584166</v>
      </c>
      <c r="L5" s="136">
        <v>1.145982905982906</v>
      </c>
      <c r="M5" s="136">
        <v>0.9360761645698742</v>
      </c>
      <c r="N5" s="136">
        <v>0.7777406417112299</v>
      </c>
      <c r="O5" s="22"/>
      <c r="P5" s="23"/>
      <c r="Q5" s="23"/>
      <c r="R5" s="23"/>
      <c r="S5" s="23"/>
      <c r="T5" s="23"/>
      <c r="Z5" s="23"/>
    </row>
    <row r="6" spans="1:26" ht="17.25" customHeight="1">
      <c r="A6" s="21">
        <v>2</v>
      </c>
      <c r="B6" s="135" t="s">
        <v>23</v>
      </c>
      <c r="C6" s="136">
        <v>2.630109670987039</v>
      </c>
      <c r="D6" s="136">
        <v>2.4299610894941632</v>
      </c>
      <c r="E6" s="136">
        <v>2.458045409674235</v>
      </c>
      <c r="F6" s="136">
        <v>2.152462121212121</v>
      </c>
      <c r="G6" s="136">
        <v>2.0616784630940344</v>
      </c>
      <c r="H6" s="136">
        <v>1.7592039800995025</v>
      </c>
      <c r="I6" s="136">
        <v>1.8307267709291628</v>
      </c>
      <c r="J6" s="136">
        <v>1.3696729435084243</v>
      </c>
      <c r="K6" s="136">
        <v>1.7381174277726001</v>
      </c>
      <c r="L6" s="136">
        <v>1.8710601719197708</v>
      </c>
      <c r="M6" s="136">
        <v>1.110065851364064</v>
      </c>
      <c r="N6" s="136">
        <v>1.2414800389483933</v>
      </c>
      <c r="O6" s="22"/>
      <c r="P6" s="23"/>
      <c r="Q6" s="23"/>
      <c r="R6" s="23"/>
      <c r="S6" s="23"/>
      <c r="T6" s="23"/>
      <c r="Z6" s="23"/>
    </row>
    <row r="7" spans="1:26" ht="17.25" customHeight="1">
      <c r="A7" s="21">
        <v>3</v>
      </c>
      <c r="B7" s="137" t="s">
        <v>68</v>
      </c>
      <c r="C7" s="138"/>
      <c r="D7" s="138"/>
      <c r="E7" s="138"/>
      <c r="F7" s="139"/>
      <c r="G7" s="140">
        <v>2.2975409836065572</v>
      </c>
      <c r="H7" s="140">
        <v>2.04281098546042</v>
      </c>
      <c r="I7" s="140">
        <v>1.9306772908366534</v>
      </c>
      <c r="J7" s="140">
        <v>1.989953632148377</v>
      </c>
      <c r="K7" s="140">
        <v>1.9048760991207034</v>
      </c>
      <c r="L7" s="140">
        <v>1.2676973148901547</v>
      </c>
      <c r="M7" s="140">
        <v>1.5265588914549653</v>
      </c>
      <c r="N7" s="140">
        <v>1.4679760888129803</v>
      </c>
      <c r="O7" s="24"/>
      <c r="P7" s="23"/>
      <c r="Q7" s="23"/>
      <c r="R7" s="23"/>
      <c r="S7" s="23"/>
      <c r="T7" s="23"/>
      <c r="Z7" s="23"/>
    </row>
    <row r="8" spans="1:26" ht="17.25" customHeight="1">
      <c r="A8" s="21">
        <v>4</v>
      </c>
      <c r="B8" s="137" t="s">
        <v>67</v>
      </c>
      <c r="C8" s="138"/>
      <c r="D8" s="138"/>
      <c r="E8" s="138"/>
      <c r="F8" s="139"/>
      <c r="G8" s="140">
        <v>1.92</v>
      </c>
      <c r="H8" s="140">
        <v>1.8964497041420119</v>
      </c>
      <c r="I8" s="140">
        <v>2.055873925501433</v>
      </c>
      <c r="J8" s="140">
        <v>1.535660091047041</v>
      </c>
      <c r="K8" s="140">
        <v>1.1365705614567527</v>
      </c>
      <c r="L8" s="140">
        <v>1.46231884057971</v>
      </c>
      <c r="M8" s="140">
        <v>1.2814465408805031</v>
      </c>
      <c r="N8" s="140">
        <v>1.258594917787743</v>
      </c>
      <c r="O8" s="24"/>
      <c r="P8" s="23"/>
      <c r="Q8" s="23"/>
      <c r="R8" s="23"/>
      <c r="S8" s="23"/>
      <c r="T8" s="23"/>
      <c r="Z8" s="23"/>
    </row>
    <row r="9" spans="1:26" ht="17.25" customHeight="1">
      <c r="A9" s="21">
        <v>5</v>
      </c>
      <c r="B9" s="135" t="s">
        <v>26</v>
      </c>
      <c r="C9" s="136">
        <v>1.9785202863961815</v>
      </c>
      <c r="D9" s="136">
        <v>2.792165397170838</v>
      </c>
      <c r="E9" s="136">
        <v>2.2002129925452607</v>
      </c>
      <c r="F9" s="136">
        <v>2.160965794768612</v>
      </c>
      <c r="G9" s="136">
        <v>2.0210748155953637</v>
      </c>
      <c r="H9" s="136">
        <v>1.943609022556391</v>
      </c>
      <c r="I9" s="136">
        <v>1.914811229428848</v>
      </c>
      <c r="J9" s="136">
        <v>1.940163191296464</v>
      </c>
      <c r="K9" s="136">
        <v>1.3491755577109603</v>
      </c>
      <c r="L9" s="136">
        <v>1.3172348484848484</v>
      </c>
      <c r="M9" s="136">
        <v>1.0269016697588127</v>
      </c>
      <c r="N9" s="136">
        <v>1.1640552995391704</v>
      </c>
      <c r="O9" s="22"/>
      <c r="P9" s="23"/>
      <c r="Q9" s="23"/>
      <c r="R9" s="23"/>
      <c r="S9" s="23"/>
      <c r="T9" s="23"/>
      <c r="Z9" s="23"/>
    </row>
    <row r="10" spans="1:26" ht="17.25" customHeight="1">
      <c r="A10" s="21">
        <v>6</v>
      </c>
      <c r="B10" s="135" t="s">
        <v>27</v>
      </c>
      <c r="C10" s="136">
        <v>2.1081830790568654</v>
      </c>
      <c r="D10" s="136">
        <v>1.6783004552352048</v>
      </c>
      <c r="E10" s="136">
        <v>1.4976816074188564</v>
      </c>
      <c r="F10" s="136">
        <v>1.897119341563786</v>
      </c>
      <c r="G10" s="136">
        <v>1.4956772334293948</v>
      </c>
      <c r="H10" s="136">
        <v>1.208613728129206</v>
      </c>
      <c r="I10" s="136">
        <v>0.9739921976592978</v>
      </c>
      <c r="J10" s="136">
        <v>1.6732804232804233</v>
      </c>
      <c r="K10" s="136">
        <v>0.9279711884753902</v>
      </c>
      <c r="L10" s="136">
        <v>0.7930174563591023</v>
      </c>
      <c r="M10" s="136">
        <v>0.6918735891647856</v>
      </c>
      <c r="N10" s="136">
        <v>0.7273809523809524</v>
      </c>
      <c r="O10" s="22"/>
      <c r="P10" s="23"/>
      <c r="Q10" s="23"/>
      <c r="R10" s="23"/>
      <c r="S10" s="23"/>
      <c r="T10" s="23"/>
      <c r="Z10" s="23"/>
    </row>
    <row r="11" spans="1:26" ht="17.25" customHeight="1">
      <c r="A11" s="21">
        <v>7</v>
      </c>
      <c r="B11" s="135" t="s">
        <v>66</v>
      </c>
      <c r="C11" s="136">
        <v>1.9065606361829026</v>
      </c>
      <c r="D11" s="136">
        <v>2.4081237911025144</v>
      </c>
      <c r="E11" s="136">
        <v>2.216890595009597</v>
      </c>
      <c r="F11" s="136">
        <v>1.4375</v>
      </c>
      <c r="G11" s="136">
        <v>2.4676258992805757</v>
      </c>
      <c r="H11" s="136">
        <v>1.547008547008547</v>
      </c>
      <c r="I11" s="136">
        <v>1.7192374350086654</v>
      </c>
      <c r="J11" s="136">
        <v>1.281505728314239</v>
      </c>
      <c r="K11" s="136">
        <v>1.1070889894419307</v>
      </c>
      <c r="L11" s="136">
        <v>1.6378205128205128</v>
      </c>
      <c r="M11" s="136">
        <v>1.4231884057971014</v>
      </c>
      <c r="N11" s="136">
        <v>1.2034383954154728</v>
      </c>
      <c r="O11" s="22"/>
      <c r="P11" s="23"/>
      <c r="Q11" s="23"/>
      <c r="R11" s="23"/>
      <c r="S11" s="23"/>
      <c r="T11" s="23"/>
      <c r="Z11" s="23"/>
    </row>
    <row r="12" spans="1:26" ht="17.25" customHeight="1">
      <c r="A12" s="21">
        <v>8</v>
      </c>
      <c r="B12" s="135" t="s">
        <v>65</v>
      </c>
      <c r="C12" s="136">
        <v>1.8934169278996866</v>
      </c>
      <c r="D12" s="136">
        <v>1.8119747899159664</v>
      </c>
      <c r="E12" s="136">
        <v>1.9749455337690631</v>
      </c>
      <c r="F12" s="136">
        <v>1.609297725024728</v>
      </c>
      <c r="G12" s="136">
        <v>1.6363636363636365</v>
      </c>
      <c r="H12" s="136">
        <v>1.5521405049396269</v>
      </c>
      <c r="I12" s="136">
        <v>1.6629588431590656</v>
      </c>
      <c r="J12" s="136">
        <v>1.3836206896551724</v>
      </c>
      <c r="K12" s="136">
        <v>1.6088794926004228</v>
      </c>
      <c r="L12" s="136">
        <v>1.3442808607021517</v>
      </c>
      <c r="M12" s="136">
        <v>1.1983663943990666</v>
      </c>
      <c r="N12" s="136">
        <v>0.9691428571428572</v>
      </c>
      <c r="O12" s="22"/>
      <c r="P12" s="23"/>
      <c r="Q12" s="23"/>
      <c r="R12" s="23"/>
      <c r="S12" s="23"/>
      <c r="T12" s="23"/>
      <c r="Z12" s="23"/>
    </row>
    <row r="13" spans="1:26" ht="17.25" customHeight="1">
      <c r="A13" s="21">
        <v>9</v>
      </c>
      <c r="B13" s="135" t="s">
        <v>64</v>
      </c>
      <c r="C13" s="136">
        <v>2.650485436893204</v>
      </c>
      <c r="D13" s="136">
        <v>2.782816229116945</v>
      </c>
      <c r="E13" s="136">
        <v>2.1963882618510158</v>
      </c>
      <c r="F13" s="136">
        <v>2.3642691415313224</v>
      </c>
      <c r="G13" s="136">
        <v>1.9928057553956835</v>
      </c>
      <c r="H13" s="136">
        <v>1.85480093676815</v>
      </c>
      <c r="I13" s="136">
        <v>1.6310043668122272</v>
      </c>
      <c r="J13" s="136">
        <v>2.069915254237288</v>
      </c>
      <c r="K13" s="136">
        <v>1.6586956521739131</v>
      </c>
      <c r="L13" s="136">
        <v>1.378619153674833</v>
      </c>
      <c r="M13" s="136">
        <v>1.311926605504587</v>
      </c>
      <c r="N13" s="136">
        <v>1.288421052631579</v>
      </c>
      <c r="O13" s="22"/>
      <c r="P13" s="23"/>
      <c r="Q13" s="23"/>
      <c r="R13" s="23"/>
      <c r="S13" s="23"/>
      <c r="T13" s="23"/>
      <c r="Z13" s="23"/>
    </row>
    <row r="14" spans="1:26" ht="17.25" customHeight="1">
      <c r="A14" s="25">
        <v>10</v>
      </c>
      <c r="B14" s="135" t="s">
        <v>63</v>
      </c>
      <c r="C14" s="136">
        <v>2.469043151969981</v>
      </c>
      <c r="D14" s="136">
        <v>2.1620553359683794</v>
      </c>
      <c r="E14" s="136">
        <v>2.2475633528265107</v>
      </c>
      <c r="F14" s="136">
        <v>2.0692307692307694</v>
      </c>
      <c r="G14" s="136">
        <v>1.8932038834951457</v>
      </c>
      <c r="H14" s="136">
        <v>1.702127659574468</v>
      </c>
      <c r="I14" s="136">
        <v>1.5886075949367089</v>
      </c>
      <c r="J14" s="136">
        <v>1.621301775147929</v>
      </c>
      <c r="K14" s="136">
        <v>1.425357873210634</v>
      </c>
      <c r="L14" s="136">
        <v>1.0769230769230769</v>
      </c>
      <c r="M14" s="136">
        <v>1.307070707070707</v>
      </c>
      <c r="N14" s="136">
        <v>1.278825995807128</v>
      </c>
      <c r="O14" s="22"/>
      <c r="P14" s="23"/>
      <c r="Q14" s="23"/>
      <c r="R14" s="23"/>
      <c r="S14" s="23"/>
      <c r="T14" s="23"/>
      <c r="Z14" s="23"/>
    </row>
    <row r="15" spans="1:26" ht="17.25" customHeight="1">
      <c r="A15" s="21">
        <v>11</v>
      </c>
      <c r="B15" s="135" t="s">
        <v>62</v>
      </c>
      <c r="C15" s="136">
        <v>2.661261261261261</v>
      </c>
      <c r="D15" s="136">
        <v>3.266304347826087</v>
      </c>
      <c r="E15" s="136">
        <v>3.58102766798419</v>
      </c>
      <c r="F15" s="136">
        <v>2.611829944547135</v>
      </c>
      <c r="G15" s="136">
        <v>3.177142857142857</v>
      </c>
      <c r="H15" s="136">
        <v>3.641434262948207</v>
      </c>
      <c r="I15" s="136">
        <v>2.7169811320754715</v>
      </c>
      <c r="J15" s="136">
        <v>2.4446764091858038</v>
      </c>
      <c r="K15" s="136">
        <v>2.6346555323590812</v>
      </c>
      <c r="L15" s="136">
        <v>1.7625272331154684</v>
      </c>
      <c r="M15" s="136">
        <v>1.757847533632287</v>
      </c>
      <c r="N15" s="136">
        <v>1.7837150127226462</v>
      </c>
      <c r="O15" s="22"/>
      <c r="P15" s="23"/>
      <c r="Q15" s="23"/>
      <c r="R15" s="23"/>
      <c r="S15" s="23"/>
      <c r="T15" s="23"/>
      <c r="Z15" s="23"/>
    </row>
    <row r="16" spans="1:26" ht="17.25" customHeight="1">
      <c r="A16" s="21">
        <v>12</v>
      </c>
      <c r="B16" s="135" t="s">
        <v>61</v>
      </c>
      <c r="C16" s="136">
        <v>2.8462206776715897</v>
      </c>
      <c r="D16" s="136">
        <v>2.4273049645390072</v>
      </c>
      <c r="E16" s="136">
        <v>2.5688073394495414</v>
      </c>
      <c r="F16" s="136">
        <v>2.3144654088050314</v>
      </c>
      <c r="G16" s="136">
        <v>1.9536363636363636</v>
      </c>
      <c r="H16" s="136">
        <v>2.352355072463768</v>
      </c>
      <c r="I16" s="136">
        <v>2.1457418788410885</v>
      </c>
      <c r="J16" s="136">
        <v>1.9133574007220218</v>
      </c>
      <c r="K16" s="136">
        <v>2.0864406779661016</v>
      </c>
      <c r="L16" s="136">
        <v>1.6663560111835973</v>
      </c>
      <c r="M16" s="136">
        <v>1.6714031971580816</v>
      </c>
      <c r="N16" s="136">
        <v>1.5911193339500462</v>
      </c>
      <c r="O16" s="22"/>
      <c r="P16" s="23"/>
      <c r="Q16" s="23"/>
      <c r="R16" s="23"/>
      <c r="S16" s="23"/>
      <c r="T16" s="23"/>
      <c r="Z16" s="23"/>
    </row>
    <row r="17" spans="1:26" ht="17.25" customHeight="1">
      <c r="A17" s="21">
        <v>13</v>
      </c>
      <c r="B17" s="135" t="s">
        <v>60</v>
      </c>
      <c r="C17" s="136">
        <v>2.432558139534884</v>
      </c>
      <c r="D17" s="136">
        <v>2.7687224669603525</v>
      </c>
      <c r="E17" s="136">
        <v>3.0097087378640777</v>
      </c>
      <c r="F17" s="136">
        <v>2.5513392857142856</v>
      </c>
      <c r="G17" s="136">
        <v>2.9595238095238097</v>
      </c>
      <c r="H17" s="136">
        <v>2.5384615384615383</v>
      </c>
      <c r="I17" s="136">
        <v>2.493150684931507</v>
      </c>
      <c r="J17" s="136">
        <v>2.592137592137592</v>
      </c>
      <c r="K17" s="136">
        <v>2.0963541666666665</v>
      </c>
      <c r="L17" s="136">
        <v>1.8428571428571427</v>
      </c>
      <c r="M17" s="136">
        <v>1.900709219858156</v>
      </c>
      <c r="N17" s="136">
        <v>1.502659574468085</v>
      </c>
      <c r="O17" s="22"/>
      <c r="P17" s="23"/>
      <c r="Q17" s="23"/>
      <c r="R17" s="23"/>
      <c r="S17" s="23"/>
      <c r="T17" s="23"/>
      <c r="Z17" s="23"/>
    </row>
    <row r="18" spans="1:15" ht="17.25" customHeight="1">
      <c r="A18" s="21">
        <v>14</v>
      </c>
      <c r="B18" s="135" t="s">
        <v>28</v>
      </c>
      <c r="C18" s="136">
        <v>2.293388429752066</v>
      </c>
      <c r="D18" s="136">
        <v>3.382978723404255</v>
      </c>
      <c r="E18" s="136">
        <v>2.217391304347826</v>
      </c>
      <c r="F18" s="136">
        <v>2.704081632653061</v>
      </c>
      <c r="G18" s="136">
        <v>2.2590673575129534</v>
      </c>
      <c r="H18" s="136">
        <v>1.9707602339181287</v>
      </c>
      <c r="I18" s="136">
        <v>2.2124352331606216</v>
      </c>
      <c r="J18" s="136">
        <v>2.2063492063492065</v>
      </c>
      <c r="K18" s="136">
        <v>1.5</v>
      </c>
      <c r="L18" s="136">
        <v>1.583756345177665</v>
      </c>
      <c r="M18" s="136">
        <v>1.5621621621621622</v>
      </c>
      <c r="N18" s="136">
        <v>0.9562841530054644</v>
      </c>
      <c r="O18" s="22"/>
    </row>
    <row r="19" spans="1:15" ht="17.25" customHeight="1">
      <c r="A19" s="21">
        <v>15</v>
      </c>
      <c r="B19" s="135" t="s">
        <v>29</v>
      </c>
      <c r="C19" s="136">
        <v>1.5467625899280575</v>
      </c>
      <c r="D19" s="136">
        <v>1.1717791411042944</v>
      </c>
      <c r="E19" s="136">
        <v>0.781021897810219</v>
      </c>
      <c r="F19" s="136">
        <v>0.5142857142857142</v>
      </c>
      <c r="G19" s="136">
        <v>0.47101449275362317</v>
      </c>
      <c r="H19" s="136">
        <v>0.4583333333333333</v>
      </c>
      <c r="I19" s="136">
        <v>0.13559322033898305</v>
      </c>
      <c r="J19" s="136">
        <v>0.3925233644859813</v>
      </c>
      <c r="K19" s="136">
        <v>0.26785714285714285</v>
      </c>
      <c r="L19" s="136">
        <v>0.22033898305084745</v>
      </c>
      <c r="M19" s="136">
        <v>0.4065934065934066</v>
      </c>
      <c r="N19" s="136">
        <v>0.13636363636363635</v>
      </c>
      <c r="O19" s="22"/>
    </row>
    <row r="20" spans="1:15" ht="17.25" customHeight="1">
      <c r="A20" s="21">
        <v>16</v>
      </c>
      <c r="B20" s="135" t="s">
        <v>59</v>
      </c>
      <c r="C20" s="136">
        <v>2.688679245283019</v>
      </c>
      <c r="D20" s="136">
        <v>2.1894736842105265</v>
      </c>
      <c r="E20" s="136">
        <v>2.50253807106599</v>
      </c>
      <c r="F20" s="136">
        <v>2.105820105820106</v>
      </c>
      <c r="G20" s="136">
        <v>1.8352272727272727</v>
      </c>
      <c r="H20" s="136">
        <v>2.1473684210526316</v>
      </c>
      <c r="I20" s="136">
        <v>1.6666666666666667</v>
      </c>
      <c r="J20" s="136">
        <v>1.6923076923076923</v>
      </c>
      <c r="K20" s="136">
        <v>2.3214285714285716</v>
      </c>
      <c r="L20" s="136">
        <v>1.88</v>
      </c>
      <c r="M20" s="136">
        <v>1.5048076923076923</v>
      </c>
      <c r="N20" s="136">
        <v>2.229665071770335</v>
      </c>
      <c r="O20" s="22"/>
    </row>
    <row r="21" spans="1:15" ht="17.25" customHeight="1">
      <c r="A21" s="21">
        <v>17</v>
      </c>
      <c r="B21" s="135" t="s">
        <v>30</v>
      </c>
      <c r="C21" s="136">
        <v>2.6271186440677967</v>
      </c>
      <c r="D21" s="136">
        <v>2.3207547169811322</v>
      </c>
      <c r="E21" s="136">
        <v>2.588235294117647</v>
      </c>
      <c r="F21" s="136">
        <v>3.0357142857142856</v>
      </c>
      <c r="G21" s="136">
        <v>1.4634146341463414</v>
      </c>
      <c r="H21" s="136">
        <v>1.0740740740740742</v>
      </c>
      <c r="I21" s="136">
        <v>1.6041666666666667</v>
      </c>
      <c r="J21" s="136">
        <v>0.9565217391304348</v>
      </c>
      <c r="K21" s="136">
        <v>0.9004739336492891</v>
      </c>
      <c r="L21" s="136">
        <v>0.589041095890411</v>
      </c>
      <c r="M21" s="136">
        <v>0.6190476190476191</v>
      </c>
      <c r="N21" s="136">
        <v>0.5844155844155844</v>
      </c>
      <c r="O21" s="22"/>
    </row>
    <row r="22" spans="1:15" ht="17.25" customHeight="1">
      <c r="A22" s="21">
        <v>18</v>
      </c>
      <c r="B22" s="135" t="s">
        <v>31</v>
      </c>
      <c r="C22" s="136">
        <v>3.057471264367816</v>
      </c>
      <c r="D22" s="136">
        <v>3.1864406779661016</v>
      </c>
      <c r="E22" s="136">
        <v>3.1</v>
      </c>
      <c r="F22" s="136">
        <v>2.5694444444444446</v>
      </c>
      <c r="G22" s="136">
        <v>3.753846153846154</v>
      </c>
      <c r="H22" s="136">
        <v>3.48</v>
      </c>
      <c r="I22" s="136">
        <v>3.2096774193548385</v>
      </c>
      <c r="J22" s="136">
        <v>3.014705882352941</v>
      </c>
      <c r="K22" s="136">
        <v>2.5517241379310347</v>
      </c>
      <c r="L22" s="136">
        <v>2.380952380952381</v>
      </c>
      <c r="M22" s="136">
        <v>0.9594594594594594</v>
      </c>
      <c r="N22" s="136">
        <v>1.2678571428571428</v>
      </c>
      <c r="O22" s="22"/>
    </row>
    <row r="23" spans="1:15" ht="17.25" customHeight="1" thickBot="1">
      <c r="A23" s="25">
        <v>19</v>
      </c>
      <c r="B23" s="141" t="s">
        <v>32</v>
      </c>
      <c r="C23" s="142">
        <v>3.753086419753086</v>
      </c>
      <c r="D23" s="142">
        <v>3.4523809523809526</v>
      </c>
      <c r="E23" s="142">
        <v>4.588235294117647</v>
      </c>
      <c r="F23" s="142">
        <v>5.271428571428571</v>
      </c>
      <c r="G23" s="142">
        <v>4.1571428571428575</v>
      </c>
      <c r="H23" s="142">
        <v>3.5542168674698793</v>
      </c>
      <c r="I23" s="142">
        <v>2.464788732394366</v>
      </c>
      <c r="J23" s="142">
        <v>2.547945205479452</v>
      </c>
      <c r="K23" s="142">
        <v>1.3333333333333333</v>
      </c>
      <c r="L23" s="142">
        <v>0.5901639344262295</v>
      </c>
      <c r="M23" s="142">
        <v>0.647887323943662</v>
      </c>
      <c r="N23" s="142">
        <v>0.35</v>
      </c>
      <c r="O23" s="22"/>
    </row>
    <row r="24" spans="1:15" ht="17.25" customHeight="1" thickTop="1">
      <c r="A24" s="21">
        <v>20</v>
      </c>
      <c r="B24" s="44" t="s">
        <v>58</v>
      </c>
      <c r="C24" s="45">
        <v>2.479631281593815</v>
      </c>
      <c r="D24" s="45">
        <v>2.3324222501292753</v>
      </c>
      <c r="E24" s="46">
        <v>2.200646762427615</v>
      </c>
      <c r="F24" s="46">
        <v>2.0349448807550976</v>
      </c>
      <c r="G24" s="46">
        <v>1.9637379002233806</v>
      </c>
      <c r="H24" s="46">
        <v>1.8303693570451436</v>
      </c>
      <c r="I24" s="47">
        <v>1.7077596098680436</v>
      </c>
      <c r="J24" s="47">
        <v>1.6223672079994327</v>
      </c>
      <c r="K24" s="47">
        <v>1.5099916154276132</v>
      </c>
      <c r="L24" s="47">
        <v>1.3354678050515831</v>
      </c>
      <c r="M24" s="47">
        <v>1.1794367581993117</v>
      </c>
      <c r="N24" s="47">
        <v>1.1198607787687622</v>
      </c>
      <c r="O24" s="20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9" ht="17.25">
      <c r="B59" s="51" t="str">
        <f>B1</f>
        <v>■中学3年生時点　一人平均むし歯数の状況</v>
      </c>
    </row>
  </sheetData>
  <autoFilter ref="A4:N24">
    <sortState ref="A5:N59">
      <sortCondition sortBy="value" ref="A5:A59"/>
    </sortState>
  </autoFilter>
  <mergeCells count="1">
    <mergeCell ref="C3:N3"/>
  </mergeCells>
  <printOptions horizontalCentered="1" verticalCentered="1"/>
  <pageMargins left="0.8267716535433072" right="0.5511811023622047" top="0.7480314960629921" bottom="0.7480314960629921" header="0.31496062992125984" footer="0.31496062992125984"/>
  <pageSetup horizontalDpi="600" verticalDpi="600" orientation="portrait" paperSize="9" r:id="rId2"/>
  <colBreaks count="1" manualBreakCount="1">
    <brk id="16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view="pageBreakPreview" zoomScale="85" zoomScaleSheetLayoutView="85" workbookViewId="0" topLeftCell="A26">
      <selection activeCell="R115" sqref="R115"/>
    </sheetView>
  </sheetViews>
  <sheetFormatPr defaultColWidth="10.59765625" defaultRowHeight="15"/>
  <cols>
    <col min="1" max="1" width="3.09765625" style="15" customWidth="1"/>
    <col min="2" max="2" width="11.69921875" style="30" customWidth="1"/>
    <col min="3" max="14" width="5.69921875" style="17" customWidth="1"/>
    <col min="15" max="15" width="3.09765625" style="16" customWidth="1"/>
    <col min="16" max="16" width="4.09765625" style="15" customWidth="1"/>
    <col min="17" max="26" width="16.69921875" style="15" customWidth="1"/>
    <col min="27" max="48" width="17.59765625" style="15" customWidth="1"/>
    <col min="49" max="16384" width="10.59765625" style="15" customWidth="1"/>
  </cols>
  <sheetData>
    <row r="1" ht="14.25">
      <c r="B1" s="146" t="s">
        <v>80</v>
      </c>
    </row>
    <row r="2" ht="12" customHeight="1"/>
    <row r="3" spans="2:21" ht="17.25" customHeight="1">
      <c r="B3" s="53"/>
      <c r="C3" s="153" t="s">
        <v>78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28"/>
      <c r="P3" s="27"/>
      <c r="Q3" s="27"/>
      <c r="R3" s="27"/>
      <c r="S3" s="27"/>
      <c r="T3" s="27"/>
      <c r="U3" s="27"/>
    </row>
    <row r="4" spans="2:20" ht="17.25" customHeight="1">
      <c r="B4" s="52" t="s">
        <v>70</v>
      </c>
      <c r="C4" s="54">
        <v>18</v>
      </c>
      <c r="D4" s="54">
        <v>19</v>
      </c>
      <c r="E4" s="54">
        <v>20</v>
      </c>
      <c r="F4" s="54">
        <v>21</v>
      </c>
      <c r="G4" s="54">
        <v>22</v>
      </c>
      <c r="H4" s="54">
        <v>23</v>
      </c>
      <c r="I4" s="54">
        <v>24</v>
      </c>
      <c r="J4" s="54">
        <v>25</v>
      </c>
      <c r="K4" s="54">
        <v>26</v>
      </c>
      <c r="L4" s="54">
        <v>27</v>
      </c>
      <c r="M4" s="54">
        <v>28</v>
      </c>
      <c r="N4" s="54">
        <v>29</v>
      </c>
      <c r="O4" s="32"/>
      <c r="P4" s="19"/>
      <c r="Q4" s="19"/>
      <c r="R4" s="19"/>
      <c r="S4" s="19"/>
      <c r="T4" s="19"/>
    </row>
    <row r="5" spans="1:20" ht="17.25" customHeight="1">
      <c r="A5" s="15">
        <v>1</v>
      </c>
      <c r="B5" s="33" t="s">
        <v>22</v>
      </c>
      <c r="C5" s="35">
        <v>57.37761040739473</v>
      </c>
      <c r="D5" s="35">
        <v>54.52967719541826</v>
      </c>
      <c r="E5" s="35">
        <v>50.33462486791124</v>
      </c>
      <c r="F5" s="35">
        <v>49.34931506849315</v>
      </c>
      <c r="G5" s="35">
        <v>51.73512747875354</v>
      </c>
      <c r="H5" s="35">
        <v>45.766746004760286</v>
      </c>
      <c r="I5" s="35">
        <v>41.49590163934426</v>
      </c>
      <c r="J5" s="35">
        <v>40.76227390180879</v>
      </c>
      <c r="K5" s="35">
        <v>42.315369261477045</v>
      </c>
      <c r="L5" s="35">
        <v>39.48717948717949</v>
      </c>
      <c r="M5" s="37">
        <v>32.8799727983679</v>
      </c>
      <c r="N5" s="147">
        <v>30.815508021390375</v>
      </c>
      <c r="O5" s="22"/>
      <c r="P5" s="23"/>
      <c r="Q5" s="23"/>
      <c r="R5" s="23"/>
      <c r="S5" s="23"/>
      <c r="T5" s="23"/>
    </row>
    <row r="6" spans="1:20" ht="17.25" customHeight="1">
      <c r="A6" s="15">
        <v>2</v>
      </c>
      <c r="B6" s="33" t="s">
        <v>23</v>
      </c>
      <c r="C6" s="35">
        <v>67.19840478564308</v>
      </c>
      <c r="D6" s="35">
        <v>64.00778210116731</v>
      </c>
      <c r="E6" s="35">
        <v>63.47482724580454</v>
      </c>
      <c r="F6" s="35">
        <v>63.16287878787878</v>
      </c>
      <c r="G6" s="35">
        <v>57.22952477249748</v>
      </c>
      <c r="H6" s="35">
        <v>51.04477611940299</v>
      </c>
      <c r="I6" s="35">
        <v>53.081876724931</v>
      </c>
      <c r="J6" s="35">
        <v>46.679881070366704</v>
      </c>
      <c r="K6" s="35">
        <v>52.00372786579683</v>
      </c>
      <c r="L6" s="35">
        <v>51.28939828080229</v>
      </c>
      <c r="M6" s="37">
        <v>38.66415804327376</v>
      </c>
      <c r="N6" s="147">
        <v>40.01947419668939</v>
      </c>
      <c r="O6" s="22"/>
      <c r="P6" s="23"/>
      <c r="Q6" s="23"/>
      <c r="R6" s="23"/>
      <c r="S6" s="23"/>
      <c r="T6" s="23"/>
    </row>
    <row r="7" spans="1:20" ht="17.25" customHeight="1">
      <c r="A7" s="15">
        <v>3</v>
      </c>
      <c r="B7" s="34" t="s">
        <v>68</v>
      </c>
      <c r="C7" s="36"/>
      <c r="D7" s="36"/>
      <c r="E7" s="36"/>
      <c r="F7" s="36"/>
      <c r="G7" s="36">
        <v>62.459016393442624</v>
      </c>
      <c r="H7" s="36">
        <v>59.20840064620355</v>
      </c>
      <c r="I7" s="36">
        <v>57.450199203187246</v>
      </c>
      <c r="J7" s="36">
        <v>56.64605873261206</v>
      </c>
      <c r="K7" s="36">
        <v>57.394084732214225</v>
      </c>
      <c r="L7" s="35">
        <v>49.877949552481695</v>
      </c>
      <c r="M7" s="37">
        <v>48.96073903002309</v>
      </c>
      <c r="N7" s="147">
        <v>54.31255337318531</v>
      </c>
      <c r="O7" s="31"/>
      <c r="P7" s="23"/>
      <c r="Q7" s="23"/>
      <c r="R7" s="23"/>
      <c r="S7" s="23"/>
      <c r="T7" s="23"/>
    </row>
    <row r="8" spans="1:20" ht="17.25" customHeight="1">
      <c r="A8" s="15">
        <v>4</v>
      </c>
      <c r="B8" s="34" t="s">
        <v>67</v>
      </c>
      <c r="C8" s="36"/>
      <c r="D8" s="36"/>
      <c r="E8" s="36"/>
      <c r="F8" s="36"/>
      <c r="G8" s="36">
        <v>54</v>
      </c>
      <c r="H8" s="36">
        <v>50.44378698224852</v>
      </c>
      <c r="I8" s="36">
        <v>57.306590257879655</v>
      </c>
      <c r="J8" s="36">
        <v>50.3793626707132</v>
      </c>
      <c r="K8" s="36">
        <v>40.819423368740516</v>
      </c>
      <c r="L8" s="35">
        <v>45.65217391304348</v>
      </c>
      <c r="M8" s="37">
        <v>42.29559748427673</v>
      </c>
      <c r="N8" s="147">
        <v>38.11659192825112</v>
      </c>
      <c r="O8" s="31"/>
      <c r="P8" s="23"/>
      <c r="Q8" s="23"/>
      <c r="R8" s="23"/>
      <c r="S8" s="23"/>
      <c r="T8" s="23"/>
    </row>
    <row r="9" spans="1:20" ht="17.25" customHeight="1">
      <c r="A9" s="15">
        <v>5</v>
      </c>
      <c r="B9" s="33" t="s">
        <v>26</v>
      </c>
      <c r="C9" s="35">
        <v>57.875894988066825</v>
      </c>
      <c r="D9" s="35">
        <v>66.1588683351469</v>
      </c>
      <c r="E9" s="35">
        <v>62.30031948881789</v>
      </c>
      <c r="F9" s="35">
        <v>58.14889336016097</v>
      </c>
      <c r="G9" s="35">
        <v>55.11064278187566</v>
      </c>
      <c r="H9" s="35">
        <v>54.51127819548872</v>
      </c>
      <c r="I9" s="35">
        <v>53.533397870280744</v>
      </c>
      <c r="J9" s="35">
        <v>53.39981867633726</v>
      </c>
      <c r="K9" s="35">
        <v>42.38603297769156</v>
      </c>
      <c r="L9" s="35">
        <v>41.95075757575758</v>
      </c>
      <c r="M9" s="37">
        <v>35.621521335807046</v>
      </c>
      <c r="N9" s="147">
        <v>43.41013824884792</v>
      </c>
      <c r="O9" s="22"/>
      <c r="P9" s="23"/>
      <c r="Q9" s="23"/>
      <c r="R9" s="23"/>
      <c r="S9" s="23"/>
      <c r="T9" s="23"/>
    </row>
    <row r="10" spans="1:20" ht="17.25" customHeight="1">
      <c r="A10" s="15">
        <v>6</v>
      </c>
      <c r="B10" s="33" t="s">
        <v>27</v>
      </c>
      <c r="C10" s="35">
        <v>51.87239944521498</v>
      </c>
      <c r="D10" s="35">
        <v>51.89681335356601</v>
      </c>
      <c r="E10" s="35">
        <v>44.822256568778975</v>
      </c>
      <c r="F10" s="35">
        <v>47.73662551440329</v>
      </c>
      <c r="G10" s="35">
        <v>40.48991354466859</v>
      </c>
      <c r="H10" s="35">
        <v>37.81965006729475</v>
      </c>
      <c r="I10" s="35">
        <v>32.249674902470744</v>
      </c>
      <c r="J10" s="35">
        <v>39.41798941798942</v>
      </c>
      <c r="K10" s="35">
        <v>31.812725090036015</v>
      </c>
      <c r="L10" s="35">
        <v>41.77057356608479</v>
      </c>
      <c r="M10" s="37">
        <v>22.686230248306998</v>
      </c>
      <c r="N10" s="147">
        <v>26.547619047619047</v>
      </c>
      <c r="O10" s="22"/>
      <c r="P10" s="23"/>
      <c r="Q10" s="23"/>
      <c r="R10" s="23"/>
      <c r="S10" s="23"/>
      <c r="T10" s="23"/>
    </row>
    <row r="11" spans="1:20" ht="17.25" customHeight="1">
      <c r="A11" s="15">
        <v>7</v>
      </c>
      <c r="B11" s="33" t="s">
        <v>66</v>
      </c>
      <c r="C11" s="35">
        <v>57.057654075546715</v>
      </c>
      <c r="D11" s="35">
        <v>59.381044487427474</v>
      </c>
      <c r="E11" s="35">
        <v>53.93474088291747</v>
      </c>
      <c r="F11" s="35">
        <v>48.28125</v>
      </c>
      <c r="G11" s="35">
        <v>60.79136690647482</v>
      </c>
      <c r="H11" s="35">
        <v>47.008547008547005</v>
      </c>
      <c r="I11" s="35">
        <v>47.487001733102254</v>
      </c>
      <c r="J11" s="35">
        <v>50.08183306055647</v>
      </c>
      <c r="K11" s="35">
        <v>39.06485671191554</v>
      </c>
      <c r="L11" s="35">
        <v>43.75</v>
      </c>
      <c r="M11" s="37">
        <v>40.28985507246377</v>
      </c>
      <c r="N11" s="147">
        <v>36.53295128939828</v>
      </c>
      <c r="O11" s="22"/>
      <c r="P11" s="23"/>
      <c r="Q11" s="23"/>
      <c r="R11" s="23"/>
      <c r="S11" s="23"/>
      <c r="T11" s="23"/>
    </row>
    <row r="12" spans="1:20" ht="17.25" customHeight="1">
      <c r="A12" s="15">
        <v>8</v>
      </c>
      <c r="B12" s="33" t="s">
        <v>65</v>
      </c>
      <c r="C12" s="35">
        <v>54.754440961337515</v>
      </c>
      <c r="D12" s="35">
        <v>54.09663865546218</v>
      </c>
      <c r="E12" s="35">
        <v>53.70370370370371</v>
      </c>
      <c r="F12" s="35">
        <v>52.126607319485665</v>
      </c>
      <c r="G12" s="35">
        <v>54.994388327721666</v>
      </c>
      <c r="H12" s="35">
        <v>48.40834248079034</v>
      </c>
      <c r="I12" s="35">
        <v>52.502780867630705</v>
      </c>
      <c r="J12" s="35">
        <v>43.42672413793103</v>
      </c>
      <c r="K12" s="35">
        <v>50.7399577167019</v>
      </c>
      <c r="L12" s="35">
        <v>45.07361268403171</v>
      </c>
      <c r="M12" s="37">
        <v>39.55659276546091</v>
      </c>
      <c r="N12" s="147">
        <v>33.714285714285715</v>
      </c>
      <c r="O12" s="22"/>
      <c r="P12" s="23"/>
      <c r="Q12" s="23"/>
      <c r="R12" s="23"/>
      <c r="S12" s="23"/>
      <c r="T12" s="23"/>
    </row>
    <row r="13" spans="1:20" ht="17.25" customHeight="1">
      <c r="A13" s="15">
        <v>9</v>
      </c>
      <c r="B13" s="33" t="s">
        <v>64</v>
      </c>
      <c r="C13" s="35">
        <v>65.77669902912622</v>
      </c>
      <c r="D13" s="35">
        <v>63.24582338902148</v>
      </c>
      <c r="E13" s="35">
        <v>58.239277652370205</v>
      </c>
      <c r="F13" s="35">
        <v>58.0046403712297</v>
      </c>
      <c r="G13" s="35">
        <v>51.798561151079134</v>
      </c>
      <c r="H13" s="35">
        <v>55.26932084309133</v>
      </c>
      <c r="I13" s="35">
        <v>54.14847161572053</v>
      </c>
      <c r="J13" s="35">
        <v>50.42372881355932</v>
      </c>
      <c r="K13" s="35">
        <v>49.34782608695652</v>
      </c>
      <c r="L13" s="35">
        <v>42.31625835189309</v>
      </c>
      <c r="M13" s="37">
        <v>34.403669724770644</v>
      </c>
      <c r="N13" s="147">
        <v>41.89473684210526</v>
      </c>
      <c r="O13" s="22"/>
      <c r="P13" s="23"/>
      <c r="Q13" s="23"/>
      <c r="R13" s="23"/>
      <c r="S13" s="23"/>
      <c r="T13" s="23"/>
    </row>
    <row r="14" spans="1:20" ht="17.25" customHeight="1">
      <c r="A14" s="15">
        <v>10</v>
      </c>
      <c r="B14" s="33" t="s">
        <v>63</v>
      </c>
      <c r="C14" s="35">
        <v>69.23076923076923</v>
      </c>
      <c r="D14" s="35">
        <v>58.89328063241107</v>
      </c>
      <c r="E14" s="35">
        <v>62.1832358674464</v>
      </c>
      <c r="F14" s="35">
        <v>58.65384615384615</v>
      </c>
      <c r="G14" s="35">
        <v>50.09708737864078</v>
      </c>
      <c r="H14" s="35">
        <v>52.22437137330754</v>
      </c>
      <c r="I14" s="35">
        <v>48.10126582278481</v>
      </c>
      <c r="J14" s="35">
        <v>48.32347140039448</v>
      </c>
      <c r="K14" s="35">
        <v>41.717791411042946</v>
      </c>
      <c r="L14" s="35">
        <v>34.34704830053667</v>
      </c>
      <c r="M14" s="37">
        <v>42.22222222222222</v>
      </c>
      <c r="N14" s="147">
        <v>44.44444444444444</v>
      </c>
      <c r="O14" s="22"/>
      <c r="P14" s="23"/>
      <c r="Q14" s="23"/>
      <c r="R14" s="23"/>
      <c r="S14" s="23"/>
      <c r="T14" s="23"/>
    </row>
    <row r="15" spans="1:20" ht="17.25" customHeight="1">
      <c r="A15" s="15">
        <v>11</v>
      </c>
      <c r="B15" s="33" t="s">
        <v>62</v>
      </c>
      <c r="C15" s="35">
        <v>67.56756756756756</v>
      </c>
      <c r="D15" s="35">
        <v>66.66666666666666</v>
      </c>
      <c r="E15" s="35">
        <v>74.70355731225297</v>
      </c>
      <c r="F15" s="35">
        <v>62.661737523105366</v>
      </c>
      <c r="G15" s="35">
        <v>68</v>
      </c>
      <c r="H15" s="35">
        <v>74.9003984063745</v>
      </c>
      <c r="I15" s="35">
        <v>61.84486373165618</v>
      </c>
      <c r="J15" s="35">
        <v>61.16910229645094</v>
      </c>
      <c r="K15" s="35">
        <v>63.25678496868476</v>
      </c>
      <c r="L15" s="35">
        <v>51.85185185185185</v>
      </c>
      <c r="M15" s="37">
        <v>47.309417040358746</v>
      </c>
      <c r="N15" s="147">
        <v>47.837150127226465</v>
      </c>
      <c r="O15" s="22"/>
      <c r="P15" s="23"/>
      <c r="Q15" s="23"/>
      <c r="R15" s="23"/>
      <c r="S15" s="23"/>
      <c r="T15" s="23"/>
    </row>
    <row r="16" spans="1:20" ht="17.25" customHeight="1">
      <c r="A16" s="15">
        <v>12</v>
      </c>
      <c r="B16" s="33" t="s">
        <v>61</v>
      </c>
      <c r="C16" s="35">
        <v>70.80799304952215</v>
      </c>
      <c r="D16" s="35">
        <v>62.23404255319149</v>
      </c>
      <c r="E16" s="35">
        <v>65.96330275229357</v>
      </c>
      <c r="F16" s="35">
        <v>61.99460916442049</v>
      </c>
      <c r="G16" s="35">
        <v>54.72727272727273</v>
      </c>
      <c r="H16" s="35">
        <v>60.960144927536234</v>
      </c>
      <c r="I16" s="35">
        <v>59.262510974539076</v>
      </c>
      <c r="J16" s="35">
        <v>53.24909747292419</v>
      </c>
      <c r="K16" s="35">
        <v>49.152542372881356</v>
      </c>
      <c r="L16" s="35">
        <v>49.48741845293569</v>
      </c>
      <c r="M16" s="37">
        <v>49.91119005328597</v>
      </c>
      <c r="N16" s="147">
        <v>47.17853839037927</v>
      </c>
      <c r="O16" s="22"/>
      <c r="P16" s="23"/>
      <c r="Q16" s="23"/>
      <c r="R16" s="23"/>
      <c r="S16" s="23"/>
      <c r="T16" s="23"/>
    </row>
    <row r="17" spans="1:20" ht="17.25" customHeight="1">
      <c r="A17" s="15">
        <v>13</v>
      </c>
      <c r="B17" s="33" t="s">
        <v>60</v>
      </c>
      <c r="C17" s="35">
        <v>64.4186046511628</v>
      </c>
      <c r="D17" s="35">
        <v>69.8237885462555</v>
      </c>
      <c r="E17" s="35">
        <v>67.96116504854369</v>
      </c>
      <c r="F17" s="35">
        <v>64.28571428571429</v>
      </c>
      <c r="G17" s="35">
        <v>71.42857142857143</v>
      </c>
      <c r="H17" s="35">
        <v>65.05494505494505</v>
      </c>
      <c r="I17" s="35">
        <v>65.52511415525115</v>
      </c>
      <c r="J17" s="35">
        <v>66.58476658476658</v>
      </c>
      <c r="K17" s="35">
        <v>59.375</v>
      </c>
      <c r="L17" s="35">
        <v>55.23809523809524</v>
      </c>
      <c r="M17" s="37">
        <v>63.593380614657214</v>
      </c>
      <c r="N17" s="147">
        <v>46.54255319148936</v>
      </c>
      <c r="O17" s="22"/>
      <c r="P17" s="23"/>
      <c r="Q17" s="23"/>
      <c r="R17" s="23"/>
      <c r="S17" s="23"/>
      <c r="T17" s="23"/>
    </row>
    <row r="18" spans="1:15" ht="17.25" customHeight="1">
      <c r="A18" s="15">
        <v>14</v>
      </c>
      <c r="B18" s="33" t="s">
        <v>28</v>
      </c>
      <c r="C18" s="35">
        <v>64.87603305785123</v>
      </c>
      <c r="D18" s="35">
        <v>75.74468085106383</v>
      </c>
      <c r="E18" s="35">
        <v>61.83574879227053</v>
      </c>
      <c r="F18" s="35">
        <v>68.87755102040816</v>
      </c>
      <c r="G18" s="35">
        <v>63.212435233160626</v>
      </c>
      <c r="H18" s="35">
        <v>57.89473684210527</v>
      </c>
      <c r="I18" s="35">
        <v>60.62176165803109</v>
      </c>
      <c r="J18" s="35">
        <v>64.02116402116403</v>
      </c>
      <c r="K18" s="35">
        <v>47.22222222222222</v>
      </c>
      <c r="L18" s="35">
        <v>53.299492385786806</v>
      </c>
      <c r="M18" s="37">
        <v>45.40540540540541</v>
      </c>
      <c r="N18" s="147">
        <v>33.87978142076503</v>
      </c>
      <c r="O18" s="22"/>
    </row>
    <row r="19" spans="1:15" ht="17.25" customHeight="1">
      <c r="A19" s="15">
        <v>15</v>
      </c>
      <c r="B19" s="33" t="s">
        <v>29</v>
      </c>
      <c r="C19" s="35">
        <v>50.35971223021583</v>
      </c>
      <c r="D19" s="35">
        <v>38.65030674846626</v>
      </c>
      <c r="E19" s="35">
        <v>35.76642335766424</v>
      </c>
      <c r="F19" s="35">
        <v>22.857142857142858</v>
      </c>
      <c r="G19" s="35">
        <v>21.73913043478261</v>
      </c>
      <c r="H19" s="35">
        <v>21.666666666666668</v>
      </c>
      <c r="I19" s="35">
        <v>10.16949152542373</v>
      </c>
      <c r="J19" s="35">
        <v>16.822429906542055</v>
      </c>
      <c r="K19" s="35">
        <v>15.178571428571427</v>
      </c>
      <c r="L19" s="35">
        <v>11.864406779661017</v>
      </c>
      <c r="M19" s="37">
        <v>12.087912087912088</v>
      </c>
      <c r="N19" s="147">
        <v>7.2727272727272725</v>
      </c>
      <c r="O19" s="22"/>
    </row>
    <row r="20" spans="1:15" ht="17.25" customHeight="1">
      <c r="A20" s="15">
        <v>16</v>
      </c>
      <c r="B20" s="33" t="s">
        <v>59</v>
      </c>
      <c r="C20" s="35">
        <v>70.28301886792453</v>
      </c>
      <c r="D20" s="35">
        <v>71.57894736842105</v>
      </c>
      <c r="E20" s="35">
        <v>77.66497461928934</v>
      </c>
      <c r="F20" s="35">
        <v>58.201058201058196</v>
      </c>
      <c r="G20" s="35">
        <v>57.95454545454546</v>
      </c>
      <c r="H20" s="35">
        <v>61.578947368421055</v>
      </c>
      <c r="I20" s="35">
        <v>53.24074074074075</v>
      </c>
      <c r="J20" s="35">
        <v>56.92307692307692</v>
      </c>
      <c r="K20" s="35">
        <v>68.36734693877551</v>
      </c>
      <c r="L20" s="35">
        <v>57.99999999999999</v>
      </c>
      <c r="M20" s="37">
        <v>44.230769230769226</v>
      </c>
      <c r="N20" s="147">
        <v>62.67942583732058</v>
      </c>
      <c r="O20" s="22"/>
    </row>
    <row r="21" spans="1:15" ht="17.25" customHeight="1">
      <c r="A21" s="15">
        <v>17</v>
      </c>
      <c r="B21" s="33" t="s">
        <v>30</v>
      </c>
      <c r="C21" s="35">
        <v>64.40677966101694</v>
      </c>
      <c r="D21" s="35">
        <v>58.490566037735846</v>
      </c>
      <c r="E21" s="35">
        <v>64.70588235294117</v>
      </c>
      <c r="F21" s="35">
        <v>67.85714285714286</v>
      </c>
      <c r="G21" s="35">
        <v>41.46341463414634</v>
      </c>
      <c r="H21" s="35">
        <v>35.18518518518518</v>
      </c>
      <c r="I21" s="35">
        <v>37.5</v>
      </c>
      <c r="J21" s="35">
        <v>26.08695652173913</v>
      </c>
      <c r="K21" s="35">
        <v>33.175355450236964</v>
      </c>
      <c r="L21" s="35">
        <v>23.28767123287671</v>
      </c>
      <c r="M21" s="37">
        <v>19.047619047619047</v>
      </c>
      <c r="N21" s="147">
        <v>23.376623376623375</v>
      </c>
      <c r="O21" s="22"/>
    </row>
    <row r="22" spans="1:15" ht="17.25" customHeight="1">
      <c r="A22" s="15">
        <v>18</v>
      </c>
      <c r="B22" s="33" t="s">
        <v>31</v>
      </c>
      <c r="C22" s="35">
        <v>74.71264367816092</v>
      </c>
      <c r="D22" s="35">
        <v>79.66101694915254</v>
      </c>
      <c r="E22" s="35">
        <v>76.66666666666667</v>
      </c>
      <c r="F22" s="35">
        <v>81.94444444444444</v>
      </c>
      <c r="G22" s="35">
        <v>78.46153846153847</v>
      </c>
      <c r="H22" s="35">
        <v>70.66666666666667</v>
      </c>
      <c r="I22" s="35">
        <v>75.80645161290323</v>
      </c>
      <c r="J22" s="35">
        <v>73.52941176470588</v>
      </c>
      <c r="K22" s="35">
        <v>68.96551724137932</v>
      </c>
      <c r="L22" s="35">
        <v>61.904761904761905</v>
      </c>
      <c r="M22" s="37">
        <v>36.486486486486484</v>
      </c>
      <c r="N22" s="147">
        <v>51.78571428571429</v>
      </c>
      <c r="O22" s="22"/>
    </row>
    <row r="23" spans="1:15" ht="17.25" customHeight="1" thickBot="1">
      <c r="A23" s="15">
        <v>19</v>
      </c>
      <c r="B23" s="58" t="s">
        <v>32</v>
      </c>
      <c r="C23" s="59">
        <v>75.30864197530865</v>
      </c>
      <c r="D23" s="59">
        <v>76.19047619047619</v>
      </c>
      <c r="E23" s="59">
        <v>85.29411764705883</v>
      </c>
      <c r="F23" s="59">
        <v>91.42857142857143</v>
      </c>
      <c r="G23" s="59">
        <v>85.71428571428571</v>
      </c>
      <c r="H23" s="59">
        <v>79.51807228915662</v>
      </c>
      <c r="I23" s="59">
        <v>66.19718309859155</v>
      </c>
      <c r="J23" s="59">
        <v>78.08219178082192</v>
      </c>
      <c r="K23" s="59">
        <v>41.269841269841265</v>
      </c>
      <c r="L23" s="59">
        <v>27.86885245901639</v>
      </c>
      <c r="M23" s="60">
        <v>30.985915492957744</v>
      </c>
      <c r="N23" s="148">
        <v>18.75</v>
      </c>
      <c r="O23" s="22"/>
    </row>
    <row r="24" spans="1:15" ht="17.25" customHeight="1" thickTop="1">
      <c r="A24" s="15">
        <v>20</v>
      </c>
      <c r="B24" s="55" t="s">
        <v>69</v>
      </c>
      <c r="C24" s="56">
        <v>62.867975022301515</v>
      </c>
      <c r="D24" s="56">
        <v>60.161040112284844</v>
      </c>
      <c r="E24" s="56">
        <v>58.885462886365346</v>
      </c>
      <c r="F24" s="56">
        <v>56.86470294558163</v>
      </c>
      <c r="G24" s="56">
        <v>54.47505584512285</v>
      </c>
      <c r="H24" s="56">
        <v>51.55878752969977</v>
      </c>
      <c r="I24" s="56">
        <v>49.60556511761331</v>
      </c>
      <c r="J24" s="56">
        <v>48.10297142046663</v>
      </c>
      <c r="K24" s="56">
        <v>45.38149804359978</v>
      </c>
      <c r="L24" s="56">
        <v>43.521878335112056</v>
      </c>
      <c r="M24" s="57">
        <v>38.3383664583187</v>
      </c>
      <c r="N24" s="149">
        <v>38.1698208976869</v>
      </c>
      <c r="O24" s="20"/>
    </row>
    <row r="25" ht="12" customHeight="1"/>
    <row r="26" ht="12" customHeight="1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9" ht="14.25">
      <c r="B59" s="146" t="str">
        <f>B1</f>
        <v>■中学3年生時点　むし歯のある人割合の状況</v>
      </c>
    </row>
  </sheetData>
  <autoFilter ref="A4:N24">
    <sortState ref="A5:N59">
      <sortCondition sortBy="value" ref="A5:A59"/>
    </sortState>
  </autoFilter>
  <mergeCells count="1">
    <mergeCell ref="C3:N3"/>
  </mergeCells>
  <printOptions horizontalCentered="1" verticalCentered="1"/>
  <pageMargins left="0.9055118110236221" right="0.472440944881889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9"/>
  <sheetViews>
    <sheetView tabSelected="1" view="pageBreakPreview" zoomScaleSheetLayoutView="100" workbookViewId="0" topLeftCell="A1">
      <pane xSplit="1" ySplit="4" topLeftCell="BM5" activePane="bottomRight" state="frozen"/>
      <selection pane="topRight" activeCell="B1" sqref="B1"/>
      <selection pane="bottomLeft" activeCell="A5" sqref="A5"/>
      <selection pane="bottomRight" activeCell="CS27" sqref="CS27"/>
    </sheetView>
  </sheetViews>
  <sheetFormatPr defaultColWidth="2.09765625" defaultRowHeight="9" customHeight="1"/>
  <cols>
    <col min="1" max="1" width="11.69921875" style="8" customWidth="1"/>
    <col min="2" max="19" width="5" style="9" customWidth="1"/>
    <col min="20" max="22" width="5" style="10" customWidth="1"/>
    <col min="23" max="25" width="4.59765625" style="9" customWidth="1"/>
    <col min="26" max="28" width="4.59765625" style="10" customWidth="1"/>
    <col min="29" max="31" width="4.59765625" style="9" customWidth="1"/>
    <col min="32" max="34" width="4.59765625" style="10" customWidth="1"/>
    <col min="35" max="37" width="4.59765625" style="9" customWidth="1"/>
    <col min="38" max="40" width="4.59765625" style="10" customWidth="1"/>
    <col min="41" max="43" width="4.59765625" style="9" customWidth="1"/>
    <col min="44" max="46" width="4.59765625" style="10" customWidth="1"/>
    <col min="47" max="49" width="4.59765625" style="9" customWidth="1"/>
    <col min="50" max="52" width="4.59765625" style="11" customWidth="1"/>
    <col min="53" max="55" width="4.59765625" style="9" customWidth="1"/>
    <col min="56" max="58" width="4.59765625" style="11" customWidth="1"/>
    <col min="59" max="61" width="4.59765625" style="9" customWidth="1"/>
    <col min="62" max="64" width="4.59765625" style="11" customWidth="1"/>
    <col min="65" max="67" width="4.59765625" style="9" customWidth="1"/>
    <col min="68" max="70" width="4.59765625" style="11" customWidth="1"/>
    <col min="71" max="73" width="4.09765625" style="9" customWidth="1"/>
    <col min="74" max="76" width="4.59765625" style="11" customWidth="1"/>
    <col min="77" max="79" width="4" style="9" customWidth="1"/>
    <col min="80" max="82" width="3.69921875" style="11" customWidth="1"/>
    <col min="83" max="85" width="3.8984375" style="9" customWidth="1"/>
    <col min="86" max="88" width="3.69921875" style="11" customWidth="1"/>
    <col min="89" max="91" width="3.8984375" style="9" customWidth="1"/>
    <col min="92" max="94" width="3.69921875" style="12" customWidth="1"/>
    <col min="95" max="95" width="4" style="9" customWidth="1"/>
    <col min="96" max="97" width="4" style="13" customWidth="1"/>
    <col min="98" max="100" width="3.59765625" style="13" customWidth="1"/>
    <col min="101" max="16384" width="2.09765625" style="13" customWidth="1"/>
  </cols>
  <sheetData>
    <row r="1" spans="2:71" ht="19.5" customHeight="1">
      <c r="B1" s="145" t="s">
        <v>81</v>
      </c>
      <c r="W1" s="145" t="s">
        <v>81</v>
      </c>
      <c r="AU1" s="145" t="s">
        <v>81</v>
      </c>
      <c r="BS1" s="145" t="s">
        <v>81</v>
      </c>
    </row>
    <row r="2" spans="1:100" s="1" customFormat="1" ht="31.5" customHeight="1">
      <c r="A2" s="134"/>
      <c r="B2" s="165" t="s">
        <v>0</v>
      </c>
      <c r="C2" s="166"/>
      <c r="D2" s="167"/>
      <c r="E2" s="165" t="s">
        <v>1</v>
      </c>
      <c r="F2" s="166"/>
      <c r="G2" s="167"/>
      <c r="H2" s="165" t="s">
        <v>33</v>
      </c>
      <c r="I2" s="166"/>
      <c r="J2" s="167"/>
      <c r="K2" s="165" t="s">
        <v>2</v>
      </c>
      <c r="L2" s="166"/>
      <c r="M2" s="167"/>
      <c r="N2" s="165" t="s">
        <v>34</v>
      </c>
      <c r="O2" s="166"/>
      <c r="P2" s="167"/>
      <c r="Q2" s="165" t="s">
        <v>3</v>
      </c>
      <c r="R2" s="166"/>
      <c r="S2" s="167"/>
      <c r="T2" s="162" t="s">
        <v>42</v>
      </c>
      <c r="U2" s="163"/>
      <c r="V2" s="164"/>
      <c r="W2" s="165" t="s">
        <v>4</v>
      </c>
      <c r="X2" s="166"/>
      <c r="Y2" s="167"/>
      <c r="Z2" s="162" t="s">
        <v>43</v>
      </c>
      <c r="AA2" s="163"/>
      <c r="AB2" s="164"/>
      <c r="AC2" s="165" t="s">
        <v>5</v>
      </c>
      <c r="AD2" s="166"/>
      <c r="AE2" s="167"/>
      <c r="AF2" s="162" t="s">
        <v>57</v>
      </c>
      <c r="AG2" s="163"/>
      <c r="AH2" s="164"/>
      <c r="AI2" s="165" t="s">
        <v>6</v>
      </c>
      <c r="AJ2" s="166"/>
      <c r="AK2" s="167"/>
      <c r="AL2" s="162" t="s">
        <v>7</v>
      </c>
      <c r="AM2" s="163"/>
      <c r="AN2" s="164"/>
      <c r="AO2" s="165" t="s">
        <v>8</v>
      </c>
      <c r="AP2" s="166"/>
      <c r="AQ2" s="167"/>
      <c r="AR2" s="162" t="s">
        <v>56</v>
      </c>
      <c r="AS2" s="163"/>
      <c r="AT2" s="164"/>
      <c r="AU2" s="168" t="s">
        <v>48</v>
      </c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70"/>
      <c r="BG2" s="168" t="s">
        <v>49</v>
      </c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70"/>
      <c r="BS2" s="168" t="s">
        <v>9</v>
      </c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70"/>
      <c r="CE2" s="168" t="s">
        <v>10</v>
      </c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70"/>
    </row>
    <row r="3" spans="1:100" s="1" customFormat="1" ht="9.75" customHeight="1">
      <c r="A3" s="160" t="s">
        <v>82</v>
      </c>
      <c r="B3" s="154" t="s">
        <v>19</v>
      </c>
      <c r="C3" s="156" t="s">
        <v>20</v>
      </c>
      <c r="D3" s="158" t="s">
        <v>21</v>
      </c>
      <c r="E3" s="154" t="s">
        <v>19</v>
      </c>
      <c r="F3" s="156" t="s">
        <v>20</v>
      </c>
      <c r="G3" s="158" t="s">
        <v>21</v>
      </c>
      <c r="H3" s="154" t="s">
        <v>19</v>
      </c>
      <c r="I3" s="156" t="s">
        <v>20</v>
      </c>
      <c r="J3" s="158" t="s">
        <v>21</v>
      </c>
      <c r="K3" s="154" t="s">
        <v>19</v>
      </c>
      <c r="L3" s="156" t="s">
        <v>20</v>
      </c>
      <c r="M3" s="158" t="s">
        <v>21</v>
      </c>
      <c r="N3" s="154" t="s">
        <v>19</v>
      </c>
      <c r="O3" s="156" t="s">
        <v>20</v>
      </c>
      <c r="P3" s="158" t="s">
        <v>21</v>
      </c>
      <c r="Q3" s="154" t="s">
        <v>19</v>
      </c>
      <c r="R3" s="156" t="s">
        <v>20</v>
      </c>
      <c r="S3" s="158" t="s">
        <v>21</v>
      </c>
      <c r="T3" s="154" t="s">
        <v>19</v>
      </c>
      <c r="U3" s="156" t="s">
        <v>20</v>
      </c>
      <c r="V3" s="158" t="s">
        <v>21</v>
      </c>
      <c r="W3" s="154" t="s">
        <v>19</v>
      </c>
      <c r="X3" s="156" t="s">
        <v>20</v>
      </c>
      <c r="Y3" s="158" t="s">
        <v>21</v>
      </c>
      <c r="Z3" s="154" t="s">
        <v>19</v>
      </c>
      <c r="AA3" s="156" t="s">
        <v>20</v>
      </c>
      <c r="AB3" s="158" t="s">
        <v>21</v>
      </c>
      <c r="AC3" s="154" t="s">
        <v>19</v>
      </c>
      <c r="AD3" s="156" t="s">
        <v>20</v>
      </c>
      <c r="AE3" s="158" t="s">
        <v>21</v>
      </c>
      <c r="AF3" s="154" t="s">
        <v>19</v>
      </c>
      <c r="AG3" s="156" t="s">
        <v>20</v>
      </c>
      <c r="AH3" s="158" t="s">
        <v>21</v>
      </c>
      <c r="AI3" s="154" t="s">
        <v>19</v>
      </c>
      <c r="AJ3" s="156" t="s">
        <v>20</v>
      </c>
      <c r="AK3" s="158" t="s">
        <v>21</v>
      </c>
      <c r="AL3" s="154" t="s">
        <v>19</v>
      </c>
      <c r="AM3" s="156" t="s">
        <v>20</v>
      </c>
      <c r="AN3" s="158" t="s">
        <v>21</v>
      </c>
      <c r="AO3" s="154" t="s">
        <v>19</v>
      </c>
      <c r="AP3" s="156" t="s">
        <v>20</v>
      </c>
      <c r="AQ3" s="158" t="s">
        <v>21</v>
      </c>
      <c r="AR3" s="154" t="s">
        <v>19</v>
      </c>
      <c r="AS3" s="156" t="s">
        <v>20</v>
      </c>
      <c r="AT3" s="158" t="s">
        <v>21</v>
      </c>
      <c r="AU3" s="154" t="s">
        <v>11</v>
      </c>
      <c r="AV3" s="156"/>
      <c r="AW3" s="156"/>
      <c r="AX3" s="171" t="s">
        <v>12</v>
      </c>
      <c r="AY3" s="171"/>
      <c r="AZ3" s="171"/>
      <c r="BA3" s="156" t="s">
        <v>13</v>
      </c>
      <c r="BB3" s="156"/>
      <c r="BC3" s="156"/>
      <c r="BD3" s="171" t="s">
        <v>14</v>
      </c>
      <c r="BE3" s="171"/>
      <c r="BF3" s="172"/>
      <c r="BG3" s="154" t="s">
        <v>11</v>
      </c>
      <c r="BH3" s="156"/>
      <c r="BI3" s="156"/>
      <c r="BJ3" s="171" t="s">
        <v>12</v>
      </c>
      <c r="BK3" s="171"/>
      <c r="BL3" s="171"/>
      <c r="BM3" s="156" t="s">
        <v>13</v>
      </c>
      <c r="BN3" s="156"/>
      <c r="BO3" s="156"/>
      <c r="BP3" s="171" t="s">
        <v>14</v>
      </c>
      <c r="BQ3" s="171"/>
      <c r="BR3" s="172"/>
      <c r="BS3" s="154" t="s">
        <v>15</v>
      </c>
      <c r="BT3" s="156"/>
      <c r="BU3" s="156"/>
      <c r="BV3" s="171" t="s">
        <v>16</v>
      </c>
      <c r="BW3" s="171"/>
      <c r="BX3" s="171"/>
      <c r="BY3" s="156" t="s">
        <v>17</v>
      </c>
      <c r="BZ3" s="156"/>
      <c r="CA3" s="156"/>
      <c r="CB3" s="171" t="s">
        <v>18</v>
      </c>
      <c r="CC3" s="171"/>
      <c r="CD3" s="172"/>
      <c r="CE3" s="154" t="s">
        <v>11</v>
      </c>
      <c r="CF3" s="156"/>
      <c r="CG3" s="156"/>
      <c r="CH3" s="171" t="s">
        <v>12</v>
      </c>
      <c r="CI3" s="171"/>
      <c r="CJ3" s="171"/>
      <c r="CK3" s="156" t="s">
        <v>13</v>
      </c>
      <c r="CL3" s="156"/>
      <c r="CM3" s="156"/>
      <c r="CN3" s="173" t="s">
        <v>14</v>
      </c>
      <c r="CO3" s="173"/>
      <c r="CP3" s="173"/>
      <c r="CQ3" s="156" t="s">
        <v>50</v>
      </c>
      <c r="CR3" s="156"/>
      <c r="CS3" s="156"/>
      <c r="CT3" s="174" t="s">
        <v>54</v>
      </c>
      <c r="CU3" s="174"/>
      <c r="CV3" s="175"/>
    </row>
    <row r="4" spans="1:100" s="1" customFormat="1" ht="9.75" customHeight="1">
      <c r="A4" s="161"/>
      <c r="B4" s="155"/>
      <c r="C4" s="157"/>
      <c r="D4" s="159"/>
      <c r="E4" s="155"/>
      <c r="F4" s="157"/>
      <c r="G4" s="159"/>
      <c r="H4" s="155"/>
      <c r="I4" s="157"/>
      <c r="J4" s="159"/>
      <c r="K4" s="155"/>
      <c r="L4" s="157"/>
      <c r="M4" s="159"/>
      <c r="N4" s="155"/>
      <c r="O4" s="157"/>
      <c r="P4" s="159"/>
      <c r="Q4" s="155"/>
      <c r="R4" s="157"/>
      <c r="S4" s="159"/>
      <c r="T4" s="155"/>
      <c r="U4" s="157"/>
      <c r="V4" s="159"/>
      <c r="W4" s="155"/>
      <c r="X4" s="157"/>
      <c r="Y4" s="159"/>
      <c r="Z4" s="155"/>
      <c r="AA4" s="157"/>
      <c r="AB4" s="159"/>
      <c r="AC4" s="155"/>
      <c r="AD4" s="157"/>
      <c r="AE4" s="159"/>
      <c r="AF4" s="155"/>
      <c r="AG4" s="157"/>
      <c r="AH4" s="159"/>
      <c r="AI4" s="155"/>
      <c r="AJ4" s="157"/>
      <c r="AK4" s="159"/>
      <c r="AL4" s="155"/>
      <c r="AM4" s="157"/>
      <c r="AN4" s="159"/>
      <c r="AO4" s="155"/>
      <c r="AP4" s="157"/>
      <c r="AQ4" s="159"/>
      <c r="AR4" s="155"/>
      <c r="AS4" s="157"/>
      <c r="AT4" s="159"/>
      <c r="AU4" s="127" t="s">
        <v>19</v>
      </c>
      <c r="AV4" s="128" t="s">
        <v>20</v>
      </c>
      <c r="AW4" s="128" t="s">
        <v>21</v>
      </c>
      <c r="AX4" s="129" t="s">
        <v>19</v>
      </c>
      <c r="AY4" s="129" t="s">
        <v>20</v>
      </c>
      <c r="AZ4" s="129" t="s">
        <v>21</v>
      </c>
      <c r="BA4" s="128" t="s">
        <v>19</v>
      </c>
      <c r="BB4" s="128" t="s">
        <v>20</v>
      </c>
      <c r="BC4" s="128" t="s">
        <v>21</v>
      </c>
      <c r="BD4" s="129" t="s">
        <v>19</v>
      </c>
      <c r="BE4" s="129" t="s">
        <v>20</v>
      </c>
      <c r="BF4" s="130" t="s">
        <v>21</v>
      </c>
      <c r="BG4" s="127" t="s">
        <v>19</v>
      </c>
      <c r="BH4" s="128" t="s">
        <v>20</v>
      </c>
      <c r="BI4" s="128" t="s">
        <v>21</v>
      </c>
      <c r="BJ4" s="129" t="s">
        <v>19</v>
      </c>
      <c r="BK4" s="129" t="s">
        <v>20</v>
      </c>
      <c r="BL4" s="129" t="s">
        <v>21</v>
      </c>
      <c r="BM4" s="128" t="s">
        <v>19</v>
      </c>
      <c r="BN4" s="128" t="s">
        <v>20</v>
      </c>
      <c r="BO4" s="128" t="s">
        <v>21</v>
      </c>
      <c r="BP4" s="129" t="s">
        <v>19</v>
      </c>
      <c r="BQ4" s="129" t="s">
        <v>20</v>
      </c>
      <c r="BR4" s="130" t="s">
        <v>21</v>
      </c>
      <c r="BS4" s="127" t="s">
        <v>19</v>
      </c>
      <c r="BT4" s="128" t="s">
        <v>20</v>
      </c>
      <c r="BU4" s="128" t="s">
        <v>21</v>
      </c>
      <c r="BV4" s="129" t="s">
        <v>19</v>
      </c>
      <c r="BW4" s="129" t="s">
        <v>20</v>
      </c>
      <c r="BX4" s="129" t="s">
        <v>21</v>
      </c>
      <c r="BY4" s="128" t="s">
        <v>19</v>
      </c>
      <c r="BZ4" s="128" t="s">
        <v>20</v>
      </c>
      <c r="CA4" s="128" t="s">
        <v>21</v>
      </c>
      <c r="CB4" s="129" t="s">
        <v>19</v>
      </c>
      <c r="CC4" s="129" t="s">
        <v>20</v>
      </c>
      <c r="CD4" s="130" t="s">
        <v>21</v>
      </c>
      <c r="CE4" s="127" t="s">
        <v>19</v>
      </c>
      <c r="CF4" s="128" t="s">
        <v>20</v>
      </c>
      <c r="CG4" s="128" t="s">
        <v>21</v>
      </c>
      <c r="CH4" s="129" t="s">
        <v>19</v>
      </c>
      <c r="CI4" s="129" t="s">
        <v>20</v>
      </c>
      <c r="CJ4" s="129" t="s">
        <v>21</v>
      </c>
      <c r="CK4" s="128" t="s">
        <v>19</v>
      </c>
      <c r="CL4" s="128" t="s">
        <v>20</v>
      </c>
      <c r="CM4" s="128" t="s">
        <v>21</v>
      </c>
      <c r="CN4" s="131" t="s">
        <v>19</v>
      </c>
      <c r="CO4" s="131" t="s">
        <v>20</v>
      </c>
      <c r="CP4" s="131" t="s">
        <v>21</v>
      </c>
      <c r="CQ4" s="128" t="s">
        <v>51</v>
      </c>
      <c r="CR4" s="132" t="s">
        <v>52</v>
      </c>
      <c r="CS4" s="132" t="s">
        <v>53</v>
      </c>
      <c r="CT4" s="128" t="s">
        <v>51</v>
      </c>
      <c r="CU4" s="132" t="s">
        <v>52</v>
      </c>
      <c r="CV4" s="133" t="s">
        <v>53</v>
      </c>
    </row>
    <row r="5" spans="1:126" s="2" customFormat="1" ht="18.75" customHeight="1">
      <c r="A5" s="121" t="s">
        <v>22</v>
      </c>
      <c r="B5" s="61">
        <v>1515</v>
      </c>
      <c r="C5" s="62">
        <v>1477</v>
      </c>
      <c r="D5" s="63">
        <f>B5+C5</f>
        <v>2992</v>
      </c>
      <c r="E5" s="61">
        <v>451</v>
      </c>
      <c r="F5" s="62">
        <v>471</v>
      </c>
      <c r="G5" s="63">
        <v>922</v>
      </c>
      <c r="H5" s="64">
        <f>IF(B5=0,0,E5/B5)</f>
        <v>0.2976897689768977</v>
      </c>
      <c r="I5" s="65">
        <f aca="true" t="shared" si="0" ref="I5:J27">IF(C5=0,0,F5/C5)</f>
        <v>0.3188896411645227</v>
      </c>
      <c r="J5" s="66">
        <f t="shared" si="0"/>
        <v>0.30815508021390375</v>
      </c>
      <c r="K5" s="61">
        <v>272</v>
      </c>
      <c r="L5" s="62">
        <v>302</v>
      </c>
      <c r="M5" s="63">
        <v>574</v>
      </c>
      <c r="N5" s="64">
        <f>IF(E5=0,0,K5/E5)</f>
        <v>0.6031042128603105</v>
      </c>
      <c r="O5" s="65">
        <f aca="true" t="shared" si="1" ref="O5:P27">IF(F5=0,0,L5/F5)</f>
        <v>0.6411889596602972</v>
      </c>
      <c r="P5" s="66">
        <f t="shared" si="1"/>
        <v>0.6225596529284165</v>
      </c>
      <c r="Q5" s="61">
        <v>386</v>
      </c>
      <c r="R5" s="62">
        <v>310</v>
      </c>
      <c r="S5" s="63">
        <v>696</v>
      </c>
      <c r="T5" s="67">
        <f>IF(B5=0,0,Q5/B5)</f>
        <v>0.25478547854785477</v>
      </c>
      <c r="U5" s="68">
        <f aca="true" t="shared" si="2" ref="U5:V27">IF(C5=0,0,R5/C5)</f>
        <v>0.2098849018280298</v>
      </c>
      <c r="V5" s="69">
        <f t="shared" si="2"/>
        <v>0.232620320855615</v>
      </c>
      <c r="W5" s="61">
        <v>797</v>
      </c>
      <c r="X5" s="62">
        <v>1004</v>
      </c>
      <c r="Y5" s="63">
        <v>1801</v>
      </c>
      <c r="Z5" s="67">
        <f>IF(B5=0,0,W5/B5)</f>
        <v>0.526072607260726</v>
      </c>
      <c r="AA5" s="68">
        <f aca="true" t="shared" si="3" ref="AA5:AB27">IF(C5=0,0,X5/C5)</f>
        <v>0.6797562626946513</v>
      </c>
      <c r="AB5" s="69">
        <f t="shared" si="3"/>
        <v>0.6019385026737968</v>
      </c>
      <c r="AC5" s="61">
        <v>14</v>
      </c>
      <c r="AD5" s="62">
        <v>55</v>
      </c>
      <c r="AE5" s="63">
        <v>69</v>
      </c>
      <c r="AF5" s="67">
        <f>IF(B5=0,0,AC5/B5)</f>
        <v>0.009240924092409241</v>
      </c>
      <c r="AG5" s="68">
        <f aca="true" t="shared" si="4" ref="AG5:AH27">IF(C5=0,0,AD5/C5)</f>
        <v>0.037237643872714964</v>
      </c>
      <c r="AH5" s="69">
        <f t="shared" si="4"/>
        <v>0.023061497326203207</v>
      </c>
      <c r="AI5" s="61">
        <v>1105</v>
      </c>
      <c r="AJ5" s="62">
        <v>1222</v>
      </c>
      <c r="AK5" s="63">
        <v>2327</v>
      </c>
      <c r="AL5" s="67">
        <f>IF(B5=0,0,AI5/B5)</f>
        <v>0.7293729372937293</v>
      </c>
      <c r="AM5" s="68">
        <f aca="true" t="shared" si="5" ref="AM5:AN27">IF(C5=0,0,AJ5/C5)</f>
        <v>0.8273527420446851</v>
      </c>
      <c r="AN5" s="69">
        <f t="shared" si="5"/>
        <v>0.7777406417112299</v>
      </c>
      <c r="AO5" s="61">
        <v>409</v>
      </c>
      <c r="AP5" s="62">
        <v>556</v>
      </c>
      <c r="AQ5" s="63">
        <v>965</v>
      </c>
      <c r="AR5" s="67">
        <f>IF(B5=0,0,AO5/$B5)</f>
        <v>0.26996699669966995</v>
      </c>
      <c r="AS5" s="68">
        <f aca="true" t="shared" si="6" ref="AS5:AT27">IF(C5=0,0,AP5/$B5)</f>
        <v>0.366996699669967</v>
      </c>
      <c r="AT5" s="69">
        <f t="shared" si="6"/>
        <v>0.636963696369637</v>
      </c>
      <c r="AU5" s="61">
        <v>14</v>
      </c>
      <c r="AV5" s="62">
        <v>26</v>
      </c>
      <c r="AW5" s="70">
        <v>40</v>
      </c>
      <c r="AX5" s="65">
        <f>IF(B5=0,0,AU5/B5)</f>
        <v>0.009240924092409241</v>
      </c>
      <c r="AY5" s="65">
        <f aca="true" t="shared" si="7" ref="AY5:AZ27">IF(C5=0,0,AV5/C5)</f>
        <v>0.017603249830737983</v>
      </c>
      <c r="AZ5" s="65">
        <f t="shared" si="7"/>
        <v>0.013368983957219251</v>
      </c>
      <c r="BA5" s="62">
        <v>1</v>
      </c>
      <c r="BB5" s="62">
        <v>2</v>
      </c>
      <c r="BC5" s="70">
        <v>3</v>
      </c>
      <c r="BD5" s="65">
        <f>IF(B5=0,0,BA5/B5)</f>
        <v>0.0006600660066006601</v>
      </c>
      <c r="BE5" s="65">
        <f aca="true" t="shared" si="8" ref="BE5:BF27">IF(C5=0,0,BB5/C5)</f>
        <v>0.0013540961408259986</v>
      </c>
      <c r="BF5" s="66">
        <f t="shared" si="8"/>
        <v>0.001002673796791444</v>
      </c>
      <c r="BG5" s="61">
        <v>274</v>
      </c>
      <c r="BH5" s="62">
        <v>266</v>
      </c>
      <c r="BI5" s="70">
        <v>540</v>
      </c>
      <c r="BJ5" s="65">
        <f>IF(B5=0,0,BG5/B5)</f>
        <v>0.18085808580858087</v>
      </c>
      <c r="BK5" s="65">
        <f aca="true" t="shared" si="9" ref="BK5:BL27">IF(C5=0,0,BH5/C5)</f>
        <v>0.18009478672985782</v>
      </c>
      <c r="BL5" s="65">
        <f t="shared" si="9"/>
        <v>0.1804812834224599</v>
      </c>
      <c r="BM5" s="62">
        <v>89</v>
      </c>
      <c r="BN5" s="62">
        <v>72</v>
      </c>
      <c r="BO5" s="70">
        <v>161</v>
      </c>
      <c r="BP5" s="65">
        <f>IF(B5=0,0,BM5/B5)</f>
        <v>0.058745874587458745</v>
      </c>
      <c r="BQ5" s="65">
        <f aca="true" t="shared" si="10" ref="BQ5:BR27">IF(C5=0,0,BN5/C5)</f>
        <v>0.04874746106973595</v>
      </c>
      <c r="BR5" s="66">
        <f t="shared" si="10"/>
        <v>0.05381016042780749</v>
      </c>
      <c r="BS5" s="61">
        <v>223</v>
      </c>
      <c r="BT5" s="62">
        <v>138</v>
      </c>
      <c r="BU5" s="70">
        <v>361</v>
      </c>
      <c r="BV5" s="65">
        <f>IF(B5=0,0,BS5/B5)</f>
        <v>0.1471947194719472</v>
      </c>
      <c r="BW5" s="65">
        <f aca="true" t="shared" si="11" ref="BW5:BX27">IF(C5=0,0,BT5/C5)</f>
        <v>0.09343263371699391</v>
      </c>
      <c r="BX5" s="65">
        <f t="shared" si="11"/>
        <v>0.12065508021390374</v>
      </c>
      <c r="BY5" s="62">
        <v>93</v>
      </c>
      <c r="BZ5" s="62">
        <v>52</v>
      </c>
      <c r="CA5" s="70">
        <v>145</v>
      </c>
      <c r="CB5" s="65">
        <f>IF(B5=0,0,BY5/B5)</f>
        <v>0.061386138613861385</v>
      </c>
      <c r="CC5" s="65">
        <f aca="true" t="shared" si="12" ref="CC5:CD27">IF(C5=0,0,BZ5/C5)</f>
        <v>0.035206499661475966</v>
      </c>
      <c r="CD5" s="66">
        <f t="shared" si="12"/>
        <v>0.048462566844919786</v>
      </c>
      <c r="CE5" s="61">
        <v>258</v>
      </c>
      <c r="CF5" s="62">
        <v>137</v>
      </c>
      <c r="CG5" s="70">
        <v>395</v>
      </c>
      <c r="CH5" s="65">
        <f>IF(B5=0,0,CE5/B5)</f>
        <v>0.1702970297029703</v>
      </c>
      <c r="CI5" s="65">
        <f aca="true" t="shared" si="13" ref="CI5:CJ27">IF(C5=0,0,CF5/C5)</f>
        <v>0.0927555856465809</v>
      </c>
      <c r="CJ5" s="65">
        <f t="shared" si="13"/>
        <v>0.1320187165775401</v>
      </c>
      <c r="CK5" s="62">
        <v>66</v>
      </c>
      <c r="CL5" s="62">
        <v>24</v>
      </c>
      <c r="CM5" s="70">
        <v>90</v>
      </c>
      <c r="CN5" s="65">
        <f>IF(B5=0,0,CK5/B5)</f>
        <v>0.04356435643564356</v>
      </c>
      <c r="CO5" s="65">
        <f aca="true" t="shared" si="14" ref="CO5:CP27">IF(C5=0,0,CL5/C5)</f>
        <v>0.016249153689911984</v>
      </c>
      <c r="CP5" s="65">
        <f t="shared" si="14"/>
        <v>0.030080213903743314</v>
      </c>
      <c r="CQ5" s="70">
        <f>CE5+CK5</f>
        <v>324</v>
      </c>
      <c r="CR5" s="70">
        <f aca="true" t="shared" si="15" ref="CR5:CS27">CF5+CL5</f>
        <v>161</v>
      </c>
      <c r="CS5" s="70">
        <f t="shared" si="15"/>
        <v>485</v>
      </c>
      <c r="CT5" s="65">
        <f>IF(B5=0,0,CQ5/B5)</f>
        <v>0.21386138613861386</v>
      </c>
      <c r="CU5" s="65">
        <f>IF(C5=0,0,CR5/C5)</f>
        <v>0.10900473933649289</v>
      </c>
      <c r="CV5" s="66">
        <f>IF(D5=0,0,CS5/D5)</f>
        <v>0.16209893048128343</v>
      </c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1:126" s="2" customFormat="1" ht="18.75" customHeight="1">
      <c r="A6" s="122" t="s">
        <v>23</v>
      </c>
      <c r="B6" s="71">
        <v>530</v>
      </c>
      <c r="C6" s="72">
        <v>497</v>
      </c>
      <c r="D6" s="73">
        <f aca="true" t="shared" si="16" ref="D6:D27">B6+C6</f>
        <v>1027</v>
      </c>
      <c r="E6" s="71">
        <v>190</v>
      </c>
      <c r="F6" s="72">
        <v>221</v>
      </c>
      <c r="G6" s="73">
        <f aca="true" t="shared" si="17" ref="G6:G27">E6+F6</f>
        <v>411</v>
      </c>
      <c r="H6" s="74">
        <f aca="true" t="shared" si="18" ref="H6:H27">IF(B6=0,0,E6/B6)</f>
        <v>0.3584905660377358</v>
      </c>
      <c r="I6" s="75">
        <f t="shared" si="0"/>
        <v>0.44466800804828976</v>
      </c>
      <c r="J6" s="76">
        <f t="shared" si="0"/>
        <v>0.40019474196689386</v>
      </c>
      <c r="K6" s="71">
        <v>82</v>
      </c>
      <c r="L6" s="72">
        <v>91</v>
      </c>
      <c r="M6" s="73">
        <f aca="true" t="shared" si="19" ref="M6:M27">K6+L6</f>
        <v>173</v>
      </c>
      <c r="N6" s="74">
        <f aca="true" t="shared" si="20" ref="N6:N27">IF(E6=0,0,K6/E6)</f>
        <v>0.43157894736842106</v>
      </c>
      <c r="O6" s="75">
        <f t="shared" si="1"/>
        <v>0.4117647058823529</v>
      </c>
      <c r="P6" s="76">
        <f t="shared" si="1"/>
        <v>0.4209245742092457</v>
      </c>
      <c r="Q6" s="71">
        <v>255</v>
      </c>
      <c r="R6" s="72">
        <v>321</v>
      </c>
      <c r="S6" s="73">
        <f aca="true" t="shared" si="21" ref="S6:S27">Q6+R6</f>
        <v>576</v>
      </c>
      <c r="T6" s="77">
        <f aca="true" t="shared" si="22" ref="T6:T27">IF(B6=0,0,Q6/B6)</f>
        <v>0.4811320754716981</v>
      </c>
      <c r="U6" s="78">
        <f t="shared" si="2"/>
        <v>0.6458752515090543</v>
      </c>
      <c r="V6" s="79">
        <f t="shared" si="2"/>
        <v>0.560856864654333</v>
      </c>
      <c r="W6" s="71">
        <v>271</v>
      </c>
      <c r="X6" s="72">
        <v>428</v>
      </c>
      <c r="Y6" s="73">
        <f aca="true" t="shared" si="23" ref="Y6:Y27">W6+X6</f>
        <v>699</v>
      </c>
      <c r="Z6" s="77">
        <f aca="true" t="shared" si="24" ref="Z6:Z27">IF(B6=0,0,W6/B6)</f>
        <v>0.5113207547169811</v>
      </c>
      <c r="AA6" s="78">
        <f t="shared" si="3"/>
        <v>0.8611670020120724</v>
      </c>
      <c r="AB6" s="79">
        <f t="shared" si="3"/>
        <v>0.6806231742940604</v>
      </c>
      <c r="AC6" s="71">
        <v>5</v>
      </c>
      <c r="AD6" s="72">
        <v>15</v>
      </c>
      <c r="AE6" s="73">
        <f aca="true" t="shared" si="25" ref="AE6:AE27">AC6+AD6</f>
        <v>20</v>
      </c>
      <c r="AF6" s="77">
        <f aca="true" t="shared" si="26" ref="AF6:AF27">IF(B6=0,0,AC6/B6)</f>
        <v>0.009433962264150943</v>
      </c>
      <c r="AG6" s="78">
        <f t="shared" si="4"/>
        <v>0.030181086519114688</v>
      </c>
      <c r="AH6" s="79">
        <f t="shared" si="4"/>
        <v>0.019474196689386564</v>
      </c>
      <c r="AI6" s="71">
        <v>523</v>
      </c>
      <c r="AJ6" s="72">
        <v>752</v>
      </c>
      <c r="AK6" s="73">
        <f aca="true" t="shared" si="27" ref="AK6:AK27">AI6+AJ6</f>
        <v>1275</v>
      </c>
      <c r="AL6" s="77">
        <f aca="true" t="shared" si="28" ref="AL6:AL27">IF(B6=0,0,AI6/B6)</f>
        <v>0.9867924528301887</v>
      </c>
      <c r="AM6" s="78">
        <f t="shared" si="5"/>
        <v>1.5130784708249496</v>
      </c>
      <c r="AN6" s="79">
        <f t="shared" si="5"/>
        <v>1.2414800389483933</v>
      </c>
      <c r="AO6" s="71">
        <v>204</v>
      </c>
      <c r="AP6" s="72">
        <v>256</v>
      </c>
      <c r="AQ6" s="73">
        <f aca="true" t="shared" si="29" ref="AQ6:AQ27">AO6+AP6</f>
        <v>460</v>
      </c>
      <c r="AR6" s="77">
        <f aca="true" t="shared" si="30" ref="AR6:AR27">IF(B6=0,0,AO6/$B6)</f>
        <v>0.3849056603773585</v>
      </c>
      <c r="AS6" s="78">
        <f t="shared" si="6"/>
        <v>0.4830188679245283</v>
      </c>
      <c r="AT6" s="79">
        <f t="shared" si="6"/>
        <v>0.8679245283018868</v>
      </c>
      <c r="AU6" s="71">
        <v>22</v>
      </c>
      <c r="AV6" s="72">
        <v>31</v>
      </c>
      <c r="AW6" s="80">
        <f aca="true" t="shared" si="31" ref="AW6:AW27">AU6+AV6</f>
        <v>53</v>
      </c>
      <c r="AX6" s="75">
        <f aca="true" t="shared" si="32" ref="AX6:AX27">IF(B6=0,0,AU6/B6)</f>
        <v>0.04150943396226415</v>
      </c>
      <c r="AY6" s="75">
        <f t="shared" si="7"/>
        <v>0.06237424547283702</v>
      </c>
      <c r="AZ6" s="75">
        <f t="shared" si="7"/>
        <v>0.05160662122687439</v>
      </c>
      <c r="BA6" s="72">
        <v>18</v>
      </c>
      <c r="BB6" s="72">
        <v>17</v>
      </c>
      <c r="BC6" s="80">
        <f aca="true" t="shared" si="33" ref="BC6:BC27">BA6+BB6</f>
        <v>35</v>
      </c>
      <c r="BD6" s="75">
        <f aca="true" t="shared" si="34" ref="BD6:BD27">IF(B6=0,0,BA6/B6)</f>
        <v>0.033962264150943396</v>
      </c>
      <c r="BE6" s="75">
        <f t="shared" si="8"/>
        <v>0.03420523138832998</v>
      </c>
      <c r="BF6" s="76">
        <f t="shared" si="8"/>
        <v>0.034079844206426485</v>
      </c>
      <c r="BG6" s="71">
        <v>121</v>
      </c>
      <c r="BH6" s="72">
        <v>120</v>
      </c>
      <c r="BI6" s="80">
        <f aca="true" t="shared" si="35" ref="BI6:BI27">BG6+BH6</f>
        <v>241</v>
      </c>
      <c r="BJ6" s="75">
        <f aca="true" t="shared" si="36" ref="BJ6:BJ27">IF(B6=0,0,BG6/B6)</f>
        <v>0.22830188679245284</v>
      </c>
      <c r="BK6" s="75">
        <f t="shared" si="9"/>
        <v>0.2414486921529175</v>
      </c>
      <c r="BL6" s="75">
        <f t="shared" si="9"/>
        <v>0.23466407010710807</v>
      </c>
      <c r="BM6" s="72">
        <v>18</v>
      </c>
      <c r="BN6" s="72">
        <v>18</v>
      </c>
      <c r="BO6" s="80">
        <f aca="true" t="shared" si="37" ref="BO6:BO27">BM6+BN6</f>
        <v>36</v>
      </c>
      <c r="BP6" s="75">
        <f aca="true" t="shared" si="38" ref="BP6:BP27">IF(B6=0,0,BM6/B6)</f>
        <v>0.033962264150943396</v>
      </c>
      <c r="BQ6" s="75">
        <f t="shared" si="10"/>
        <v>0.03621730382293763</v>
      </c>
      <c r="BR6" s="76">
        <f t="shared" si="10"/>
        <v>0.035053554040895815</v>
      </c>
      <c r="BS6" s="71">
        <v>116</v>
      </c>
      <c r="BT6" s="72">
        <v>81</v>
      </c>
      <c r="BU6" s="80">
        <f aca="true" t="shared" si="39" ref="BU6:BU27">BS6+BT6</f>
        <v>197</v>
      </c>
      <c r="BV6" s="75">
        <f aca="true" t="shared" si="40" ref="BV6:BV27">IF(B6=0,0,BS6/B6)</f>
        <v>0.2188679245283019</v>
      </c>
      <c r="BW6" s="75">
        <f t="shared" si="11"/>
        <v>0.16297786720321933</v>
      </c>
      <c r="BX6" s="75">
        <f t="shared" si="11"/>
        <v>0.19182083739045763</v>
      </c>
      <c r="BY6" s="72">
        <v>10</v>
      </c>
      <c r="BZ6" s="72">
        <v>9</v>
      </c>
      <c r="CA6" s="80">
        <f aca="true" t="shared" si="41" ref="CA6:CA27">BY6+BZ6</f>
        <v>19</v>
      </c>
      <c r="CB6" s="75">
        <f aca="true" t="shared" si="42" ref="CB6:CB27">IF(B6=0,0,BY6/B6)</f>
        <v>0.018867924528301886</v>
      </c>
      <c r="CC6" s="75">
        <f t="shared" si="12"/>
        <v>0.018108651911468814</v>
      </c>
      <c r="CD6" s="76">
        <f t="shared" si="12"/>
        <v>0.018500486854917234</v>
      </c>
      <c r="CE6" s="71">
        <v>107</v>
      </c>
      <c r="CF6" s="72">
        <v>88</v>
      </c>
      <c r="CG6" s="80">
        <f aca="true" t="shared" si="43" ref="CG6:CG27">CE6+CF6</f>
        <v>195</v>
      </c>
      <c r="CH6" s="75">
        <f aca="true" t="shared" si="44" ref="CH6:CH27">IF(B6=0,0,CE6/B6)</f>
        <v>0.2018867924528302</v>
      </c>
      <c r="CI6" s="75">
        <f t="shared" si="13"/>
        <v>0.17706237424547283</v>
      </c>
      <c r="CJ6" s="75">
        <f t="shared" si="13"/>
        <v>0.189873417721519</v>
      </c>
      <c r="CK6" s="72">
        <v>8</v>
      </c>
      <c r="CL6" s="72">
        <v>13</v>
      </c>
      <c r="CM6" s="80">
        <f aca="true" t="shared" si="45" ref="CM6:CM27">CK6+CL6</f>
        <v>21</v>
      </c>
      <c r="CN6" s="75">
        <f aca="true" t="shared" si="46" ref="CN6:CN27">IF(B6=0,0,CK6/B6)</f>
        <v>0.01509433962264151</v>
      </c>
      <c r="CO6" s="75">
        <f t="shared" si="14"/>
        <v>0.026156941649899398</v>
      </c>
      <c r="CP6" s="75">
        <f t="shared" si="14"/>
        <v>0.02044790652385589</v>
      </c>
      <c r="CQ6" s="80">
        <f aca="true" t="shared" si="47" ref="CQ6:CQ27">CE6+CK6</f>
        <v>115</v>
      </c>
      <c r="CR6" s="80">
        <f t="shared" si="15"/>
        <v>101</v>
      </c>
      <c r="CS6" s="80">
        <f aca="true" t="shared" si="48" ref="CS6:CS27">CQ6+CR6</f>
        <v>216</v>
      </c>
      <c r="CT6" s="75">
        <f aca="true" t="shared" si="49" ref="CT6:CV27">IF(B6=0,0,CQ6/B6)</f>
        <v>0.2169811320754717</v>
      </c>
      <c r="CU6" s="75">
        <f t="shared" si="49"/>
        <v>0.20321931589537223</v>
      </c>
      <c r="CV6" s="76">
        <f t="shared" si="49"/>
        <v>0.2103213242453749</v>
      </c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s="2" customFormat="1" ht="18.75" customHeight="1">
      <c r="A7" s="122" t="s">
        <v>24</v>
      </c>
      <c r="B7" s="71">
        <v>598</v>
      </c>
      <c r="C7" s="72">
        <v>573</v>
      </c>
      <c r="D7" s="73">
        <f t="shared" si="16"/>
        <v>1171</v>
      </c>
      <c r="E7" s="71">
        <v>322</v>
      </c>
      <c r="F7" s="72">
        <v>314</v>
      </c>
      <c r="G7" s="73">
        <f t="shared" si="17"/>
        <v>636</v>
      </c>
      <c r="H7" s="74">
        <f t="shared" si="18"/>
        <v>0.5384615384615384</v>
      </c>
      <c r="I7" s="75">
        <f t="shared" si="0"/>
        <v>0.5479930191972077</v>
      </c>
      <c r="J7" s="76">
        <f t="shared" si="0"/>
        <v>0.5431255337318531</v>
      </c>
      <c r="K7" s="71">
        <v>192</v>
      </c>
      <c r="L7" s="72">
        <v>208</v>
      </c>
      <c r="M7" s="73">
        <f t="shared" si="19"/>
        <v>400</v>
      </c>
      <c r="N7" s="74">
        <f t="shared" si="20"/>
        <v>0.5962732919254659</v>
      </c>
      <c r="O7" s="75">
        <f t="shared" si="1"/>
        <v>0.6624203821656051</v>
      </c>
      <c r="P7" s="76">
        <f t="shared" si="1"/>
        <v>0.6289308176100629</v>
      </c>
      <c r="Q7" s="71">
        <v>339</v>
      </c>
      <c r="R7" s="72">
        <v>263</v>
      </c>
      <c r="S7" s="73">
        <f t="shared" si="21"/>
        <v>602</v>
      </c>
      <c r="T7" s="77">
        <f t="shared" si="22"/>
        <v>0.5668896321070234</v>
      </c>
      <c r="U7" s="78">
        <f t="shared" si="2"/>
        <v>0.45898778359511344</v>
      </c>
      <c r="V7" s="79">
        <f t="shared" si="2"/>
        <v>0.5140905209222887</v>
      </c>
      <c r="W7" s="71">
        <v>596</v>
      </c>
      <c r="X7" s="72">
        <v>658</v>
      </c>
      <c r="Y7" s="73">
        <f t="shared" si="23"/>
        <v>1254</v>
      </c>
      <c r="Z7" s="77">
        <f t="shared" si="24"/>
        <v>0.9966555183946488</v>
      </c>
      <c r="AA7" s="78">
        <f t="shared" si="3"/>
        <v>1.1483420593368237</v>
      </c>
      <c r="AB7" s="79">
        <f t="shared" si="3"/>
        <v>1.0708795900939367</v>
      </c>
      <c r="AC7" s="71">
        <v>6</v>
      </c>
      <c r="AD7" s="72">
        <v>11</v>
      </c>
      <c r="AE7" s="73">
        <f t="shared" si="25"/>
        <v>17</v>
      </c>
      <c r="AF7" s="77">
        <f t="shared" si="26"/>
        <v>0.010033444816053512</v>
      </c>
      <c r="AG7" s="78">
        <f t="shared" si="4"/>
        <v>0.019197207678883072</v>
      </c>
      <c r="AH7" s="79">
        <f t="shared" si="4"/>
        <v>0.014517506404782237</v>
      </c>
      <c r="AI7" s="71">
        <v>886</v>
      </c>
      <c r="AJ7" s="72">
        <v>833</v>
      </c>
      <c r="AK7" s="73">
        <f t="shared" si="27"/>
        <v>1719</v>
      </c>
      <c r="AL7" s="77">
        <f t="shared" si="28"/>
        <v>1.4816053511705685</v>
      </c>
      <c r="AM7" s="78">
        <f t="shared" si="5"/>
        <v>1.4537521815008727</v>
      </c>
      <c r="AN7" s="79">
        <f t="shared" si="5"/>
        <v>1.4679760888129803</v>
      </c>
      <c r="AO7" s="71">
        <v>307</v>
      </c>
      <c r="AP7" s="72">
        <v>281</v>
      </c>
      <c r="AQ7" s="73">
        <f t="shared" si="29"/>
        <v>588</v>
      </c>
      <c r="AR7" s="77">
        <f t="shared" si="30"/>
        <v>0.5133779264214047</v>
      </c>
      <c r="AS7" s="78">
        <f t="shared" si="6"/>
        <v>0.4698996655518395</v>
      </c>
      <c r="AT7" s="79">
        <f t="shared" si="6"/>
        <v>0.9832775919732442</v>
      </c>
      <c r="AU7" s="71">
        <v>13</v>
      </c>
      <c r="AV7" s="72">
        <v>16</v>
      </c>
      <c r="AW7" s="80">
        <f t="shared" si="31"/>
        <v>29</v>
      </c>
      <c r="AX7" s="75">
        <f t="shared" si="32"/>
        <v>0.021739130434782608</v>
      </c>
      <c r="AY7" s="75">
        <f t="shared" si="7"/>
        <v>0.027923211169284468</v>
      </c>
      <c r="AZ7" s="75">
        <f t="shared" si="7"/>
        <v>0.024765157984628524</v>
      </c>
      <c r="BA7" s="72">
        <v>1</v>
      </c>
      <c r="BB7" s="72">
        <v>2</v>
      </c>
      <c r="BC7" s="80">
        <f t="shared" si="33"/>
        <v>3</v>
      </c>
      <c r="BD7" s="75">
        <f t="shared" si="34"/>
        <v>0.0016722408026755853</v>
      </c>
      <c r="BE7" s="75">
        <f t="shared" si="8"/>
        <v>0.0034904013961605585</v>
      </c>
      <c r="BF7" s="76">
        <f t="shared" si="8"/>
        <v>0.0025619128949615714</v>
      </c>
      <c r="BG7" s="71">
        <v>98</v>
      </c>
      <c r="BH7" s="72">
        <v>96</v>
      </c>
      <c r="BI7" s="80">
        <f t="shared" si="35"/>
        <v>194</v>
      </c>
      <c r="BJ7" s="75">
        <f t="shared" si="36"/>
        <v>0.16387959866220736</v>
      </c>
      <c r="BK7" s="75">
        <f t="shared" si="9"/>
        <v>0.16753926701570682</v>
      </c>
      <c r="BL7" s="75">
        <f t="shared" si="9"/>
        <v>0.16567036720751493</v>
      </c>
      <c r="BM7" s="72">
        <v>29</v>
      </c>
      <c r="BN7" s="72">
        <v>21</v>
      </c>
      <c r="BO7" s="80">
        <f t="shared" si="37"/>
        <v>50</v>
      </c>
      <c r="BP7" s="75">
        <f t="shared" si="38"/>
        <v>0.048494983277591976</v>
      </c>
      <c r="BQ7" s="75">
        <f t="shared" si="10"/>
        <v>0.03664921465968586</v>
      </c>
      <c r="BR7" s="76">
        <f t="shared" si="10"/>
        <v>0.04269854824935952</v>
      </c>
      <c r="BS7" s="71">
        <v>140</v>
      </c>
      <c r="BT7" s="72">
        <v>77</v>
      </c>
      <c r="BU7" s="80">
        <f t="shared" si="39"/>
        <v>217</v>
      </c>
      <c r="BV7" s="75">
        <f t="shared" si="40"/>
        <v>0.23411371237458195</v>
      </c>
      <c r="BW7" s="75">
        <f t="shared" si="11"/>
        <v>0.1343804537521815</v>
      </c>
      <c r="BX7" s="75">
        <f t="shared" si="11"/>
        <v>0.18531169940222034</v>
      </c>
      <c r="BY7" s="72">
        <v>28</v>
      </c>
      <c r="BZ7" s="72">
        <v>4</v>
      </c>
      <c r="CA7" s="80">
        <f t="shared" si="41"/>
        <v>32</v>
      </c>
      <c r="CB7" s="75">
        <f t="shared" si="42"/>
        <v>0.046822742474916385</v>
      </c>
      <c r="CC7" s="75">
        <f t="shared" si="12"/>
        <v>0.006980802792321117</v>
      </c>
      <c r="CD7" s="76">
        <f t="shared" si="12"/>
        <v>0.027327070879590094</v>
      </c>
      <c r="CE7" s="71">
        <v>116</v>
      </c>
      <c r="CF7" s="72">
        <v>62</v>
      </c>
      <c r="CG7" s="80">
        <f t="shared" si="43"/>
        <v>178</v>
      </c>
      <c r="CH7" s="75">
        <f t="shared" si="44"/>
        <v>0.1939799331103679</v>
      </c>
      <c r="CI7" s="75">
        <f t="shared" si="13"/>
        <v>0.1082024432809773</v>
      </c>
      <c r="CJ7" s="75">
        <f t="shared" si="13"/>
        <v>0.1520068317677199</v>
      </c>
      <c r="CK7" s="72">
        <v>34</v>
      </c>
      <c r="CL7" s="72">
        <v>3</v>
      </c>
      <c r="CM7" s="80">
        <f t="shared" si="45"/>
        <v>37</v>
      </c>
      <c r="CN7" s="75">
        <f t="shared" si="46"/>
        <v>0.056856187290969896</v>
      </c>
      <c r="CO7" s="75">
        <f t="shared" si="14"/>
        <v>0.005235602094240838</v>
      </c>
      <c r="CP7" s="75">
        <f t="shared" si="14"/>
        <v>0.03159692570452605</v>
      </c>
      <c r="CQ7" s="80">
        <f t="shared" si="47"/>
        <v>150</v>
      </c>
      <c r="CR7" s="80">
        <f t="shared" si="15"/>
        <v>65</v>
      </c>
      <c r="CS7" s="80">
        <f t="shared" si="48"/>
        <v>215</v>
      </c>
      <c r="CT7" s="75">
        <f t="shared" si="49"/>
        <v>0.2508361204013378</v>
      </c>
      <c r="CU7" s="75">
        <f t="shared" si="49"/>
        <v>0.11343804537521815</v>
      </c>
      <c r="CV7" s="76">
        <f t="shared" si="49"/>
        <v>0.18360375747224594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1:126" s="2" customFormat="1" ht="18.75" customHeight="1">
      <c r="A8" s="122" t="s">
        <v>25</v>
      </c>
      <c r="B8" s="71">
        <v>353</v>
      </c>
      <c r="C8" s="72">
        <v>316</v>
      </c>
      <c r="D8" s="73">
        <f t="shared" si="16"/>
        <v>669</v>
      </c>
      <c r="E8" s="71">
        <v>121</v>
      </c>
      <c r="F8" s="72">
        <v>134</v>
      </c>
      <c r="G8" s="73">
        <f t="shared" si="17"/>
        <v>255</v>
      </c>
      <c r="H8" s="74">
        <f t="shared" si="18"/>
        <v>0.34277620396600567</v>
      </c>
      <c r="I8" s="75">
        <f t="shared" si="0"/>
        <v>0.4240506329113924</v>
      </c>
      <c r="J8" s="76">
        <f t="shared" si="0"/>
        <v>0.3811659192825112</v>
      </c>
      <c r="K8" s="71">
        <v>90</v>
      </c>
      <c r="L8" s="72">
        <v>105</v>
      </c>
      <c r="M8" s="73">
        <f t="shared" si="19"/>
        <v>195</v>
      </c>
      <c r="N8" s="74">
        <f t="shared" si="20"/>
        <v>0.743801652892562</v>
      </c>
      <c r="O8" s="75">
        <f t="shared" si="1"/>
        <v>0.7835820895522388</v>
      </c>
      <c r="P8" s="76">
        <f t="shared" si="1"/>
        <v>0.7647058823529411</v>
      </c>
      <c r="Q8" s="71">
        <v>50</v>
      </c>
      <c r="R8" s="72">
        <v>54</v>
      </c>
      <c r="S8" s="73">
        <f t="shared" si="21"/>
        <v>104</v>
      </c>
      <c r="T8" s="77">
        <f t="shared" si="22"/>
        <v>0.141643059490085</v>
      </c>
      <c r="U8" s="78">
        <f t="shared" si="2"/>
        <v>0.17088607594936708</v>
      </c>
      <c r="V8" s="79">
        <f t="shared" si="2"/>
        <v>0.1554559043348281</v>
      </c>
      <c r="W8" s="71">
        <v>301</v>
      </c>
      <c r="X8" s="72">
        <v>426</v>
      </c>
      <c r="Y8" s="73">
        <f t="shared" si="23"/>
        <v>727</v>
      </c>
      <c r="Z8" s="77">
        <f t="shared" si="24"/>
        <v>0.8526912181303116</v>
      </c>
      <c r="AA8" s="78">
        <f t="shared" si="3"/>
        <v>1.3481012658227849</v>
      </c>
      <c r="AB8" s="79">
        <f t="shared" si="3"/>
        <v>1.086696562032885</v>
      </c>
      <c r="AC8" s="71">
        <v>3</v>
      </c>
      <c r="AD8" s="72">
        <v>9</v>
      </c>
      <c r="AE8" s="73">
        <f t="shared" si="25"/>
        <v>12</v>
      </c>
      <c r="AF8" s="77">
        <f t="shared" si="26"/>
        <v>0.0084985835694051</v>
      </c>
      <c r="AG8" s="78">
        <f t="shared" si="4"/>
        <v>0.028481012658227847</v>
      </c>
      <c r="AH8" s="79">
        <f t="shared" si="4"/>
        <v>0.017937219730941704</v>
      </c>
      <c r="AI8" s="71">
        <v>353</v>
      </c>
      <c r="AJ8" s="72">
        <v>489</v>
      </c>
      <c r="AK8" s="73">
        <f t="shared" si="27"/>
        <v>842</v>
      </c>
      <c r="AL8" s="77">
        <f t="shared" si="28"/>
        <v>1</v>
      </c>
      <c r="AM8" s="78">
        <f t="shared" si="5"/>
        <v>1.5474683544303798</v>
      </c>
      <c r="AN8" s="79">
        <f t="shared" si="5"/>
        <v>1.258594917787743</v>
      </c>
      <c r="AO8" s="71">
        <v>160</v>
      </c>
      <c r="AP8" s="72">
        <v>175</v>
      </c>
      <c r="AQ8" s="73">
        <f t="shared" si="29"/>
        <v>335</v>
      </c>
      <c r="AR8" s="77">
        <f t="shared" si="30"/>
        <v>0.45325779036827196</v>
      </c>
      <c r="AS8" s="78">
        <f t="shared" si="6"/>
        <v>0.49575070821529743</v>
      </c>
      <c r="AT8" s="79">
        <f t="shared" si="6"/>
        <v>0.9490084985835694</v>
      </c>
      <c r="AU8" s="71">
        <v>2</v>
      </c>
      <c r="AV8" s="72">
        <v>2</v>
      </c>
      <c r="AW8" s="80">
        <f t="shared" si="31"/>
        <v>4</v>
      </c>
      <c r="AX8" s="75">
        <f t="shared" si="32"/>
        <v>0.0056657223796034</v>
      </c>
      <c r="AY8" s="75">
        <f t="shared" si="7"/>
        <v>0.006329113924050633</v>
      </c>
      <c r="AZ8" s="75">
        <f t="shared" si="7"/>
        <v>0.005979073243647235</v>
      </c>
      <c r="BA8" s="72">
        <v>2</v>
      </c>
      <c r="BB8" s="72">
        <v>0</v>
      </c>
      <c r="BC8" s="80">
        <f t="shared" si="33"/>
        <v>2</v>
      </c>
      <c r="BD8" s="75">
        <f t="shared" si="34"/>
        <v>0.0056657223796034</v>
      </c>
      <c r="BE8" s="75">
        <f t="shared" si="8"/>
        <v>0</v>
      </c>
      <c r="BF8" s="76">
        <f t="shared" si="8"/>
        <v>0.0029895366218236174</v>
      </c>
      <c r="BG8" s="71">
        <v>43</v>
      </c>
      <c r="BH8" s="72">
        <v>56</v>
      </c>
      <c r="BI8" s="80">
        <f t="shared" si="35"/>
        <v>99</v>
      </c>
      <c r="BJ8" s="75">
        <f t="shared" si="36"/>
        <v>0.12181303116147309</v>
      </c>
      <c r="BK8" s="75">
        <f t="shared" si="9"/>
        <v>0.17721518987341772</v>
      </c>
      <c r="BL8" s="75">
        <f t="shared" si="9"/>
        <v>0.14798206278026907</v>
      </c>
      <c r="BM8" s="72">
        <v>36</v>
      </c>
      <c r="BN8" s="72">
        <v>32</v>
      </c>
      <c r="BO8" s="80">
        <f t="shared" si="37"/>
        <v>68</v>
      </c>
      <c r="BP8" s="75">
        <f t="shared" si="38"/>
        <v>0.10198300283286119</v>
      </c>
      <c r="BQ8" s="75">
        <f t="shared" si="10"/>
        <v>0.10126582278481013</v>
      </c>
      <c r="BR8" s="76">
        <f t="shared" si="10"/>
        <v>0.10164424514200299</v>
      </c>
      <c r="BS8" s="71">
        <v>34</v>
      </c>
      <c r="BT8" s="72">
        <v>19</v>
      </c>
      <c r="BU8" s="80">
        <f t="shared" si="39"/>
        <v>53</v>
      </c>
      <c r="BV8" s="75">
        <f t="shared" si="40"/>
        <v>0.09631728045325778</v>
      </c>
      <c r="BW8" s="75">
        <f t="shared" si="11"/>
        <v>0.060126582278481014</v>
      </c>
      <c r="BX8" s="75">
        <f t="shared" si="11"/>
        <v>0.07922272047832586</v>
      </c>
      <c r="BY8" s="72">
        <v>15</v>
      </c>
      <c r="BZ8" s="72">
        <v>10</v>
      </c>
      <c r="CA8" s="80">
        <f t="shared" si="41"/>
        <v>25</v>
      </c>
      <c r="CB8" s="75">
        <f t="shared" si="42"/>
        <v>0.042492917847025496</v>
      </c>
      <c r="CC8" s="75">
        <f t="shared" si="12"/>
        <v>0.03164556962025317</v>
      </c>
      <c r="CD8" s="76">
        <f t="shared" si="12"/>
        <v>0.03736920777279522</v>
      </c>
      <c r="CE8" s="71">
        <v>45</v>
      </c>
      <c r="CF8" s="72">
        <v>24</v>
      </c>
      <c r="CG8" s="80">
        <f t="shared" si="43"/>
        <v>69</v>
      </c>
      <c r="CH8" s="75">
        <f t="shared" si="44"/>
        <v>0.1274787535410765</v>
      </c>
      <c r="CI8" s="75">
        <f t="shared" si="13"/>
        <v>0.0759493670886076</v>
      </c>
      <c r="CJ8" s="75">
        <f t="shared" si="13"/>
        <v>0.1031390134529148</v>
      </c>
      <c r="CK8" s="72">
        <v>8</v>
      </c>
      <c r="CL8" s="72">
        <v>0</v>
      </c>
      <c r="CM8" s="80">
        <f t="shared" si="45"/>
        <v>8</v>
      </c>
      <c r="CN8" s="75">
        <f t="shared" si="46"/>
        <v>0.0226628895184136</v>
      </c>
      <c r="CO8" s="75">
        <f t="shared" si="14"/>
        <v>0</v>
      </c>
      <c r="CP8" s="75">
        <f t="shared" si="14"/>
        <v>0.01195814648729447</v>
      </c>
      <c r="CQ8" s="80">
        <f t="shared" si="47"/>
        <v>53</v>
      </c>
      <c r="CR8" s="80">
        <f t="shared" si="15"/>
        <v>24</v>
      </c>
      <c r="CS8" s="80">
        <f t="shared" si="48"/>
        <v>77</v>
      </c>
      <c r="CT8" s="75">
        <f t="shared" si="49"/>
        <v>0.1501416430594901</v>
      </c>
      <c r="CU8" s="75">
        <f t="shared" si="49"/>
        <v>0.0759493670886076</v>
      </c>
      <c r="CV8" s="76">
        <f t="shared" si="49"/>
        <v>0.11509715994020926</v>
      </c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126" s="2" customFormat="1" ht="18.75" customHeight="1">
      <c r="A9" s="122" t="s">
        <v>26</v>
      </c>
      <c r="B9" s="71">
        <v>550</v>
      </c>
      <c r="C9" s="72">
        <v>535</v>
      </c>
      <c r="D9" s="73">
        <f t="shared" si="16"/>
        <v>1085</v>
      </c>
      <c r="E9" s="71">
        <v>198</v>
      </c>
      <c r="F9" s="72">
        <v>273</v>
      </c>
      <c r="G9" s="73">
        <f t="shared" si="17"/>
        <v>471</v>
      </c>
      <c r="H9" s="74">
        <f t="shared" si="18"/>
        <v>0.36</v>
      </c>
      <c r="I9" s="75">
        <f t="shared" si="0"/>
        <v>0.5102803738317757</v>
      </c>
      <c r="J9" s="76">
        <f t="shared" si="0"/>
        <v>0.43410138248847924</v>
      </c>
      <c r="K9" s="71">
        <v>123</v>
      </c>
      <c r="L9" s="72">
        <v>165</v>
      </c>
      <c r="M9" s="73">
        <f t="shared" si="19"/>
        <v>288</v>
      </c>
      <c r="N9" s="74">
        <f t="shared" si="20"/>
        <v>0.6212121212121212</v>
      </c>
      <c r="O9" s="75">
        <f t="shared" si="1"/>
        <v>0.6043956043956044</v>
      </c>
      <c r="P9" s="76">
        <f t="shared" si="1"/>
        <v>0.6114649681528662</v>
      </c>
      <c r="Q9" s="71">
        <v>97</v>
      </c>
      <c r="R9" s="72">
        <v>188</v>
      </c>
      <c r="S9" s="73">
        <f t="shared" si="21"/>
        <v>285</v>
      </c>
      <c r="T9" s="77">
        <f t="shared" si="22"/>
        <v>0.17636363636363636</v>
      </c>
      <c r="U9" s="78">
        <f t="shared" si="2"/>
        <v>0.3514018691588785</v>
      </c>
      <c r="V9" s="79">
        <f t="shared" si="2"/>
        <v>0.2626728110599078</v>
      </c>
      <c r="W9" s="71">
        <v>337</v>
      </c>
      <c r="X9" s="72">
        <v>583</v>
      </c>
      <c r="Y9" s="73">
        <f t="shared" si="23"/>
        <v>920</v>
      </c>
      <c r="Z9" s="77">
        <f t="shared" si="24"/>
        <v>0.6127272727272727</v>
      </c>
      <c r="AA9" s="78">
        <f t="shared" si="3"/>
        <v>1.0897196261682243</v>
      </c>
      <c r="AB9" s="79">
        <f t="shared" si="3"/>
        <v>0.847926267281106</v>
      </c>
      <c r="AC9" s="71">
        <v>2</v>
      </c>
      <c r="AD9" s="72">
        <v>8</v>
      </c>
      <c r="AE9" s="73">
        <f t="shared" si="25"/>
        <v>10</v>
      </c>
      <c r="AF9" s="77">
        <f t="shared" si="26"/>
        <v>0.0036363636363636364</v>
      </c>
      <c r="AG9" s="78">
        <f t="shared" si="4"/>
        <v>0.014953271028037384</v>
      </c>
      <c r="AH9" s="79">
        <f t="shared" si="4"/>
        <v>0.009216589861751152</v>
      </c>
      <c r="AI9" s="71">
        <v>454</v>
      </c>
      <c r="AJ9" s="72">
        <v>809</v>
      </c>
      <c r="AK9" s="73">
        <f t="shared" si="27"/>
        <v>1263</v>
      </c>
      <c r="AL9" s="77">
        <f t="shared" si="28"/>
        <v>0.8254545454545454</v>
      </c>
      <c r="AM9" s="78">
        <f t="shared" si="5"/>
        <v>1.5121495327102803</v>
      </c>
      <c r="AN9" s="79">
        <f t="shared" si="5"/>
        <v>1.1640552995391704</v>
      </c>
      <c r="AO9" s="71">
        <v>475</v>
      </c>
      <c r="AP9" s="72">
        <v>497</v>
      </c>
      <c r="AQ9" s="73">
        <f t="shared" si="29"/>
        <v>972</v>
      </c>
      <c r="AR9" s="77">
        <f t="shared" si="30"/>
        <v>0.8636363636363636</v>
      </c>
      <c r="AS9" s="78">
        <f t="shared" si="6"/>
        <v>0.9036363636363637</v>
      </c>
      <c r="AT9" s="79">
        <f t="shared" si="6"/>
        <v>1.7672727272727273</v>
      </c>
      <c r="AU9" s="71">
        <v>5</v>
      </c>
      <c r="AV9" s="72">
        <v>8</v>
      </c>
      <c r="AW9" s="80">
        <f t="shared" si="31"/>
        <v>13</v>
      </c>
      <c r="AX9" s="75">
        <f t="shared" si="32"/>
        <v>0.00909090909090909</v>
      </c>
      <c r="AY9" s="75">
        <f t="shared" si="7"/>
        <v>0.014953271028037384</v>
      </c>
      <c r="AZ9" s="75">
        <f t="shared" si="7"/>
        <v>0.011981566820276499</v>
      </c>
      <c r="BA9" s="72">
        <v>1</v>
      </c>
      <c r="BB9" s="72">
        <v>0</v>
      </c>
      <c r="BC9" s="80">
        <f t="shared" si="33"/>
        <v>1</v>
      </c>
      <c r="BD9" s="75">
        <f t="shared" si="34"/>
        <v>0.0018181818181818182</v>
      </c>
      <c r="BE9" s="75">
        <f t="shared" si="8"/>
        <v>0</v>
      </c>
      <c r="BF9" s="76">
        <f t="shared" si="8"/>
        <v>0.0009216589861751152</v>
      </c>
      <c r="BG9" s="71">
        <v>79</v>
      </c>
      <c r="BH9" s="72">
        <v>84</v>
      </c>
      <c r="BI9" s="80">
        <f t="shared" si="35"/>
        <v>163</v>
      </c>
      <c r="BJ9" s="75">
        <f t="shared" si="36"/>
        <v>0.14363636363636365</v>
      </c>
      <c r="BK9" s="75">
        <f t="shared" si="9"/>
        <v>0.15700934579439252</v>
      </c>
      <c r="BL9" s="75">
        <f t="shared" si="9"/>
        <v>0.15023041474654378</v>
      </c>
      <c r="BM9" s="72">
        <v>39</v>
      </c>
      <c r="BN9" s="72">
        <v>34</v>
      </c>
      <c r="BO9" s="80">
        <f t="shared" si="37"/>
        <v>73</v>
      </c>
      <c r="BP9" s="75">
        <f t="shared" si="38"/>
        <v>0.07090909090909091</v>
      </c>
      <c r="BQ9" s="75">
        <f t="shared" si="10"/>
        <v>0.06355140186915888</v>
      </c>
      <c r="BR9" s="76">
        <f t="shared" si="10"/>
        <v>0.06728110599078341</v>
      </c>
      <c r="BS9" s="71">
        <v>121</v>
      </c>
      <c r="BT9" s="72">
        <v>72</v>
      </c>
      <c r="BU9" s="80">
        <f t="shared" si="39"/>
        <v>193</v>
      </c>
      <c r="BV9" s="75">
        <f t="shared" si="40"/>
        <v>0.22</v>
      </c>
      <c r="BW9" s="75">
        <f t="shared" si="11"/>
        <v>0.13457943925233645</v>
      </c>
      <c r="BX9" s="75">
        <f t="shared" si="11"/>
        <v>0.17788018433179723</v>
      </c>
      <c r="BY9" s="72">
        <v>23</v>
      </c>
      <c r="BZ9" s="72">
        <v>11</v>
      </c>
      <c r="CA9" s="80">
        <f t="shared" si="41"/>
        <v>34</v>
      </c>
      <c r="CB9" s="75">
        <f t="shared" si="42"/>
        <v>0.04181818181818182</v>
      </c>
      <c r="CC9" s="75">
        <f t="shared" si="12"/>
        <v>0.020560747663551402</v>
      </c>
      <c r="CD9" s="76">
        <f t="shared" si="12"/>
        <v>0.03133640552995392</v>
      </c>
      <c r="CE9" s="71">
        <v>119</v>
      </c>
      <c r="CF9" s="72">
        <v>78</v>
      </c>
      <c r="CG9" s="80">
        <f t="shared" si="43"/>
        <v>197</v>
      </c>
      <c r="CH9" s="75">
        <f t="shared" si="44"/>
        <v>0.21636363636363637</v>
      </c>
      <c r="CI9" s="75">
        <f t="shared" si="13"/>
        <v>0.14579439252336449</v>
      </c>
      <c r="CJ9" s="75">
        <f t="shared" si="13"/>
        <v>0.1815668202764977</v>
      </c>
      <c r="CK9" s="72">
        <v>21</v>
      </c>
      <c r="CL9" s="72">
        <v>9</v>
      </c>
      <c r="CM9" s="80">
        <f t="shared" si="45"/>
        <v>30</v>
      </c>
      <c r="CN9" s="75">
        <f t="shared" si="46"/>
        <v>0.038181818181818185</v>
      </c>
      <c r="CO9" s="75">
        <f t="shared" si="14"/>
        <v>0.016822429906542057</v>
      </c>
      <c r="CP9" s="75">
        <f t="shared" si="14"/>
        <v>0.027649769585253458</v>
      </c>
      <c r="CQ9" s="80">
        <f t="shared" si="47"/>
        <v>140</v>
      </c>
      <c r="CR9" s="80">
        <f t="shared" si="15"/>
        <v>87</v>
      </c>
      <c r="CS9" s="80">
        <f t="shared" si="48"/>
        <v>227</v>
      </c>
      <c r="CT9" s="75">
        <f t="shared" si="49"/>
        <v>0.2545454545454545</v>
      </c>
      <c r="CU9" s="75">
        <f t="shared" si="49"/>
        <v>0.16261682242990655</v>
      </c>
      <c r="CV9" s="76">
        <f t="shared" si="49"/>
        <v>0.20921658986175115</v>
      </c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s="2" customFormat="1" ht="18.75" customHeight="1">
      <c r="A10" s="122" t="s">
        <v>27</v>
      </c>
      <c r="B10" s="71">
        <v>421</v>
      </c>
      <c r="C10" s="72">
        <v>419</v>
      </c>
      <c r="D10" s="73">
        <f t="shared" si="16"/>
        <v>840</v>
      </c>
      <c r="E10" s="71">
        <v>108</v>
      </c>
      <c r="F10" s="72">
        <v>115</v>
      </c>
      <c r="G10" s="73">
        <f t="shared" si="17"/>
        <v>223</v>
      </c>
      <c r="H10" s="74">
        <f t="shared" si="18"/>
        <v>0.25653206650831356</v>
      </c>
      <c r="I10" s="75">
        <f t="shared" si="0"/>
        <v>0.2744630071599045</v>
      </c>
      <c r="J10" s="76">
        <f t="shared" si="0"/>
        <v>0.2654761904761905</v>
      </c>
      <c r="K10" s="71">
        <v>34</v>
      </c>
      <c r="L10" s="72">
        <v>43</v>
      </c>
      <c r="M10" s="73">
        <f t="shared" si="19"/>
        <v>77</v>
      </c>
      <c r="N10" s="74">
        <f t="shared" si="20"/>
        <v>0.3148148148148148</v>
      </c>
      <c r="O10" s="75">
        <f t="shared" si="1"/>
        <v>0.3739130434782609</v>
      </c>
      <c r="P10" s="76">
        <f t="shared" si="1"/>
        <v>0.3452914798206278</v>
      </c>
      <c r="Q10" s="71">
        <v>152</v>
      </c>
      <c r="R10" s="72">
        <v>137</v>
      </c>
      <c r="S10" s="73">
        <f t="shared" si="21"/>
        <v>289</v>
      </c>
      <c r="T10" s="77">
        <f t="shared" si="22"/>
        <v>0.36104513064133015</v>
      </c>
      <c r="U10" s="78">
        <f t="shared" si="2"/>
        <v>0.3269689737470167</v>
      </c>
      <c r="V10" s="79">
        <f t="shared" si="2"/>
        <v>0.34404761904761905</v>
      </c>
      <c r="W10" s="71">
        <v>185</v>
      </c>
      <c r="X10" s="72">
        <v>222</v>
      </c>
      <c r="Y10" s="73">
        <f t="shared" si="23"/>
        <v>407</v>
      </c>
      <c r="Z10" s="77">
        <f t="shared" si="24"/>
        <v>0.43942992874109266</v>
      </c>
      <c r="AA10" s="78">
        <f t="shared" si="3"/>
        <v>0.5298329355608592</v>
      </c>
      <c r="AB10" s="79">
        <f t="shared" si="3"/>
        <v>0.4845238095238095</v>
      </c>
      <c r="AC10" s="71">
        <v>9</v>
      </c>
      <c r="AD10" s="72">
        <v>15</v>
      </c>
      <c r="AE10" s="73">
        <f t="shared" si="25"/>
        <v>24</v>
      </c>
      <c r="AF10" s="77">
        <f t="shared" si="26"/>
        <v>0.021377672209026127</v>
      </c>
      <c r="AG10" s="78">
        <f t="shared" si="4"/>
        <v>0.03579952267303103</v>
      </c>
      <c r="AH10" s="79">
        <f t="shared" si="4"/>
        <v>0.02857142857142857</v>
      </c>
      <c r="AI10" s="71">
        <v>290</v>
      </c>
      <c r="AJ10" s="72">
        <v>321</v>
      </c>
      <c r="AK10" s="73">
        <f t="shared" si="27"/>
        <v>611</v>
      </c>
      <c r="AL10" s="77">
        <f t="shared" si="28"/>
        <v>0.6888361045130641</v>
      </c>
      <c r="AM10" s="78">
        <f t="shared" si="5"/>
        <v>0.766109785202864</v>
      </c>
      <c r="AN10" s="79">
        <f t="shared" si="5"/>
        <v>0.7273809523809524</v>
      </c>
      <c r="AO10" s="71">
        <v>144</v>
      </c>
      <c r="AP10" s="72">
        <v>181</v>
      </c>
      <c r="AQ10" s="73">
        <f t="shared" si="29"/>
        <v>325</v>
      </c>
      <c r="AR10" s="77">
        <f t="shared" si="30"/>
        <v>0.342042755344418</v>
      </c>
      <c r="AS10" s="78">
        <f t="shared" si="6"/>
        <v>0.42992874109263657</v>
      </c>
      <c r="AT10" s="79">
        <f t="shared" si="6"/>
        <v>0.7719714964370546</v>
      </c>
      <c r="AU10" s="71">
        <v>18</v>
      </c>
      <c r="AV10" s="72">
        <v>25</v>
      </c>
      <c r="AW10" s="80">
        <f t="shared" si="31"/>
        <v>43</v>
      </c>
      <c r="AX10" s="75">
        <f t="shared" si="32"/>
        <v>0.04275534441805225</v>
      </c>
      <c r="AY10" s="75">
        <f t="shared" si="7"/>
        <v>0.059665871121718374</v>
      </c>
      <c r="AZ10" s="75">
        <f t="shared" si="7"/>
        <v>0.05119047619047619</v>
      </c>
      <c r="BA10" s="72">
        <v>2</v>
      </c>
      <c r="BB10" s="72">
        <v>3</v>
      </c>
      <c r="BC10" s="80">
        <f t="shared" si="33"/>
        <v>5</v>
      </c>
      <c r="BD10" s="75">
        <f t="shared" si="34"/>
        <v>0.004750593824228029</v>
      </c>
      <c r="BE10" s="75">
        <f t="shared" si="8"/>
        <v>0.007159904534606206</v>
      </c>
      <c r="BF10" s="76">
        <f t="shared" si="8"/>
        <v>0.005952380952380952</v>
      </c>
      <c r="BG10" s="71">
        <v>49</v>
      </c>
      <c r="BH10" s="72">
        <v>79</v>
      </c>
      <c r="BI10" s="80">
        <f t="shared" si="35"/>
        <v>128</v>
      </c>
      <c r="BJ10" s="75">
        <f t="shared" si="36"/>
        <v>0.1163895486935867</v>
      </c>
      <c r="BK10" s="75">
        <f t="shared" si="9"/>
        <v>0.18854415274463007</v>
      </c>
      <c r="BL10" s="75">
        <f t="shared" si="9"/>
        <v>0.1523809523809524</v>
      </c>
      <c r="BM10" s="72">
        <v>36</v>
      </c>
      <c r="BN10" s="72">
        <v>27</v>
      </c>
      <c r="BO10" s="80">
        <f t="shared" si="37"/>
        <v>63</v>
      </c>
      <c r="BP10" s="75">
        <f t="shared" si="38"/>
        <v>0.0855106888361045</v>
      </c>
      <c r="BQ10" s="75">
        <f t="shared" si="10"/>
        <v>0.06443914081145585</v>
      </c>
      <c r="BR10" s="76">
        <f t="shared" si="10"/>
        <v>0.075</v>
      </c>
      <c r="BS10" s="71">
        <v>82</v>
      </c>
      <c r="BT10" s="72">
        <v>65</v>
      </c>
      <c r="BU10" s="80">
        <f t="shared" si="39"/>
        <v>147</v>
      </c>
      <c r="BV10" s="75">
        <f t="shared" si="40"/>
        <v>0.19477434679334918</v>
      </c>
      <c r="BW10" s="75">
        <f t="shared" si="11"/>
        <v>0.15513126491646778</v>
      </c>
      <c r="BX10" s="75">
        <f t="shared" si="11"/>
        <v>0.175</v>
      </c>
      <c r="BY10" s="72">
        <v>72</v>
      </c>
      <c r="BZ10" s="72">
        <v>48</v>
      </c>
      <c r="CA10" s="80">
        <f t="shared" si="41"/>
        <v>120</v>
      </c>
      <c r="CB10" s="75">
        <f t="shared" si="42"/>
        <v>0.171021377672209</v>
      </c>
      <c r="CC10" s="75">
        <f t="shared" si="12"/>
        <v>0.11455847255369929</v>
      </c>
      <c r="CD10" s="76">
        <f t="shared" si="12"/>
        <v>0.14285714285714285</v>
      </c>
      <c r="CE10" s="71">
        <v>84</v>
      </c>
      <c r="CF10" s="72">
        <v>79</v>
      </c>
      <c r="CG10" s="80">
        <f t="shared" si="43"/>
        <v>163</v>
      </c>
      <c r="CH10" s="75">
        <f t="shared" si="44"/>
        <v>0.1995249406175772</v>
      </c>
      <c r="CI10" s="75">
        <f t="shared" si="13"/>
        <v>0.18854415274463007</v>
      </c>
      <c r="CJ10" s="75">
        <f t="shared" si="13"/>
        <v>0.19404761904761905</v>
      </c>
      <c r="CK10" s="72">
        <v>19</v>
      </c>
      <c r="CL10" s="72">
        <v>10</v>
      </c>
      <c r="CM10" s="80">
        <f t="shared" si="45"/>
        <v>29</v>
      </c>
      <c r="CN10" s="75">
        <f t="shared" si="46"/>
        <v>0.04513064133016627</v>
      </c>
      <c r="CO10" s="75">
        <f t="shared" si="14"/>
        <v>0.02386634844868735</v>
      </c>
      <c r="CP10" s="75">
        <f t="shared" si="14"/>
        <v>0.034523809523809526</v>
      </c>
      <c r="CQ10" s="80">
        <f t="shared" si="47"/>
        <v>103</v>
      </c>
      <c r="CR10" s="80">
        <f t="shared" si="15"/>
        <v>89</v>
      </c>
      <c r="CS10" s="80">
        <f t="shared" si="48"/>
        <v>192</v>
      </c>
      <c r="CT10" s="75">
        <f t="shared" si="49"/>
        <v>0.24465558194774348</v>
      </c>
      <c r="CU10" s="75">
        <f t="shared" si="49"/>
        <v>0.21241050119331742</v>
      </c>
      <c r="CV10" s="76">
        <f t="shared" si="49"/>
        <v>0.22857142857142856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s="2" customFormat="1" ht="18.75" customHeight="1">
      <c r="A11" s="122" t="s">
        <v>35</v>
      </c>
      <c r="B11" s="71">
        <v>373</v>
      </c>
      <c r="C11" s="72">
        <v>325</v>
      </c>
      <c r="D11" s="73">
        <f t="shared" si="16"/>
        <v>698</v>
      </c>
      <c r="E11" s="71">
        <v>128</v>
      </c>
      <c r="F11" s="72">
        <v>127</v>
      </c>
      <c r="G11" s="73">
        <f t="shared" si="17"/>
        <v>255</v>
      </c>
      <c r="H11" s="74">
        <f t="shared" si="18"/>
        <v>0.34316353887399464</v>
      </c>
      <c r="I11" s="75">
        <f t="shared" si="0"/>
        <v>0.39076923076923076</v>
      </c>
      <c r="J11" s="76">
        <f t="shared" si="0"/>
        <v>0.3653295128939828</v>
      </c>
      <c r="K11" s="71">
        <v>60</v>
      </c>
      <c r="L11" s="72">
        <v>76</v>
      </c>
      <c r="M11" s="73">
        <f t="shared" si="19"/>
        <v>136</v>
      </c>
      <c r="N11" s="74">
        <f t="shared" si="20"/>
        <v>0.46875</v>
      </c>
      <c r="O11" s="75">
        <f t="shared" si="1"/>
        <v>0.5984251968503937</v>
      </c>
      <c r="P11" s="76">
        <f t="shared" si="1"/>
        <v>0.5333333333333333</v>
      </c>
      <c r="Q11" s="71">
        <v>157</v>
      </c>
      <c r="R11" s="72">
        <v>98</v>
      </c>
      <c r="S11" s="73">
        <f t="shared" si="21"/>
        <v>255</v>
      </c>
      <c r="T11" s="77">
        <f t="shared" si="22"/>
        <v>0.42091152815013405</v>
      </c>
      <c r="U11" s="78">
        <f t="shared" si="2"/>
        <v>0.30153846153846153</v>
      </c>
      <c r="V11" s="79">
        <f t="shared" si="2"/>
        <v>0.3653295128939828</v>
      </c>
      <c r="W11" s="71">
        <v>258</v>
      </c>
      <c r="X11" s="72">
        <v>304</v>
      </c>
      <c r="Y11" s="73">
        <f t="shared" si="23"/>
        <v>562</v>
      </c>
      <c r="Z11" s="77">
        <f t="shared" si="24"/>
        <v>0.6916890080428955</v>
      </c>
      <c r="AA11" s="78">
        <f t="shared" si="3"/>
        <v>0.9353846153846154</v>
      </c>
      <c r="AB11" s="79">
        <f t="shared" si="3"/>
        <v>0.8051575931232091</v>
      </c>
      <c r="AC11" s="71">
        <v>6</v>
      </c>
      <c r="AD11" s="72">
        <v>4</v>
      </c>
      <c r="AE11" s="73">
        <f t="shared" si="25"/>
        <v>10</v>
      </c>
      <c r="AF11" s="77">
        <f t="shared" si="26"/>
        <v>0.0160857908847185</v>
      </c>
      <c r="AG11" s="78">
        <f t="shared" si="4"/>
        <v>0.012307692307692308</v>
      </c>
      <c r="AH11" s="79">
        <f t="shared" si="4"/>
        <v>0.014326647564469915</v>
      </c>
      <c r="AI11" s="71">
        <v>445</v>
      </c>
      <c r="AJ11" s="72">
        <v>395</v>
      </c>
      <c r="AK11" s="73">
        <f t="shared" si="27"/>
        <v>840</v>
      </c>
      <c r="AL11" s="77">
        <f t="shared" si="28"/>
        <v>1.193029490616622</v>
      </c>
      <c r="AM11" s="78">
        <f t="shared" si="5"/>
        <v>1.2153846153846153</v>
      </c>
      <c r="AN11" s="79">
        <f t="shared" si="5"/>
        <v>1.2034383954154728</v>
      </c>
      <c r="AO11" s="71">
        <v>67</v>
      </c>
      <c r="AP11" s="72">
        <v>77</v>
      </c>
      <c r="AQ11" s="73">
        <f t="shared" si="29"/>
        <v>144</v>
      </c>
      <c r="AR11" s="77">
        <f t="shared" si="30"/>
        <v>0.17962466487935658</v>
      </c>
      <c r="AS11" s="78">
        <f t="shared" si="6"/>
        <v>0.2064343163538874</v>
      </c>
      <c r="AT11" s="79">
        <f t="shared" si="6"/>
        <v>0.38605898123324395</v>
      </c>
      <c r="AU11" s="71">
        <v>2</v>
      </c>
      <c r="AV11" s="72">
        <v>2</v>
      </c>
      <c r="AW11" s="80">
        <f t="shared" si="31"/>
        <v>4</v>
      </c>
      <c r="AX11" s="75">
        <f t="shared" si="32"/>
        <v>0.005361930294906166</v>
      </c>
      <c r="AY11" s="75">
        <f t="shared" si="7"/>
        <v>0.006153846153846154</v>
      </c>
      <c r="AZ11" s="75">
        <f t="shared" si="7"/>
        <v>0.0057306590257879654</v>
      </c>
      <c r="BA11" s="72">
        <v>0</v>
      </c>
      <c r="BB11" s="72">
        <v>0</v>
      </c>
      <c r="BC11" s="80">
        <f t="shared" si="33"/>
        <v>0</v>
      </c>
      <c r="BD11" s="75">
        <f t="shared" si="34"/>
        <v>0</v>
      </c>
      <c r="BE11" s="75">
        <f t="shared" si="8"/>
        <v>0</v>
      </c>
      <c r="BF11" s="76">
        <f t="shared" si="8"/>
        <v>0</v>
      </c>
      <c r="BG11" s="71">
        <v>23</v>
      </c>
      <c r="BH11" s="72">
        <v>27</v>
      </c>
      <c r="BI11" s="80">
        <f t="shared" si="35"/>
        <v>50</v>
      </c>
      <c r="BJ11" s="75">
        <f t="shared" si="36"/>
        <v>0.06166219839142091</v>
      </c>
      <c r="BK11" s="75">
        <f t="shared" si="9"/>
        <v>0.08307692307692308</v>
      </c>
      <c r="BL11" s="75">
        <f t="shared" si="9"/>
        <v>0.07163323782234957</v>
      </c>
      <c r="BM11" s="72">
        <v>12</v>
      </c>
      <c r="BN11" s="72">
        <v>11</v>
      </c>
      <c r="BO11" s="80">
        <f t="shared" si="37"/>
        <v>23</v>
      </c>
      <c r="BP11" s="75">
        <f t="shared" si="38"/>
        <v>0.032171581769437</v>
      </c>
      <c r="BQ11" s="75">
        <f t="shared" si="10"/>
        <v>0.033846153846153845</v>
      </c>
      <c r="BR11" s="76">
        <f t="shared" si="10"/>
        <v>0.0329512893982808</v>
      </c>
      <c r="BS11" s="71">
        <v>25</v>
      </c>
      <c r="BT11" s="72">
        <v>19</v>
      </c>
      <c r="BU11" s="80">
        <f t="shared" si="39"/>
        <v>44</v>
      </c>
      <c r="BV11" s="75">
        <f t="shared" si="40"/>
        <v>0.06702412868632708</v>
      </c>
      <c r="BW11" s="75">
        <f t="shared" si="11"/>
        <v>0.05846153846153846</v>
      </c>
      <c r="BX11" s="75">
        <f t="shared" si="11"/>
        <v>0.06303724928366762</v>
      </c>
      <c r="BY11" s="72">
        <v>10</v>
      </c>
      <c r="BZ11" s="72">
        <v>8</v>
      </c>
      <c r="CA11" s="80">
        <f t="shared" si="41"/>
        <v>18</v>
      </c>
      <c r="CB11" s="75">
        <f t="shared" si="42"/>
        <v>0.02680965147453083</v>
      </c>
      <c r="CC11" s="75">
        <f t="shared" si="12"/>
        <v>0.024615384615384615</v>
      </c>
      <c r="CD11" s="76">
        <f t="shared" si="12"/>
        <v>0.025787965616045846</v>
      </c>
      <c r="CE11" s="71">
        <v>12</v>
      </c>
      <c r="CF11" s="72">
        <v>12</v>
      </c>
      <c r="CG11" s="80">
        <f t="shared" si="43"/>
        <v>24</v>
      </c>
      <c r="CH11" s="75">
        <f t="shared" si="44"/>
        <v>0.032171581769437</v>
      </c>
      <c r="CI11" s="75">
        <f t="shared" si="13"/>
        <v>0.036923076923076927</v>
      </c>
      <c r="CJ11" s="75">
        <f t="shared" si="13"/>
        <v>0.034383954154727794</v>
      </c>
      <c r="CK11" s="72">
        <v>6</v>
      </c>
      <c r="CL11" s="72">
        <v>2</v>
      </c>
      <c r="CM11" s="80">
        <f t="shared" si="45"/>
        <v>8</v>
      </c>
      <c r="CN11" s="75">
        <f t="shared" si="46"/>
        <v>0.0160857908847185</v>
      </c>
      <c r="CO11" s="75">
        <f t="shared" si="14"/>
        <v>0.006153846153846154</v>
      </c>
      <c r="CP11" s="75">
        <f t="shared" si="14"/>
        <v>0.011461318051575931</v>
      </c>
      <c r="CQ11" s="80">
        <f t="shared" si="47"/>
        <v>18</v>
      </c>
      <c r="CR11" s="80">
        <f t="shared" si="15"/>
        <v>14</v>
      </c>
      <c r="CS11" s="80">
        <f t="shared" si="48"/>
        <v>32</v>
      </c>
      <c r="CT11" s="75">
        <f t="shared" si="49"/>
        <v>0.04825737265415549</v>
      </c>
      <c r="CU11" s="75">
        <f t="shared" si="49"/>
        <v>0.043076923076923075</v>
      </c>
      <c r="CV11" s="76">
        <f t="shared" si="49"/>
        <v>0.045845272206303724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2" customFormat="1" ht="18.75" customHeight="1">
      <c r="A12" s="122" t="s">
        <v>39</v>
      </c>
      <c r="B12" s="71">
        <v>449</v>
      </c>
      <c r="C12" s="72">
        <v>426</v>
      </c>
      <c r="D12" s="73">
        <f t="shared" si="16"/>
        <v>875</v>
      </c>
      <c r="E12" s="71">
        <v>139</v>
      </c>
      <c r="F12" s="72">
        <v>156</v>
      </c>
      <c r="G12" s="73">
        <f t="shared" si="17"/>
        <v>295</v>
      </c>
      <c r="H12" s="74">
        <f t="shared" si="18"/>
        <v>0.30957683741648107</v>
      </c>
      <c r="I12" s="75">
        <f t="shared" si="0"/>
        <v>0.36619718309859156</v>
      </c>
      <c r="J12" s="76">
        <f t="shared" si="0"/>
        <v>0.33714285714285713</v>
      </c>
      <c r="K12" s="71">
        <v>97</v>
      </c>
      <c r="L12" s="72">
        <v>121</v>
      </c>
      <c r="M12" s="73">
        <f t="shared" si="19"/>
        <v>218</v>
      </c>
      <c r="N12" s="74">
        <f t="shared" si="20"/>
        <v>0.697841726618705</v>
      </c>
      <c r="O12" s="75">
        <f t="shared" si="1"/>
        <v>0.7756410256410257</v>
      </c>
      <c r="P12" s="76">
        <f t="shared" si="1"/>
        <v>0.7389830508474576</v>
      </c>
      <c r="Q12" s="71">
        <v>70</v>
      </c>
      <c r="R12" s="72">
        <v>63</v>
      </c>
      <c r="S12" s="73">
        <f t="shared" si="21"/>
        <v>133</v>
      </c>
      <c r="T12" s="77">
        <f t="shared" si="22"/>
        <v>0.155902004454343</v>
      </c>
      <c r="U12" s="78">
        <f t="shared" si="2"/>
        <v>0.14788732394366197</v>
      </c>
      <c r="V12" s="79">
        <f t="shared" si="2"/>
        <v>0.152</v>
      </c>
      <c r="W12" s="71">
        <v>324</v>
      </c>
      <c r="X12" s="72">
        <v>391</v>
      </c>
      <c r="Y12" s="73">
        <f t="shared" si="23"/>
        <v>715</v>
      </c>
      <c r="Z12" s="77">
        <f t="shared" si="24"/>
        <v>0.7216035634743875</v>
      </c>
      <c r="AA12" s="78">
        <f t="shared" si="3"/>
        <v>0.9178403755868545</v>
      </c>
      <c r="AB12" s="79">
        <f t="shared" si="3"/>
        <v>0.8171428571428572</v>
      </c>
      <c r="AC12" s="71">
        <v>0</v>
      </c>
      <c r="AD12" s="72">
        <v>0</v>
      </c>
      <c r="AE12" s="73">
        <f t="shared" si="25"/>
        <v>0</v>
      </c>
      <c r="AF12" s="77">
        <f t="shared" si="26"/>
        <v>0</v>
      </c>
      <c r="AG12" s="78">
        <f t="shared" si="4"/>
        <v>0</v>
      </c>
      <c r="AH12" s="79">
        <f t="shared" si="4"/>
        <v>0</v>
      </c>
      <c r="AI12" s="71">
        <v>394</v>
      </c>
      <c r="AJ12" s="72">
        <v>454</v>
      </c>
      <c r="AK12" s="73">
        <f t="shared" si="27"/>
        <v>848</v>
      </c>
      <c r="AL12" s="77">
        <f t="shared" si="28"/>
        <v>0.8775055679287305</v>
      </c>
      <c r="AM12" s="78">
        <f t="shared" si="5"/>
        <v>1.0657276995305165</v>
      </c>
      <c r="AN12" s="79">
        <f t="shared" si="5"/>
        <v>0.9691428571428572</v>
      </c>
      <c r="AO12" s="71">
        <v>147</v>
      </c>
      <c r="AP12" s="72">
        <v>177</v>
      </c>
      <c r="AQ12" s="73">
        <f t="shared" si="29"/>
        <v>324</v>
      </c>
      <c r="AR12" s="77">
        <f t="shared" si="30"/>
        <v>0.3273942093541203</v>
      </c>
      <c r="AS12" s="78">
        <f t="shared" si="6"/>
        <v>0.39420935412026725</v>
      </c>
      <c r="AT12" s="79">
        <f t="shared" si="6"/>
        <v>0.7216035634743875</v>
      </c>
      <c r="AU12" s="71">
        <v>2</v>
      </c>
      <c r="AV12" s="72">
        <v>6</v>
      </c>
      <c r="AW12" s="80">
        <f t="shared" si="31"/>
        <v>8</v>
      </c>
      <c r="AX12" s="75">
        <f t="shared" si="32"/>
        <v>0.004454342984409799</v>
      </c>
      <c r="AY12" s="75">
        <f t="shared" si="7"/>
        <v>0.014084507042253521</v>
      </c>
      <c r="AZ12" s="75">
        <f t="shared" si="7"/>
        <v>0.009142857142857144</v>
      </c>
      <c r="BA12" s="72">
        <v>1</v>
      </c>
      <c r="BB12" s="72">
        <v>3</v>
      </c>
      <c r="BC12" s="80">
        <f t="shared" si="33"/>
        <v>4</v>
      </c>
      <c r="BD12" s="75">
        <f t="shared" si="34"/>
        <v>0.0022271714922048997</v>
      </c>
      <c r="BE12" s="75">
        <f t="shared" si="8"/>
        <v>0.007042253521126761</v>
      </c>
      <c r="BF12" s="76">
        <f t="shared" si="8"/>
        <v>0.004571428571428572</v>
      </c>
      <c r="BG12" s="71">
        <v>70</v>
      </c>
      <c r="BH12" s="72">
        <v>71</v>
      </c>
      <c r="BI12" s="80">
        <f t="shared" si="35"/>
        <v>141</v>
      </c>
      <c r="BJ12" s="75">
        <f t="shared" si="36"/>
        <v>0.155902004454343</v>
      </c>
      <c r="BK12" s="75">
        <f t="shared" si="9"/>
        <v>0.16666666666666666</v>
      </c>
      <c r="BL12" s="75">
        <f t="shared" si="9"/>
        <v>0.16114285714285714</v>
      </c>
      <c r="BM12" s="72">
        <v>9</v>
      </c>
      <c r="BN12" s="72">
        <v>7</v>
      </c>
      <c r="BO12" s="80">
        <f t="shared" si="37"/>
        <v>16</v>
      </c>
      <c r="BP12" s="75">
        <f t="shared" si="38"/>
        <v>0.0200445434298441</v>
      </c>
      <c r="BQ12" s="75">
        <f t="shared" si="10"/>
        <v>0.01643192488262911</v>
      </c>
      <c r="BR12" s="76">
        <f t="shared" si="10"/>
        <v>0.018285714285714287</v>
      </c>
      <c r="BS12" s="71">
        <v>91</v>
      </c>
      <c r="BT12" s="72">
        <v>51</v>
      </c>
      <c r="BU12" s="80">
        <f t="shared" si="39"/>
        <v>142</v>
      </c>
      <c r="BV12" s="75">
        <f t="shared" si="40"/>
        <v>0.2026726057906459</v>
      </c>
      <c r="BW12" s="75">
        <f t="shared" si="11"/>
        <v>0.11971830985915492</v>
      </c>
      <c r="BX12" s="75">
        <f t="shared" si="11"/>
        <v>0.16228571428571428</v>
      </c>
      <c r="BY12" s="72">
        <v>18</v>
      </c>
      <c r="BZ12" s="72">
        <v>6</v>
      </c>
      <c r="CA12" s="80">
        <f t="shared" si="41"/>
        <v>24</v>
      </c>
      <c r="CB12" s="75">
        <f t="shared" si="42"/>
        <v>0.0400890868596882</v>
      </c>
      <c r="CC12" s="75">
        <f t="shared" si="12"/>
        <v>0.014084507042253521</v>
      </c>
      <c r="CD12" s="76">
        <f t="shared" si="12"/>
        <v>0.027428571428571427</v>
      </c>
      <c r="CE12" s="71">
        <v>86</v>
      </c>
      <c r="CF12" s="72">
        <v>41</v>
      </c>
      <c r="CG12" s="80">
        <f t="shared" si="43"/>
        <v>127</v>
      </c>
      <c r="CH12" s="75">
        <f t="shared" si="44"/>
        <v>0.1915367483296214</v>
      </c>
      <c r="CI12" s="75">
        <f t="shared" si="13"/>
        <v>0.09624413145539906</v>
      </c>
      <c r="CJ12" s="75">
        <f t="shared" si="13"/>
        <v>0.14514285714285713</v>
      </c>
      <c r="CK12" s="72">
        <v>23</v>
      </c>
      <c r="CL12" s="72">
        <v>10</v>
      </c>
      <c r="CM12" s="80">
        <f t="shared" si="45"/>
        <v>33</v>
      </c>
      <c r="CN12" s="75">
        <f t="shared" si="46"/>
        <v>0.051224944320712694</v>
      </c>
      <c r="CO12" s="75">
        <f t="shared" si="14"/>
        <v>0.023474178403755867</v>
      </c>
      <c r="CP12" s="75">
        <f t="shared" si="14"/>
        <v>0.037714285714285714</v>
      </c>
      <c r="CQ12" s="80">
        <f t="shared" si="47"/>
        <v>109</v>
      </c>
      <c r="CR12" s="80">
        <f t="shared" si="15"/>
        <v>51</v>
      </c>
      <c r="CS12" s="80">
        <f t="shared" si="48"/>
        <v>160</v>
      </c>
      <c r="CT12" s="75">
        <f t="shared" si="49"/>
        <v>0.24276169265033407</v>
      </c>
      <c r="CU12" s="75">
        <f t="shared" si="49"/>
        <v>0.11971830985915492</v>
      </c>
      <c r="CV12" s="76">
        <f t="shared" si="49"/>
        <v>0.18285714285714286</v>
      </c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s="2" customFormat="1" ht="18.75" customHeight="1">
      <c r="A13" s="122" t="s">
        <v>37</v>
      </c>
      <c r="B13" s="71">
        <v>244</v>
      </c>
      <c r="C13" s="72">
        <v>231</v>
      </c>
      <c r="D13" s="73">
        <f t="shared" si="16"/>
        <v>475</v>
      </c>
      <c r="E13" s="71">
        <v>99</v>
      </c>
      <c r="F13" s="72">
        <v>100</v>
      </c>
      <c r="G13" s="73">
        <f t="shared" si="17"/>
        <v>199</v>
      </c>
      <c r="H13" s="74">
        <f t="shared" si="18"/>
        <v>0.4057377049180328</v>
      </c>
      <c r="I13" s="75">
        <f t="shared" si="0"/>
        <v>0.4329004329004329</v>
      </c>
      <c r="J13" s="76">
        <f t="shared" si="0"/>
        <v>0.4189473684210526</v>
      </c>
      <c r="K13" s="71">
        <v>46</v>
      </c>
      <c r="L13" s="72">
        <v>62</v>
      </c>
      <c r="M13" s="73">
        <f t="shared" si="19"/>
        <v>108</v>
      </c>
      <c r="N13" s="74">
        <f t="shared" si="20"/>
        <v>0.46464646464646464</v>
      </c>
      <c r="O13" s="75">
        <f t="shared" si="1"/>
        <v>0.62</v>
      </c>
      <c r="P13" s="76">
        <f t="shared" si="1"/>
        <v>0.542713567839196</v>
      </c>
      <c r="Q13" s="71">
        <v>114</v>
      </c>
      <c r="R13" s="72">
        <v>87</v>
      </c>
      <c r="S13" s="73">
        <f t="shared" si="21"/>
        <v>201</v>
      </c>
      <c r="T13" s="77">
        <f t="shared" si="22"/>
        <v>0.4672131147540984</v>
      </c>
      <c r="U13" s="78">
        <f t="shared" si="2"/>
        <v>0.37662337662337664</v>
      </c>
      <c r="V13" s="79">
        <f t="shared" si="2"/>
        <v>0.4231578947368421</v>
      </c>
      <c r="W13" s="71">
        <v>205</v>
      </c>
      <c r="X13" s="72">
        <v>200</v>
      </c>
      <c r="Y13" s="73">
        <f t="shared" si="23"/>
        <v>405</v>
      </c>
      <c r="Z13" s="77">
        <f t="shared" si="24"/>
        <v>0.8401639344262295</v>
      </c>
      <c r="AA13" s="78">
        <f t="shared" si="3"/>
        <v>0.8658008658008658</v>
      </c>
      <c r="AB13" s="79">
        <f t="shared" si="3"/>
        <v>0.8526315789473684</v>
      </c>
      <c r="AC13" s="71">
        <v>2</v>
      </c>
      <c r="AD13" s="72">
        <v>4</v>
      </c>
      <c r="AE13" s="73">
        <f t="shared" si="25"/>
        <v>6</v>
      </c>
      <c r="AF13" s="77">
        <f t="shared" si="26"/>
        <v>0.00819672131147541</v>
      </c>
      <c r="AG13" s="78">
        <f t="shared" si="4"/>
        <v>0.017316017316017316</v>
      </c>
      <c r="AH13" s="79">
        <f t="shared" si="4"/>
        <v>0.01263157894736842</v>
      </c>
      <c r="AI13" s="71">
        <v>321</v>
      </c>
      <c r="AJ13" s="72">
        <v>291</v>
      </c>
      <c r="AK13" s="73">
        <f t="shared" si="27"/>
        <v>612</v>
      </c>
      <c r="AL13" s="77">
        <f t="shared" si="28"/>
        <v>1.3155737704918034</v>
      </c>
      <c r="AM13" s="78">
        <f t="shared" si="5"/>
        <v>1.2597402597402598</v>
      </c>
      <c r="AN13" s="79">
        <f t="shared" si="5"/>
        <v>1.288421052631579</v>
      </c>
      <c r="AO13" s="71">
        <v>154</v>
      </c>
      <c r="AP13" s="72">
        <v>172</v>
      </c>
      <c r="AQ13" s="73">
        <f t="shared" si="29"/>
        <v>326</v>
      </c>
      <c r="AR13" s="77">
        <f t="shared" si="30"/>
        <v>0.6311475409836066</v>
      </c>
      <c r="AS13" s="78">
        <f t="shared" si="6"/>
        <v>0.7049180327868853</v>
      </c>
      <c r="AT13" s="79">
        <f t="shared" si="6"/>
        <v>1.3360655737704918</v>
      </c>
      <c r="AU13" s="71">
        <v>9</v>
      </c>
      <c r="AV13" s="72">
        <v>12</v>
      </c>
      <c r="AW13" s="80">
        <f t="shared" si="31"/>
        <v>21</v>
      </c>
      <c r="AX13" s="75">
        <f t="shared" si="32"/>
        <v>0.036885245901639344</v>
      </c>
      <c r="AY13" s="75">
        <f t="shared" si="7"/>
        <v>0.05194805194805195</v>
      </c>
      <c r="AZ13" s="75">
        <f t="shared" si="7"/>
        <v>0.04421052631578947</v>
      </c>
      <c r="BA13" s="72">
        <v>0</v>
      </c>
      <c r="BB13" s="72">
        <v>0</v>
      </c>
      <c r="BC13" s="80">
        <f t="shared" si="33"/>
        <v>0</v>
      </c>
      <c r="BD13" s="75">
        <f t="shared" si="34"/>
        <v>0</v>
      </c>
      <c r="BE13" s="75">
        <f t="shared" si="8"/>
        <v>0</v>
      </c>
      <c r="BF13" s="76">
        <f t="shared" si="8"/>
        <v>0</v>
      </c>
      <c r="BG13" s="71">
        <v>44</v>
      </c>
      <c r="BH13" s="72">
        <v>46</v>
      </c>
      <c r="BI13" s="80">
        <f t="shared" si="35"/>
        <v>90</v>
      </c>
      <c r="BJ13" s="75">
        <f t="shared" si="36"/>
        <v>0.18032786885245902</v>
      </c>
      <c r="BK13" s="75">
        <f t="shared" si="9"/>
        <v>0.19913419913419914</v>
      </c>
      <c r="BL13" s="75">
        <f t="shared" si="9"/>
        <v>0.18947368421052632</v>
      </c>
      <c r="BM13" s="72">
        <v>19</v>
      </c>
      <c r="BN13" s="72">
        <v>16</v>
      </c>
      <c r="BO13" s="80">
        <f t="shared" si="37"/>
        <v>35</v>
      </c>
      <c r="BP13" s="75">
        <f t="shared" si="38"/>
        <v>0.0778688524590164</v>
      </c>
      <c r="BQ13" s="75">
        <f t="shared" si="10"/>
        <v>0.06926406926406926</v>
      </c>
      <c r="BR13" s="76">
        <f t="shared" si="10"/>
        <v>0.07368421052631578</v>
      </c>
      <c r="BS13" s="71">
        <v>35</v>
      </c>
      <c r="BT13" s="72">
        <v>25</v>
      </c>
      <c r="BU13" s="80">
        <f t="shared" si="39"/>
        <v>60</v>
      </c>
      <c r="BV13" s="75">
        <f t="shared" si="40"/>
        <v>0.14344262295081966</v>
      </c>
      <c r="BW13" s="75">
        <f t="shared" si="11"/>
        <v>0.10822510822510822</v>
      </c>
      <c r="BX13" s="75">
        <f t="shared" si="11"/>
        <v>0.12631578947368421</v>
      </c>
      <c r="BY13" s="72">
        <v>12</v>
      </c>
      <c r="BZ13" s="72">
        <v>3</v>
      </c>
      <c r="CA13" s="80">
        <f t="shared" si="41"/>
        <v>15</v>
      </c>
      <c r="CB13" s="75">
        <f t="shared" si="42"/>
        <v>0.04918032786885246</v>
      </c>
      <c r="CC13" s="75">
        <f t="shared" si="12"/>
        <v>0.012987012987012988</v>
      </c>
      <c r="CD13" s="76">
        <f t="shared" si="12"/>
        <v>0.031578947368421054</v>
      </c>
      <c r="CE13" s="71">
        <v>50</v>
      </c>
      <c r="CF13" s="72">
        <v>37</v>
      </c>
      <c r="CG13" s="80">
        <f t="shared" si="43"/>
        <v>87</v>
      </c>
      <c r="CH13" s="75">
        <f t="shared" si="44"/>
        <v>0.20491803278688525</v>
      </c>
      <c r="CI13" s="75">
        <f t="shared" si="13"/>
        <v>0.16017316017316016</v>
      </c>
      <c r="CJ13" s="75">
        <f t="shared" si="13"/>
        <v>0.1831578947368421</v>
      </c>
      <c r="CK13" s="72">
        <v>9</v>
      </c>
      <c r="CL13" s="72">
        <v>2</v>
      </c>
      <c r="CM13" s="80">
        <f t="shared" si="45"/>
        <v>11</v>
      </c>
      <c r="CN13" s="75">
        <f t="shared" si="46"/>
        <v>0.036885245901639344</v>
      </c>
      <c r="CO13" s="75">
        <f t="shared" si="14"/>
        <v>0.008658008658008658</v>
      </c>
      <c r="CP13" s="75">
        <f t="shared" si="14"/>
        <v>0.023157894736842106</v>
      </c>
      <c r="CQ13" s="80">
        <f t="shared" si="47"/>
        <v>59</v>
      </c>
      <c r="CR13" s="80">
        <f t="shared" si="15"/>
        <v>39</v>
      </c>
      <c r="CS13" s="80">
        <f t="shared" si="48"/>
        <v>98</v>
      </c>
      <c r="CT13" s="75">
        <f t="shared" si="49"/>
        <v>0.24180327868852458</v>
      </c>
      <c r="CU13" s="75">
        <f t="shared" si="49"/>
        <v>0.16883116883116883</v>
      </c>
      <c r="CV13" s="76">
        <f t="shared" si="49"/>
        <v>0.2063157894736842</v>
      </c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s="2" customFormat="1" ht="18.75" customHeight="1">
      <c r="A14" s="122" t="s">
        <v>38</v>
      </c>
      <c r="B14" s="71">
        <v>237</v>
      </c>
      <c r="C14" s="72">
        <v>240</v>
      </c>
      <c r="D14" s="73">
        <f t="shared" si="16"/>
        <v>477</v>
      </c>
      <c r="E14" s="71">
        <v>91</v>
      </c>
      <c r="F14" s="72">
        <v>121</v>
      </c>
      <c r="G14" s="73">
        <f t="shared" si="17"/>
        <v>212</v>
      </c>
      <c r="H14" s="74">
        <f t="shared" si="18"/>
        <v>0.38396624472573837</v>
      </c>
      <c r="I14" s="75">
        <f t="shared" si="0"/>
        <v>0.5041666666666667</v>
      </c>
      <c r="J14" s="76">
        <f t="shared" si="0"/>
        <v>0.4444444444444444</v>
      </c>
      <c r="K14" s="71">
        <v>36</v>
      </c>
      <c r="L14" s="72">
        <v>62</v>
      </c>
      <c r="M14" s="73">
        <f t="shared" si="19"/>
        <v>98</v>
      </c>
      <c r="N14" s="74">
        <f t="shared" si="20"/>
        <v>0.3956043956043956</v>
      </c>
      <c r="O14" s="75">
        <f t="shared" si="1"/>
        <v>0.512396694214876</v>
      </c>
      <c r="P14" s="76">
        <f t="shared" si="1"/>
        <v>0.46226415094339623</v>
      </c>
      <c r="Q14" s="71">
        <v>141</v>
      </c>
      <c r="R14" s="72">
        <v>131</v>
      </c>
      <c r="S14" s="73">
        <f t="shared" si="21"/>
        <v>272</v>
      </c>
      <c r="T14" s="77">
        <f t="shared" si="22"/>
        <v>0.5949367088607594</v>
      </c>
      <c r="U14" s="78">
        <f t="shared" si="2"/>
        <v>0.5458333333333333</v>
      </c>
      <c r="V14" s="79">
        <f t="shared" si="2"/>
        <v>0.570230607966457</v>
      </c>
      <c r="W14" s="71">
        <v>121</v>
      </c>
      <c r="X14" s="72">
        <v>216</v>
      </c>
      <c r="Y14" s="73">
        <f t="shared" si="23"/>
        <v>337</v>
      </c>
      <c r="Z14" s="77">
        <f t="shared" si="24"/>
        <v>0.510548523206751</v>
      </c>
      <c r="AA14" s="78">
        <f t="shared" si="3"/>
        <v>0.9</v>
      </c>
      <c r="AB14" s="79">
        <f t="shared" si="3"/>
        <v>0.7064989517819706</v>
      </c>
      <c r="AC14" s="71">
        <v>7</v>
      </c>
      <c r="AD14" s="72">
        <v>2</v>
      </c>
      <c r="AE14" s="73">
        <f t="shared" si="25"/>
        <v>9</v>
      </c>
      <c r="AF14" s="77">
        <f t="shared" si="26"/>
        <v>0.029535864978902954</v>
      </c>
      <c r="AG14" s="78">
        <f t="shared" si="4"/>
        <v>0.008333333333333333</v>
      </c>
      <c r="AH14" s="79">
        <f t="shared" si="4"/>
        <v>0.018867924528301886</v>
      </c>
      <c r="AI14" s="71">
        <v>263</v>
      </c>
      <c r="AJ14" s="72">
        <v>347</v>
      </c>
      <c r="AK14" s="73">
        <f t="shared" si="27"/>
        <v>610</v>
      </c>
      <c r="AL14" s="77">
        <f t="shared" si="28"/>
        <v>1.109704641350211</v>
      </c>
      <c r="AM14" s="78">
        <f t="shared" si="5"/>
        <v>1.4458333333333333</v>
      </c>
      <c r="AN14" s="79">
        <f t="shared" si="5"/>
        <v>1.278825995807128</v>
      </c>
      <c r="AO14" s="71">
        <v>61</v>
      </c>
      <c r="AP14" s="72">
        <v>86</v>
      </c>
      <c r="AQ14" s="73">
        <f t="shared" si="29"/>
        <v>147</v>
      </c>
      <c r="AR14" s="77">
        <f t="shared" si="30"/>
        <v>0.25738396624472576</v>
      </c>
      <c r="AS14" s="78">
        <f t="shared" si="6"/>
        <v>0.3628691983122363</v>
      </c>
      <c r="AT14" s="79">
        <f t="shared" si="6"/>
        <v>0.620253164556962</v>
      </c>
      <c r="AU14" s="71">
        <v>1</v>
      </c>
      <c r="AV14" s="72">
        <v>2</v>
      </c>
      <c r="AW14" s="80">
        <f t="shared" si="31"/>
        <v>3</v>
      </c>
      <c r="AX14" s="75">
        <f t="shared" si="32"/>
        <v>0.004219409282700422</v>
      </c>
      <c r="AY14" s="75">
        <f t="shared" si="7"/>
        <v>0.008333333333333333</v>
      </c>
      <c r="AZ14" s="75">
        <f t="shared" si="7"/>
        <v>0.006289308176100629</v>
      </c>
      <c r="BA14" s="72">
        <v>0</v>
      </c>
      <c r="BB14" s="72">
        <v>2</v>
      </c>
      <c r="BC14" s="80">
        <f t="shared" si="33"/>
        <v>2</v>
      </c>
      <c r="BD14" s="75">
        <f t="shared" si="34"/>
        <v>0</v>
      </c>
      <c r="BE14" s="75">
        <f t="shared" si="8"/>
        <v>0.008333333333333333</v>
      </c>
      <c r="BF14" s="76">
        <f t="shared" si="8"/>
        <v>0.0041928721174004195</v>
      </c>
      <c r="BG14" s="71">
        <v>48</v>
      </c>
      <c r="BH14" s="72">
        <v>50</v>
      </c>
      <c r="BI14" s="80">
        <f t="shared" si="35"/>
        <v>98</v>
      </c>
      <c r="BJ14" s="75">
        <f t="shared" si="36"/>
        <v>0.20253164556962025</v>
      </c>
      <c r="BK14" s="75">
        <f t="shared" si="9"/>
        <v>0.20833333333333334</v>
      </c>
      <c r="BL14" s="75">
        <f t="shared" si="9"/>
        <v>0.20545073375262055</v>
      </c>
      <c r="BM14" s="72">
        <v>35</v>
      </c>
      <c r="BN14" s="72">
        <v>32</v>
      </c>
      <c r="BO14" s="80">
        <f t="shared" si="37"/>
        <v>67</v>
      </c>
      <c r="BP14" s="75">
        <f t="shared" si="38"/>
        <v>0.14767932489451477</v>
      </c>
      <c r="BQ14" s="75">
        <f t="shared" si="10"/>
        <v>0.13333333333333333</v>
      </c>
      <c r="BR14" s="76">
        <f t="shared" si="10"/>
        <v>0.14046121593291405</v>
      </c>
      <c r="BS14" s="71">
        <v>47</v>
      </c>
      <c r="BT14" s="72">
        <v>35</v>
      </c>
      <c r="BU14" s="80">
        <f t="shared" si="39"/>
        <v>82</v>
      </c>
      <c r="BV14" s="75">
        <f t="shared" si="40"/>
        <v>0.19831223628691982</v>
      </c>
      <c r="BW14" s="75">
        <f t="shared" si="11"/>
        <v>0.14583333333333334</v>
      </c>
      <c r="BX14" s="75">
        <f t="shared" si="11"/>
        <v>0.1719077568134172</v>
      </c>
      <c r="BY14" s="72">
        <v>43</v>
      </c>
      <c r="BZ14" s="72">
        <v>23</v>
      </c>
      <c r="CA14" s="80">
        <f t="shared" si="41"/>
        <v>66</v>
      </c>
      <c r="CB14" s="75">
        <f t="shared" si="42"/>
        <v>0.18143459915611815</v>
      </c>
      <c r="CC14" s="75">
        <f t="shared" si="12"/>
        <v>0.09583333333333334</v>
      </c>
      <c r="CD14" s="76">
        <f t="shared" si="12"/>
        <v>0.13836477987421383</v>
      </c>
      <c r="CE14" s="71">
        <v>32</v>
      </c>
      <c r="CF14" s="72">
        <v>28</v>
      </c>
      <c r="CG14" s="80">
        <f t="shared" si="43"/>
        <v>60</v>
      </c>
      <c r="CH14" s="75">
        <f t="shared" si="44"/>
        <v>0.1350210970464135</v>
      </c>
      <c r="CI14" s="75">
        <f t="shared" si="13"/>
        <v>0.11666666666666667</v>
      </c>
      <c r="CJ14" s="75">
        <f t="shared" si="13"/>
        <v>0.12578616352201258</v>
      </c>
      <c r="CK14" s="72">
        <v>39</v>
      </c>
      <c r="CL14" s="72">
        <v>22</v>
      </c>
      <c r="CM14" s="80">
        <f t="shared" si="45"/>
        <v>61</v>
      </c>
      <c r="CN14" s="75">
        <f t="shared" si="46"/>
        <v>0.16455696202531644</v>
      </c>
      <c r="CO14" s="75">
        <f t="shared" si="14"/>
        <v>0.09166666666666666</v>
      </c>
      <c r="CP14" s="75">
        <f t="shared" si="14"/>
        <v>0.1278825995807128</v>
      </c>
      <c r="CQ14" s="80">
        <f t="shared" si="47"/>
        <v>71</v>
      </c>
      <c r="CR14" s="80">
        <f t="shared" si="15"/>
        <v>50</v>
      </c>
      <c r="CS14" s="80">
        <f t="shared" si="48"/>
        <v>121</v>
      </c>
      <c r="CT14" s="75">
        <f t="shared" si="49"/>
        <v>0.29957805907172996</v>
      </c>
      <c r="CU14" s="75">
        <f t="shared" si="49"/>
        <v>0.20833333333333334</v>
      </c>
      <c r="CV14" s="76">
        <f t="shared" si="49"/>
        <v>0.25366876310272535</v>
      </c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s="2" customFormat="1" ht="18.75" customHeight="1">
      <c r="A15" s="122" t="s">
        <v>41</v>
      </c>
      <c r="B15" s="71">
        <v>209</v>
      </c>
      <c r="C15" s="72">
        <v>184</v>
      </c>
      <c r="D15" s="73">
        <f t="shared" si="16"/>
        <v>393</v>
      </c>
      <c r="E15" s="71">
        <v>98</v>
      </c>
      <c r="F15" s="72">
        <v>90</v>
      </c>
      <c r="G15" s="73">
        <f t="shared" si="17"/>
        <v>188</v>
      </c>
      <c r="H15" s="74">
        <f t="shared" si="18"/>
        <v>0.4688995215311005</v>
      </c>
      <c r="I15" s="75">
        <f t="shared" si="0"/>
        <v>0.4891304347826087</v>
      </c>
      <c r="J15" s="76">
        <f t="shared" si="0"/>
        <v>0.47837150127226463</v>
      </c>
      <c r="K15" s="71">
        <v>52</v>
      </c>
      <c r="L15" s="72">
        <v>51</v>
      </c>
      <c r="M15" s="73">
        <f t="shared" si="19"/>
        <v>103</v>
      </c>
      <c r="N15" s="74">
        <f t="shared" si="20"/>
        <v>0.5306122448979592</v>
      </c>
      <c r="O15" s="75">
        <f t="shared" si="1"/>
        <v>0.5666666666666667</v>
      </c>
      <c r="P15" s="76">
        <f t="shared" si="1"/>
        <v>0.5478723404255319</v>
      </c>
      <c r="Q15" s="71">
        <v>107</v>
      </c>
      <c r="R15" s="72">
        <v>95</v>
      </c>
      <c r="S15" s="73">
        <f t="shared" si="21"/>
        <v>202</v>
      </c>
      <c r="T15" s="77">
        <f t="shared" si="22"/>
        <v>0.5119617224880383</v>
      </c>
      <c r="U15" s="78">
        <f t="shared" si="2"/>
        <v>0.5163043478260869</v>
      </c>
      <c r="V15" s="79">
        <f t="shared" si="2"/>
        <v>0.5139949109414759</v>
      </c>
      <c r="W15" s="71">
        <v>264</v>
      </c>
      <c r="X15" s="72">
        <v>218</v>
      </c>
      <c r="Y15" s="73">
        <f t="shared" si="23"/>
        <v>482</v>
      </c>
      <c r="Z15" s="77">
        <f t="shared" si="24"/>
        <v>1.263157894736842</v>
      </c>
      <c r="AA15" s="78">
        <f t="shared" si="3"/>
        <v>1.184782608695652</v>
      </c>
      <c r="AB15" s="79">
        <f t="shared" si="3"/>
        <v>1.2264631043256997</v>
      </c>
      <c r="AC15" s="71">
        <v>7</v>
      </c>
      <c r="AD15" s="72">
        <v>1</v>
      </c>
      <c r="AE15" s="73">
        <f t="shared" si="25"/>
        <v>8</v>
      </c>
      <c r="AF15" s="77">
        <f t="shared" si="26"/>
        <v>0.03349282296650718</v>
      </c>
      <c r="AG15" s="78">
        <f t="shared" si="4"/>
        <v>0.005434782608695652</v>
      </c>
      <c r="AH15" s="79">
        <f t="shared" si="4"/>
        <v>0.020356234096692113</v>
      </c>
      <c r="AI15" s="71">
        <v>387</v>
      </c>
      <c r="AJ15" s="72">
        <v>314</v>
      </c>
      <c r="AK15" s="73">
        <f t="shared" si="27"/>
        <v>701</v>
      </c>
      <c r="AL15" s="77">
        <f t="shared" si="28"/>
        <v>1.8516746411483254</v>
      </c>
      <c r="AM15" s="78">
        <f t="shared" si="5"/>
        <v>1.7065217391304348</v>
      </c>
      <c r="AN15" s="79">
        <f t="shared" si="5"/>
        <v>1.7837150127226462</v>
      </c>
      <c r="AO15" s="71">
        <v>114</v>
      </c>
      <c r="AP15" s="72">
        <v>95</v>
      </c>
      <c r="AQ15" s="73">
        <f t="shared" si="29"/>
        <v>209</v>
      </c>
      <c r="AR15" s="77">
        <f t="shared" si="30"/>
        <v>0.5454545454545454</v>
      </c>
      <c r="AS15" s="78">
        <f t="shared" si="6"/>
        <v>0.45454545454545453</v>
      </c>
      <c r="AT15" s="79">
        <f t="shared" si="6"/>
        <v>1</v>
      </c>
      <c r="AU15" s="71">
        <v>0</v>
      </c>
      <c r="AV15" s="72">
        <v>2</v>
      </c>
      <c r="AW15" s="80">
        <f t="shared" si="31"/>
        <v>2</v>
      </c>
      <c r="AX15" s="75">
        <f t="shared" si="32"/>
        <v>0</v>
      </c>
      <c r="AY15" s="75">
        <f t="shared" si="7"/>
        <v>0.010869565217391304</v>
      </c>
      <c r="AZ15" s="75">
        <f t="shared" si="7"/>
        <v>0.005089058524173028</v>
      </c>
      <c r="BA15" s="72">
        <v>0</v>
      </c>
      <c r="BB15" s="72">
        <v>0</v>
      </c>
      <c r="BC15" s="80">
        <f t="shared" si="33"/>
        <v>0</v>
      </c>
      <c r="BD15" s="75">
        <f t="shared" si="34"/>
        <v>0</v>
      </c>
      <c r="BE15" s="75">
        <f t="shared" si="8"/>
        <v>0</v>
      </c>
      <c r="BF15" s="76">
        <f t="shared" si="8"/>
        <v>0</v>
      </c>
      <c r="BG15" s="71">
        <v>2</v>
      </c>
      <c r="BH15" s="72">
        <v>4</v>
      </c>
      <c r="BI15" s="80">
        <f t="shared" si="35"/>
        <v>6</v>
      </c>
      <c r="BJ15" s="75">
        <f t="shared" si="36"/>
        <v>0.009569377990430622</v>
      </c>
      <c r="BK15" s="75">
        <f t="shared" si="9"/>
        <v>0.021739130434782608</v>
      </c>
      <c r="BL15" s="75">
        <f t="shared" si="9"/>
        <v>0.015267175572519083</v>
      </c>
      <c r="BM15" s="72">
        <v>2</v>
      </c>
      <c r="BN15" s="72">
        <v>3</v>
      </c>
      <c r="BO15" s="80">
        <f t="shared" si="37"/>
        <v>5</v>
      </c>
      <c r="BP15" s="75">
        <f t="shared" si="38"/>
        <v>0.009569377990430622</v>
      </c>
      <c r="BQ15" s="75">
        <f t="shared" si="10"/>
        <v>0.016304347826086956</v>
      </c>
      <c r="BR15" s="76">
        <f t="shared" si="10"/>
        <v>0.01272264631043257</v>
      </c>
      <c r="BS15" s="71">
        <v>24</v>
      </c>
      <c r="BT15" s="72">
        <v>14</v>
      </c>
      <c r="BU15" s="80">
        <f t="shared" si="39"/>
        <v>38</v>
      </c>
      <c r="BV15" s="75">
        <f t="shared" si="40"/>
        <v>0.11483253588516747</v>
      </c>
      <c r="BW15" s="75">
        <f t="shared" si="11"/>
        <v>0.07608695652173914</v>
      </c>
      <c r="BX15" s="75">
        <f t="shared" si="11"/>
        <v>0.09669211195928754</v>
      </c>
      <c r="BY15" s="72">
        <v>5</v>
      </c>
      <c r="BZ15" s="72">
        <v>0</v>
      </c>
      <c r="CA15" s="80">
        <f t="shared" si="41"/>
        <v>5</v>
      </c>
      <c r="CB15" s="75">
        <f t="shared" si="42"/>
        <v>0.023923444976076555</v>
      </c>
      <c r="CC15" s="75">
        <f t="shared" si="12"/>
        <v>0</v>
      </c>
      <c r="CD15" s="76">
        <f t="shared" si="12"/>
        <v>0.01272264631043257</v>
      </c>
      <c r="CE15" s="71">
        <v>26</v>
      </c>
      <c r="CF15" s="72">
        <v>15</v>
      </c>
      <c r="CG15" s="80">
        <f t="shared" si="43"/>
        <v>41</v>
      </c>
      <c r="CH15" s="75">
        <f t="shared" si="44"/>
        <v>0.12440191387559808</v>
      </c>
      <c r="CI15" s="75">
        <f t="shared" si="13"/>
        <v>0.08152173913043478</v>
      </c>
      <c r="CJ15" s="75">
        <f t="shared" si="13"/>
        <v>0.10432569974554708</v>
      </c>
      <c r="CK15" s="72">
        <v>2</v>
      </c>
      <c r="CL15" s="72">
        <v>2</v>
      </c>
      <c r="CM15" s="80">
        <f t="shared" si="45"/>
        <v>4</v>
      </c>
      <c r="CN15" s="75">
        <f t="shared" si="46"/>
        <v>0.009569377990430622</v>
      </c>
      <c r="CO15" s="75">
        <f t="shared" si="14"/>
        <v>0.010869565217391304</v>
      </c>
      <c r="CP15" s="75">
        <f t="shared" si="14"/>
        <v>0.010178117048346057</v>
      </c>
      <c r="CQ15" s="80">
        <f t="shared" si="47"/>
        <v>28</v>
      </c>
      <c r="CR15" s="80">
        <f t="shared" si="15"/>
        <v>17</v>
      </c>
      <c r="CS15" s="80">
        <f t="shared" si="48"/>
        <v>45</v>
      </c>
      <c r="CT15" s="75">
        <f t="shared" si="49"/>
        <v>0.1339712918660287</v>
      </c>
      <c r="CU15" s="75">
        <f t="shared" si="49"/>
        <v>0.09239130434782608</v>
      </c>
      <c r="CV15" s="76">
        <f t="shared" si="49"/>
        <v>0.11450381679389313</v>
      </c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s="2" customFormat="1" ht="18.75" customHeight="1">
      <c r="A16" s="122" t="s">
        <v>36</v>
      </c>
      <c r="B16" s="71">
        <v>579</v>
      </c>
      <c r="C16" s="72">
        <v>502</v>
      </c>
      <c r="D16" s="73">
        <f t="shared" si="16"/>
        <v>1081</v>
      </c>
      <c r="E16" s="71">
        <v>266</v>
      </c>
      <c r="F16" s="72">
        <v>244</v>
      </c>
      <c r="G16" s="73">
        <f t="shared" si="17"/>
        <v>510</v>
      </c>
      <c r="H16" s="74">
        <f t="shared" si="18"/>
        <v>0.459412780656304</v>
      </c>
      <c r="I16" s="75">
        <f t="shared" si="0"/>
        <v>0.4860557768924303</v>
      </c>
      <c r="J16" s="76">
        <f t="shared" si="0"/>
        <v>0.47178538390379277</v>
      </c>
      <c r="K16" s="71">
        <v>130</v>
      </c>
      <c r="L16" s="72">
        <v>112</v>
      </c>
      <c r="M16" s="73">
        <f t="shared" si="19"/>
        <v>242</v>
      </c>
      <c r="N16" s="74">
        <f t="shared" si="20"/>
        <v>0.48872180451127817</v>
      </c>
      <c r="O16" s="75">
        <f t="shared" si="1"/>
        <v>0.45901639344262296</v>
      </c>
      <c r="P16" s="76">
        <f t="shared" si="1"/>
        <v>0.4745098039215686</v>
      </c>
      <c r="Q16" s="71">
        <v>374</v>
      </c>
      <c r="R16" s="72">
        <v>430</v>
      </c>
      <c r="S16" s="73">
        <f t="shared" si="21"/>
        <v>804</v>
      </c>
      <c r="T16" s="77">
        <f t="shared" si="22"/>
        <v>0.6459412780656304</v>
      </c>
      <c r="U16" s="78">
        <f t="shared" si="2"/>
        <v>0.8565737051792829</v>
      </c>
      <c r="V16" s="79">
        <f t="shared" si="2"/>
        <v>0.7437557816836263</v>
      </c>
      <c r="W16" s="71">
        <v>462</v>
      </c>
      <c r="X16" s="72">
        <v>448</v>
      </c>
      <c r="Y16" s="73">
        <f t="shared" si="23"/>
        <v>910</v>
      </c>
      <c r="Z16" s="77">
        <f t="shared" si="24"/>
        <v>0.7979274611398963</v>
      </c>
      <c r="AA16" s="78">
        <f t="shared" si="3"/>
        <v>0.8924302788844621</v>
      </c>
      <c r="AB16" s="79">
        <f t="shared" si="3"/>
        <v>0.8418131359851989</v>
      </c>
      <c r="AC16" s="71">
        <v>4</v>
      </c>
      <c r="AD16" s="72">
        <v>10</v>
      </c>
      <c r="AE16" s="73">
        <f t="shared" si="25"/>
        <v>14</v>
      </c>
      <c r="AF16" s="77">
        <f t="shared" si="26"/>
        <v>0.0069084628670120895</v>
      </c>
      <c r="AG16" s="78">
        <f t="shared" si="4"/>
        <v>0.0199203187250996</v>
      </c>
      <c r="AH16" s="79">
        <f t="shared" si="4"/>
        <v>0.012950971322849213</v>
      </c>
      <c r="AI16" s="71">
        <v>834</v>
      </c>
      <c r="AJ16" s="72">
        <v>886</v>
      </c>
      <c r="AK16" s="73">
        <f t="shared" si="27"/>
        <v>1720</v>
      </c>
      <c r="AL16" s="77">
        <f t="shared" si="28"/>
        <v>1.4404145077720207</v>
      </c>
      <c r="AM16" s="78">
        <f t="shared" si="5"/>
        <v>1.7649402390438247</v>
      </c>
      <c r="AN16" s="79">
        <f t="shared" si="5"/>
        <v>1.5911193339500462</v>
      </c>
      <c r="AO16" s="71">
        <v>217</v>
      </c>
      <c r="AP16" s="72">
        <v>226</v>
      </c>
      <c r="AQ16" s="73">
        <f t="shared" si="29"/>
        <v>443</v>
      </c>
      <c r="AR16" s="77">
        <f t="shared" si="30"/>
        <v>0.3747841105354059</v>
      </c>
      <c r="AS16" s="78">
        <f t="shared" si="6"/>
        <v>0.3903281519861831</v>
      </c>
      <c r="AT16" s="79">
        <f t="shared" si="6"/>
        <v>0.7651122625215889</v>
      </c>
      <c r="AU16" s="71">
        <v>24</v>
      </c>
      <c r="AV16" s="72">
        <v>28</v>
      </c>
      <c r="AW16" s="80">
        <f t="shared" si="31"/>
        <v>52</v>
      </c>
      <c r="AX16" s="75">
        <f t="shared" si="32"/>
        <v>0.04145077720207254</v>
      </c>
      <c r="AY16" s="75">
        <f t="shared" si="7"/>
        <v>0.055776892430278883</v>
      </c>
      <c r="AZ16" s="75">
        <f t="shared" si="7"/>
        <v>0.04810360777058279</v>
      </c>
      <c r="BA16" s="72">
        <v>2</v>
      </c>
      <c r="BB16" s="72">
        <v>0</v>
      </c>
      <c r="BC16" s="80">
        <f t="shared" si="33"/>
        <v>2</v>
      </c>
      <c r="BD16" s="75">
        <f t="shared" si="34"/>
        <v>0.0034542314335060447</v>
      </c>
      <c r="BE16" s="75">
        <f t="shared" si="8"/>
        <v>0</v>
      </c>
      <c r="BF16" s="76">
        <f t="shared" si="8"/>
        <v>0.0018501387604070306</v>
      </c>
      <c r="BG16" s="71">
        <v>185</v>
      </c>
      <c r="BH16" s="72">
        <v>164</v>
      </c>
      <c r="BI16" s="80">
        <f t="shared" si="35"/>
        <v>349</v>
      </c>
      <c r="BJ16" s="75">
        <f t="shared" si="36"/>
        <v>0.31951640759930916</v>
      </c>
      <c r="BK16" s="75">
        <f t="shared" si="9"/>
        <v>0.32669322709163345</v>
      </c>
      <c r="BL16" s="75">
        <f t="shared" si="9"/>
        <v>0.3228492136910268</v>
      </c>
      <c r="BM16" s="72">
        <v>79</v>
      </c>
      <c r="BN16" s="72">
        <v>61</v>
      </c>
      <c r="BO16" s="80">
        <f t="shared" si="37"/>
        <v>140</v>
      </c>
      <c r="BP16" s="75">
        <f t="shared" si="38"/>
        <v>0.13644214162348878</v>
      </c>
      <c r="BQ16" s="75">
        <f t="shared" si="10"/>
        <v>0.12151394422310757</v>
      </c>
      <c r="BR16" s="76">
        <f t="shared" si="10"/>
        <v>0.12950971322849214</v>
      </c>
      <c r="BS16" s="71">
        <v>106</v>
      </c>
      <c r="BT16" s="72">
        <v>76</v>
      </c>
      <c r="BU16" s="80">
        <f t="shared" si="39"/>
        <v>182</v>
      </c>
      <c r="BV16" s="75">
        <f t="shared" si="40"/>
        <v>0.18307426597582038</v>
      </c>
      <c r="BW16" s="75">
        <f t="shared" si="11"/>
        <v>0.15139442231075698</v>
      </c>
      <c r="BX16" s="75">
        <f t="shared" si="11"/>
        <v>0.1683626271970398</v>
      </c>
      <c r="BY16" s="72">
        <v>16</v>
      </c>
      <c r="BZ16" s="72">
        <v>13</v>
      </c>
      <c r="CA16" s="80">
        <f t="shared" si="41"/>
        <v>29</v>
      </c>
      <c r="CB16" s="75">
        <f t="shared" si="42"/>
        <v>0.027633851468048358</v>
      </c>
      <c r="CC16" s="75">
        <f t="shared" si="12"/>
        <v>0.025896414342629483</v>
      </c>
      <c r="CD16" s="76">
        <f t="shared" si="12"/>
        <v>0.02682701202590194</v>
      </c>
      <c r="CE16" s="71">
        <v>112</v>
      </c>
      <c r="CF16" s="72">
        <v>72</v>
      </c>
      <c r="CG16" s="80">
        <f t="shared" si="43"/>
        <v>184</v>
      </c>
      <c r="CH16" s="75">
        <f t="shared" si="44"/>
        <v>0.19343696027633853</v>
      </c>
      <c r="CI16" s="75">
        <f t="shared" si="13"/>
        <v>0.14342629482071714</v>
      </c>
      <c r="CJ16" s="75">
        <f t="shared" si="13"/>
        <v>0.1702127659574468</v>
      </c>
      <c r="CK16" s="72">
        <v>21</v>
      </c>
      <c r="CL16" s="72">
        <v>14</v>
      </c>
      <c r="CM16" s="80">
        <f t="shared" si="45"/>
        <v>35</v>
      </c>
      <c r="CN16" s="75">
        <f t="shared" si="46"/>
        <v>0.03626943005181347</v>
      </c>
      <c r="CO16" s="75">
        <f t="shared" si="14"/>
        <v>0.027888446215139442</v>
      </c>
      <c r="CP16" s="75">
        <f t="shared" si="14"/>
        <v>0.032377428307123035</v>
      </c>
      <c r="CQ16" s="80">
        <f t="shared" si="47"/>
        <v>133</v>
      </c>
      <c r="CR16" s="80">
        <f t="shared" si="15"/>
        <v>86</v>
      </c>
      <c r="CS16" s="80">
        <f t="shared" si="48"/>
        <v>219</v>
      </c>
      <c r="CT16" s="75">
        <f t="shared" si="49"/>
        <v>0.229706390328152</v>
      </c>
      <c r="CU16" s="75">
        <f t="shared" si="49"/>
        <v>0.17131474103585656</v>
      </c>
      <c r="CV16" s="76">
        <f t="shared" si="49"/>
        <v>0.20259019426456984</v>
      </c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s="2" customFormat="1" ht="18.75" customHeight="1">
      <c r="A17" s="122" t="s">
        <v>40</v>
      </c>
      <c r="B17" s="71">
        <v>195</v>
      </c>
      <c r="C17" s="72">
        <v>181</v>
      </c>
      <c r="D17" s="73">
        <f t="shared" si="16"/>
        <v>376</v>
      </c>
      <c r="E17" s="71">
        <v>87</v>
      </c>
      <c r="F17" s="72">
        <v>88</v>
      </c>
      <c r="G17" s="73">
        <f t="shared" si="17"/>
        <v>175</v>
      </c>
      <c r="H17" s="74">
        <f t="shared" si="18"/>
        <v>0.4461538461538462</v>
      </c>
      <c r="I17" s="75">
        <f t="shared" si="0"/>
        <v>0.4861878453038674</v>
      </c>
      <c r="J17" s="76">
        <f t="shared" si="0"/>
        <v>0.4654255319148936</v>
      </c>
      <c r="K17" s="71">
        <v>54</v>
      </c>
      <c r="L17" s="72">
        <v>63</v>
      </c>
      <c r="M17" s="73">
        <f t="shared" si="19"/>
        <v>117</v>
      </c>
      <c r="N17" s="74">
        <f t="shared" si="20"/>
        <v>0.6206896551724138</v>
      </c>
      <c r="O17" s="75">
        <f t="shared" si="1"/>
        <v>0.7159090909090909</v>
      </c>
      <c r="P17" s="76">
        <f t="shared" si="1"/>
        <v>0.6685714285714286</v>
      </c>
      <c r="Q17" s="71">
        <v>70</v>
      </c>
      <c r="R17" s="72">
        <v>66</v>
      </c>
      <c r="S17" s="73">
        <f t="shared" si="21"/>
        <v>136</v>
      </c>
      <c r="T17" s="77">
        <f t="shared" si="22"/>
        <v>0.358974358974359</v>
      </c>
      <c r="U17" s="78">
        <f t="shared" si="2"/>
        <v>0.36464088397790057</v>
      </c>
      <c r="V17" s="79">
        <f t="shared" si="2"/>
        <v>0.3617021276595745</v>
      </c>
      <c r="W17" s="71">
        <v>223</v>
      </c>
      <c r="X17" s="72">
        <v>206</v>
      </c>
      <c r="Y17" s="73">
        <f t="shared" si="23"/>
        <v>429</v>
      </c>
      <c r="Z17" s="77">
        <f t="shared" si="24"/>
        <v>1.1435897435897435</v>
      </c>
      <c r="AA17" s="78">
        <f t="shared" si="3"/>
        <v>1.138121546961326</v>
      </c>
      <c r="AB17" s="79">
        <f t="shared" si="3"/>
        <v>1.1409574468085106</v>
      </c>
      <c r="AC17" s="71">
        <v>0</v>
      </c>
      <c r="AD17" s="72">
        <v>0</v>
      </c>
      <c r="AE17" s="73">
        <f t="shared" si="25"/>
        <v>0</v>
      </c>
      <c r="AF17" s="77">
        <f t="shared" si="26"/>
        <v>0</v>
      </c>
      <c r="AG17" s="78">
        <f t="shared" si="4"/>
        <v>0</v>
      </c>
      <c r="AH17" s="79">
        <f t="shared" si="4"/>
        <v>0</v>
      </c>
      <c r="AI17" s="71">
        <v>293</v>
      </c>
      <c r="AJ17" s="72">
        <v>272</v>
      </c>
      <c r="AK17" s="73">
        <f t="shared" si="27"/>
        <v>565</v>
      </c>
      <c r="AL17" s="77">
        <f t="shared" si="28"/>
        <v>1.5025641025641026</v>
      </c>
      <c r="AM17" s="78">
        <f t="shared" si="5"/>
        <v>1.5027624309392265</v>
      </c>
      <c r="AN17" s="79">
        <f t="shared" si="5"/>
        <v>1.502659574468085</v>
      </c>
      <c r="AO17" s="71">
        <v>134</v>
      </c>
      <c r="AP17" s="72">
        <v>197</v>
      </c>
      <c r="AQ17" s="73">
        <f t="shared" si="29"/>
        <v>331</v>
      </c>
      <c r="AR17" s="77">
        <f t="shared" si="30"/>
        <v>0.6871794871794872</v>
      </c>
      <c r="AS17" s="78">
        <f t="shared" si="6"/>
        <v>1.0102564102564102</v>
      </c>
      <c r="AT17" s="79">
        <f t="shared" si="6"/>
        <v>1.6974358974358974</v>
      </c>
      <c r="AU17" s="71">
        <v>25</v>
      </c>
      <c r="AV17" s="72">
        <v>27</v>
      </c>
      <c r="AW17" s="80">
        <f t="shared" si="31"/>
        <v>52</v>
      </c>
      <c r="AX17" s="75">
        <f t="shared" si="32"/>
        <v>0.1282051282051282</v>
      </c>
      <c r="AY17" s="75">
        <f t="shared" si="7"/>
        <v>0.14917127071823205</v>
      </c>
      <c r="AZ17" s="75">
        <f t="shared" si="7"/>
        <v>0.13829787234042554</v>
      </c>
      <c r="BA17" s="72">
        <v>0</v>
      </c>
      <c r="BB17" s="72">
        <v>0</v>
      </c>
      <c r="BC17" s="80">
        <f t="shared" si="33"/>
        <v>0</v>
      </c>
      <c r="BD17" s="75">
        <f t="shared" si="34"/>
        <v>0</v>
      </c>
      <c r="BE17" s="75">
        <f t="shared" si="8"/>
        <v>0</v>
      </c>
      <c r="BF17" s="76">
        <f t="shared" si="8"/>
        <v>0</v>
      </c>
      <c r="BG17" s="71">
        <v>75</v>
      </c>
      <c r="BH17" s="72">
        <v>82</v>
      </c>
      <c r="BI17" s="80">
        <f t="shared" si="35"/>
        <v>157</v>
      </c>
      <c r="BJ17" s="75">
        <f t="shared" si="36"/>
        <v>0.38461538461538464</v>
      </c>
      <c r="BK17" s="75">
        <f t="shared" si="9"/>
        <v>0.4530386740331492</v>
      </c>
      <c r="BL17" s="75">
        <f t="shared" si="9"/>
        <v>0.4175531914893617</v>
      </c>
      <c r="BM17" s="72">
        <v>6</v>
      </c>
      <c r="BN17" s="72">
        <v>6</v>
      </c>
      <c r="BO17" s="80">
        <f t="shared" si="37"/>
        <v>12</v>
      </c>
      <c r="BP17" s="75">
        <f t="shared" si="38"/>
        <v>0.03076923076923077</v>
      </c>
      <c r="BQ17" s="75">
        <f t="shared" si="10"/>
        <v>0.03314917127071823</v>
      </c>
      <c r="BR17" s="76">
        <f t="shared" si="10"/>
        <v>0.031914893617021274</v>
      </c>
      <c r="BS17" s="71">
        <v>62</v>
      </c>
      <c r="BT17" s="72">
        <v>48</v>
      </c>
      <c r="BU17" s="80">
        <f t="shared" si="39"/>
        <v>110</v>
      </c>
      <c r="BV17" s="75">
        <f t="shared" si="40"/>
        <v>0.31794871794871793</v>
      </c>
      <c r="BW17" s="75">
        <f t="shared" si="11"/>
        <v>0.26519337016574585</v>
      </c>
      <c r="BX17" s="75">
        <f t="shared" si="11"/>
        <v>0.2925531914893617</v>
      </c>
      <c r="BY17" s="72">
        <v>13</v>
      </c>
      <c r="BZ17" s="72">
        <v>6</v>
      </c>
      <c r="CA17" s="80">
        <f t="shared" si="41"/>
        <v>19</v>
      </c>
      <c r="CB17" s="75">
        <f t="shared" si="42"/>
        <v>0.06666666666666667</v>
      </c>
      <c r="CC17" s="75">
        <f t="shared" si="12"/>
        <v>0.03314917127071823</v>
      </c>
      <c r="CD17" s="76">
        <f t="shared" si="12"/>
        <v>0.05053191489361702</v>
      </c>
      <c r="CE17" s="71">
        <v>75</v>
      </c>
      <c r="CF17" s="72">
        <v>54</v>
      </c>
      <c r="CG17" s="80">
        <f t="shared" si="43"/>
        <v>129</v>
      </c>
      <c r="CH17" s="75">
        <f t="shared" si="44"/>
        <v>0.38461538461538464</v>
      </c>
      <c r="CI17" s="75">
        <f t="shared" si="13"/>
        <v>0.2983425414364641</v>
      </c>
      <c r="CJ17" s="75">
        <f t="shared" si="13"/>
        <v>0.34308510638297873</v>
      </c>
      <c r="CK17" s="72">
        <v>5</v>
      </c>
      <c r="CL17" s="72">
        <v>4</v>
      </c>
      <c r="CM17" s="80">
        <f t="shared" si="45"/>
        <v>9</v>
      </c>
      <c r="CN17" s="75">
        <f t="shared" si="46"/>
        <v>0.02564102564102564</v>
      </c>
      <c r="CO17" s="75">
        <f t="shared" si="14"/>
        <v>0.022099447513812154</v>
      </c>
      <c r="CP17" s="75">
        <f t="shared" si="14"/>
        <v>0.023936170212765957</v>
      </c>
      <c r="CQ17" s="80">
        <f t="shared" si="47"/>
        <v>80</v>
      </c>
      <c r="CR17" s="80">
        <f t="shared" si="15"/>
        <v>58</v>
      </c>
      <c r="CS17" s="80">
        <f t="shared" si="48"/>
        <v>138</v>
      </c>
      <c r="CT17" s="75">
        <f t="shared" si="49"/>
        <v>0.41025641025641024</v>
      </c>
      <c r="CU17" s="75">
        <f t="shared" si="49"/>
        <v>0.32044198895027626</v>
      </c>
      <c r="CV17" s="76">
        <f t="shared" si="49"/>
        <v>0.3670212765957447</v>
      </c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1:126" s="2" customFormat="1" ht="18.75" customHeight="1">
      <c r="A18" s="122" t="s">
        <v>28</v>
      </c>
      <c r="B18" s="71">
        <v>98</v>
      </c>
      <c r="C18" s="72">
        <v>85</v>
      </c>
      <c r="D18" s="73">
        <f t="shared" si="16"/>
        <v>183</v>
      </c>
      <c r="E18" s="71">
        <v>32</v>
      </c>
      <c r="F18" s="72">
        <v>30</v>
      </c>
      <c r="G18" s="73">
        <f t="shared" si="17"/>
        <v>62</v>
      </c>
      <c r="H18" s="74">
        <f t="shared" si="18"/>
        <v>0.32653061224489793</v>
      </c>
      <c r="I18" s="75">
        <f t="shared" si="0"/>
        <v>0.35294117647058826</v>
      </c>
      <c r="J18" s="76">
        <f t="shared" si="0"/>
        <v>0.33879781420765026</v>
      </c>
      <c r="K18" s="71">
        <v>16</v>
      </c>
      <c r="L18" s="72">
        <v>21</v>
      </c>
      <c r="M18" s="73">
        <f t="shared" si="19"/>
        <v>37</v>
      </c>
      <c r="N18" s="74">
        <f t="shared" si="20"/>
        <v>0.5</v>
      </c>
      <c r="O18" s="75">
        <f t="shared" si="1"/>
        <v>0.7</v>
      </c>
      <c r="P18" s="76">
        <f t="shared" si="1"/>
        <v>0.5967741935483871</v>
      </c>
      <c r="Q18" s="71">
        <v>26</v>
      </c>
      <c r="R18" s="72">
        <v>19</v>
      </c>
      <c r="S18" s="73">
        <f t="shared" si="21"/>
        <v>45</v>
      </c>
      <c r="T18" s="77">
        <f t="shared" si="22"/>
        <v>0.2653061224489796</v>
      </c>
      <c r="U18" s="78">
        <f t="shared" si="2"/>
        <v>0.2235294117647059</v>
      </c>
      <c r="V18" s="79">
        <f t="shared" si="2"/>
        <v>0.2459016393442623</v>
      </c>
      <c r="W18" s="71">
        <v>76</v>
      </c>
      <c r="X18" s="72">
        <v>54</v>
      </c>
      <c r="Y18" s="73">
        <f t="shared" si="23"/>
        <v>130</v>
      </c>
      <c r="Z18" s="77">
        <f t="shared" si="24"/>
        <v>0.7755102040816326</v>
      </c>
      <c r="AA18" s="78">
        <f t="shared" si="3"/>
        <v>0.6352941176470588</v>
      </c>
      <c r="AB18" s="79">
        <f t="shared" si="3"/>
        <v>0.7103825136612022</v>
      </c>
      <c r="AC18" s="71">
        <v>0</v>
      </c>
      <c r="AD18" s="72">
        <v>0</v>
      </c>
      <c r="AE18" s="73">
        <f t="shared" si="25"/>
        <v>0</v>
      </c>
      <c r="AF18" s="77">
        <f t="shared" si="26"/>
        <v>0</v>
      </c>
      <c r="AG18" s="78">
        <f t="shared" si="4"/>
        <v>0</v>
      </c>
      <c r="AH18" s="79">
        <f t="shared" si="4"/>
        <v>0</v>
      </c>
      <c r="AI18" s="71">
        <v>102</v>
      </c>
      <c r="AJ18" s="72">
        <v>73</v>
      </c>
      <c r="AK18" s="73">
        <f t="shared" si="27"/>
        <v>175</v>
      </c>
      <c r="AL18" s="77">
        <f t="shared" si="28"/>
        <v>1.0408163265306123</v>
      </c>
      <c r="AM18" s="78">
        <f t="shared" si="5"/>
        <v>0.8588235294117647</v>
      </c>
      <c r="AN18" s="79">
        <f t="shared" si="5"/>
        <v>0.9562841530054644</v>
      </c>
      <c r="AO18" s="71">
        <v>65</v>
      </c>
      <c r="AP18" s="72">
        <v>65</v>
      </c>
      <c r="AQ18" s="73">
        <f t="shared" si="29"/>
        <v>130</v>
      </c>
      <c r="AR18" s="77">
        <f t="shared" si="30"/>
        <v>0.6632653061224489</v>
      </c>
      <c r="AS18" s="78">
        <f t="shared" si="6"/>
        <v>0.6632653061224489</v>
      </c>
      <c r="AT18" s="79">
        <f t="shared" si="6"/>
        <v>1.3265306122448979</v>
      </c>
      <c r="AU18" s="71">
        <v>0</v>
      </c>
      <c r="AV18" s="72">
        <v>0</v>
      </c>
      <c r="AW18" s="80">
        <f t="shared" si="31"/>
        <v>0</v>
      </c>
      <c r="AX18" s="75">
        <f t="shared" si="32"/>
        <v>0</v>
      </c>
      <c r="AY18" s="75">
        <f t="shared" si="7"/>
        <v>0</v>
      </c>
      <c r="AZ18" s="75">
        <f t="shared" si="7"/>
        <v>0</v>
      </c>
      <c r="BA18" s="72">
        <v>0</v>
      </c>
      <c r="BB18" s="72">
        <v>0</v>
      </c>
      <c r="BC18" s="80">
        <f t="shared" si="33"/>
        <v>0</v>
      </c>
      <c r="BD18" s="75">
        <f t="shared" si="34"/>
        <v>0</v>
      </c>
      <c r="BE18" s="75">
        <f t="shared" si="8"/>
        <v>0</v>
      </c>
      <c r="BF18" s="76">
        <f t="shared" si="8"/>
        <v>0</v>
      </c>
      <c r="BG18" s="71">
        <v>21</v>
      </c>
      <c r="BH18" s="72">
        <v>22</v>
      </c>
      <c r="BI18" s="80">
        <f t="shared" si="35"/>
        <v>43</v>
      </c>
      <c r="BJ18" s="75">
        <f t="shared" si="36"/>
        <v>0.21428571428571427</v>
      </c>
      <c r="BK18" s="75">
        <f t="shared" si="9"/>
        <v>0.25882352941176473</v>
      </c>
      <c r="BL18" s="75">
        <f t="shared" si="9"/>
        <v>0.23497267759562843</v>
      </c>
      <c r="BM18" s="72">
        <v>0</v>
      </c>
      <c r="BN18" s="72">
        <v>0</v>
      </c>
      <c r="BO18" s="80">
        <f t="shared" si="37"/>
        <v>0</v>
      </c>
      <c r="BP18" s="75">
        <f t="shared" si="38"/>
        <v>0</v>
      </c>
      <c r="BQ18" s="75">
        <f t="shared" si="10"/>
        <v>0</v>
      </c>
      <c r="BR18" s="76">
        <f t="shared" si="10"/>
        <v>0</v>
      </c>
      <c r="BS18" s="71">
        <v>28</v>
      </c>
      <c r="BT18" s="72">
        <v>2</v>
      </c>
      <c r="BU18" s="80">
        <f t="shared" si="39"/>
        <v>30</v>
      </c>
      <c r="BV18" s="75">
        <f t="shared" si="40"/>
        <v>0.2857142857142857</v>
      </c>
      <c r="BW18" s="75">
        <f t="shared" si="11"/>
        <v>0.023529411764705882</v>
      </c>
      <c r="BX18" s="75">
        <f t="shared" si="11"/>
        <v>0.16393442622950818</v>
      </c>
      <c r="BY18" s="72">
        <v>5</v>
      </c>
      <c r="BZ18" s="72">
        <v>0</v>
      </c>
      <c r="CA18" s="80">
        <f t="shared" si="41"/>
        <v>5</v>
      </c>
      <c r="CB18" s="75">
        <f t="shared" si="42"/>
        <v>0.05102040816326531</v>
      </c>
      <c r="CC18" s="75">
        <f t="shared" si="12"/>
        <v>0</v>
      </c>
      <c r="CD18" s="76">
        <f t="shared" si="12"/>
        <v>0.0273224043715847</v>
      </c>
      <c r="CE18" s="71">
        <v>29</v>
      </c>
      <c r="CF18" s="72">
        <v>9</v>
      </c>
      <c r="CG18" s="80">
        <f t="shared" si="43"/>
        <v>38</v>
      </c>
      <c r="CH18" s="75">
        <f t="shared" si="44"/>
        <v>0.29591836734693877</v>
      </c>
      <c r="CI18" s="75">
        <f t="shared" si="13"/>
        <v>0.10588235294117647</v>
      </c>
      <c r="CJ18" s="75">
        <f t="shared" si="13"/>
        <v>0.20765027322404372</v>
      </c>
      <c r="CK18" s="72">
        <v>1</v>
      </c>
      <c r="CL18" s="72">
        <v>2</v>
      </c>
      <c r="CM18" s="80">
        <f t="shared" si="45"/>
        <v>3</v>
      </c>
      <c r="CN18" s="75">
        <f t="shared" si="46"/>
        <v>0.01020408163265306</v>
      </c>
      <c r="CO18" s="75">
        <f t="shared" si="14"/>
        <v>0.023529411764705882</v>
      </c>
      <c r="CP18" s="75">
        <f t="shared" si="14"/>
        <v>0.01639344262295082</v>
      </c>
      <c r="CQ18" s="80">
        <f t="shared" si="47"/>
        <v>30</v>
      </c>
      <c r="CR18" s="80">
        <f t="shared" si="15"/>
        <v>11</v>
      </c>
      <c r="CS18" s="80">
        <f t="shared" si="48"/>
        <v>41</v>
      </c>
      <c r="CT18" s="75">
        <f t="shared" si="49"/>
        <v>0.30612244897959184</v>
      </c>
      <c r="CU18" s="75">
        <f t="shared" si="49"/>
        <v>0.12941176470588237</v>
      </c>
      <c r="CV18" s="76">
        <f t="shared" si="49"/>
        <v>0.22404371584699453</v>
      </c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s="2" customFormat="1" ht="18.75" customHeight="1">
      <c r="A19" s="122" t="s">
        <v>29</v>
      </c>
      <c r="B19" s="71">
        <v>61</v>
      </c>
      <c r="C19" s="72">
        <v>49</v>
      </c>
      <c r="D19" s="73">
        <f t="shared" si="16"/>
        <v>110</v>
      </c>
      <c r="E19" s="71">
        <v>4</v>
      </c>
      <c r="F19" s="72">
        <v>4</v>
      </c>
      <c r="G19" s="73">
        <f t="shared" si="17"/>
        <v>8</v>
      </c>
      <c r="H19" s="74">
        <f t="shared" si="18"/>
        <v>0.06557377049180328</v>
      </c>
      <c r="I19" s="75">
        <f t="shared" si="0"/>
        <v>0.08163265306122448</v>
      </c>
      <c r="J19" s="76">
        <f t="shared" si="0"/>
        <v>0.07272727272727272</v>
      </c>
      <c r="K19" s="71">
        <v>4</v>
      </c>
      <c r="L19" s="72">
        <v>4</v>
      </c>
      <c r="M19" s="73">
        <f t="shared" si="19"/>
        <v>8</v>
      </c>
      <c r="N19" s="74">
        <f t="shared" si="20"/>
        <v>1</v>
      </c>
      <c r="O19" s="75">
        <f t="shared" si="1"/>
        <v>1</v>
      </c>
      <c r="P19" s="76">
        <f t="shared" si="1"/>
        <v>1</v>
      </c>
      <c r="Q19" s="71">
        <v>0</v>
      </c>
      <c r="R19" s="72">
        <v>0</v>
      </c>
      <c r="S19" s="73">
        <f t="shared" si="21"/>
        <v>0</v>
      </c>
      <c r="T19" s="77">
        <f t="shared" si="22"/>
        <v>0</v>
      </c>
      <c r="U19" s="78">
        <f t="shared" si="2"/>
        <v>0</v>
      </c>
      <c r="V19" s="79">
        <f t="shared" si="2"/>
        <v>0</v>
      </c>
      <c r="W19" s="71">
        <v>10</v>
      </c>
      <c r="X19" s="72">
        <v>5</v>
      </c>
      <c r="Y19" s="73">
        <f t="shared" si="23"/>
        <v>15</v>
      </c>
      <c r="Z19" s="77">
        <f t="shared" si="24"/>
        <v>0.16393442622950818</v>
      </c>
      <c r="AA19" s="78">
        <f t="shared" si="3"/>
        <v>0.10204081632653061</v>
      </c>
      <c r="AB19" s="79">
        <f t="shared" si="3"/>
        <v>0.13636363636363635</v>
      </c>
      <c r="AC19" s="71">
        <v>0</v>
      </c>
      <c r="AD19" s="72">
        <v>0</v>
      </c>
      <c r="AE19" s="73">
        <f t="shared" si="25"/>
        <v>0</v>
      </c>
      <c r="AF19" s="77">
        <f t="shared" si="26"/>
        <v>0</v>
      </c>
      <c r="AG19" s="78">
        <f t="shared" si="4"/>
        <v>0</v>
      </c>
      <c r="AH19" s="79">
        <f t="shared" si="4"/>
        <v>0</v>
      </c>
      <c r="AI19" s="71">
        <v>10</v>
      </c>
      <c r="AJ19" s="72">
        <v>5</v>
      </c>
      <c r="AK19" s="73">
        <f t="shared" si="27"/>
        <v>15</v>
      </c>
      <c r="AL19" s="77">
        <f t="shared" si="28"/>
        <v>0.16393442622950818</v>
      </c>
      <c r="AM19" s="78">
        <f t="shared" si="5"/>
        <v>0.10204081632653061</v>
      </c>
      <c r="AN19" s="79">
        <f t="shared" si="5"/>
        <v>0.13636363636363635</v>
      </c>
      <c r="AO19" s="71">
        <v>16</v>
      </c>
      <c r="AP19" s="72">
        <v>7</v>
      </c>
      <c r="AQ19" s="73">
        <f t="shared" si="29"/>
        <v>23</v>
      </c>
      <c r="AR19" s="77">
        <f t="shared" si="30"/>
        <v>0.26229508196721313</v>
      </c>
      <c r="AS19" s="78">
        <f t="shared" si="6"/>
        <v>0.11475409836065574</v>
      </c>
      <c r="AT19" s="79">
        <f t="shared" si="6"/>
        <v>0.3770491803278688</v>
      </c>
      <c r="AU19" s="71">
        <v>0</v>
      </c>
      <c r="AV19" s="72">
        <v>0</v>
      </c>
      <c r="AW19" s="80">
        <f t="shared" si="31"/>
        <v>0</v>
      </c>
      <c r="AX19" s="75">
        <f t="shared" si="32"/>
        <v>0</v>
      </c>
      <c r="AY19" s="75">
        <f t="shared" si="7"/>
        <v>0</v>
      </c>
      <c r="AZ19" s="75">
        <f t="shared" si="7"/>
        <v>0</v>
      </c>
      <c r="BA19" s="72">
        <v>0</v>
      </c>
      <c r="BB19" s="72">
        <v>0</v>
      </c>
      <c r="BC19" s="80">
        <f t="shared" si="33"/>
        <v>0</v>
      </c>
      <c r="BD19" s="75">
        <f t="shared" si="34"/>
        <v>0</v>
      </c>
      <c r="BE19" s="75">
        <f t="shared" si="8"/>
        <v>0</v>
      </c>
      <c r="BF19" s="76">
        <f t="shared" si="8"/>
        <v>0</v>
      </c>
      <c r="BG19" s="71">
        <v>0</v>
      </c>
      <c r="BH19" s="72">
        <v>2</v>
      </c>
      <c r="BI19" s="80">
        <f t="shared" si="35"/>
        <v>2</v>
      </c>
      <c r="BJ19" s="75">
        <f t="shared" si="36"/>
        <v>0</v>
      </c>
      <c r="BK19" s="75">
        <f t="shared" si="9"/>
        <v>0.04081632653061224</v>
      </c>
      <c r="BL19" s="75">
        <f t="shared" si="9"/>
        <v>0.01818181818181818</v>
      </c>
      <c r="BM19" s="72">
        <v>0</v>
      </c>
      <c r="BN19" s="72">
        <v>0</v>
      </c>
      <c r="BO19" s="80">
        <f t="shared" si="37"/>
        <v>0</v>
      </c>
      <c r="BP19" s="75">
        <f t="shared" si="38"/>
        <v>0</v>
      </c>
      <c r="BQ19" s="75">
        <f t="shared" si="10"/>
        <v>0</v>
      </c>
      <c r="BR19" s="76">
        <f t="shared" si="10"/>
        <v>0</v>
      </c>
      <c r="BS19" s="71">
        <v>7</v>
      </c>
      <c r="BT19" s="72">
        <v>3</v>
      </c>
      <c r="BU19" s="80">
        <f t="shared" si="39"/>
        <v>10</v>
      </c>
      <c r="BV19" s="75">
        <f t="shared" si="40"/>
        <v>0.11475409836065574</v>
      </c>
      <c r="BW19" s="75">
        <f t="shared" si="11"/>
        <v>0.061224489795918366</v>
      </c>
      <c r="BX19" s="75">
        <f t="shared" si="11"/>
        <v>0.09090909090909091</v>
      </c>
      <c r="BY19" s="72">
        <v>3</v>
      </c>
      <c r="BZ19" s="72">
        <v>0</v>
      </c>
      <c r="CA19" s="80">
        <f t="shared" si="41"/>
        <v>3</v>
      </c>
      <c r="CB19" s="75">
        <f t="shared" si="42"/>
        <v>0.04918032786885246</v>
      </c>
      <c r="CC19" s="75">
        <f t="shared" si="12"/>
        <v>0</v>
      </c>
      <c r="CD19" s="76">
        <f t="shared" si="12"/>
        <v>0.02727272727272727</v>
      </c>
      <c r="CE19" s="71">
        <v>14</v>
      </c>
      <c r="CF19" s="72">
        <v>0</v>
      </c>
      <c r="CG19" s="80">
        <f t="shared" si="43"/>
        <v>14</v>
      </c>
      <c r="CH19" s="75">
        <f t="shared" si="44"/>
        <v>0.22950819672131148</v>
      </c>
      <c r="CI19" s="75">
        <f t="shared" si="13"/>
        <v>0</v>
      </c>
      <c r="CJ19" s="75">
        <f t="shared" si="13"/>
        <v>0.12727272727272726</v>
      </c>
      <c r="CK19" s="72">
        <v>0</v>
      </c>
      <c r="CL19" s="72">
        <v>0</v>
      </c>
      <c r="CM19" s="80">
        <f t="shared" si="45"/>
        <v>0</v>
      </c>
      <c r="CN19" s="75">
        <f t="shared" si="46"/>
        <v>0</v>
      </c>
      <c r="CO19" s="75">
        <f t="shared" si="14"/>
        <v>0</v>
      </c>
      <c r="CP19" s="75">
        <f t="shared" si="14"/>
        <v>0</v>
      </c>
      <c r="CQ19" s="80">
        <f t="shared" si="47"/>
        <v>14</v>
      </c>
      <c r="CR19" s="80">
        <f t="shared" si="15"/>
        <v>0</v>
      </c>
      <c r="CS19" s="80">
        <f t="shared" si="48"/>
        <v>14</v>
      </c>
      <c r="CT19" s="75">
        <f t="shared" si="49"/>
        <v>0.22950819672131148</v>
      </c>
      <c r="CU19" s="75">
        <f t="shared" si="49"/>
        <v>0</v>
      </c>
      <c r="CV19" s="76">
        <f t="shared" si="49"/>
        <v>0.12727272727272726</v>
      </c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s="2" customFormat="1" ht="18.75" customHeight="1">
      <c r="A20" s="122" t="s">
        <v>44</v>
      </c>
      <c r="B20" s="71">
        <v>115</v>
      </c>
      <c r="C20" s="72">
        <v>94</v>
      </c>
      <c r="D20" s="73">
        <f t="shared" si="16"/>
        <v>209</v>
      </c>
      <c r="E20" s="71">
        <v>68</v>
      </c>
      <c r="F20" s="72">
        <v>63</v>
      </c>
      <c r="G20" s="73">
        <f t="shared" si="17"/>
        <v>131</v>
      </c>
      <c r="H20" s="74">
        <f t="shared" si="18"/>
        <v>0.591304347826087</v>
      </c>
      <c r="I20" s="75">
        <f t="shared" si="0"/>
        <v>0.6702127659574468</v>
      </c>
      <c r="J20" s="76">
        <f t="shared" si="0"/>
        <v>0.6267942583732058</v>
      </c>
      <c r="K20" s="71">
        <v>36</v>
      </c>
      <c r="L20" s="72">
        <v>38</v>
      </c>
      <c r="M20" s="73">
        <f t="shared" si="19"/>
        <v>74</v>
      </c>
      <c r="N20" s="74">
        <f t="shared" si="20"/>
        <v>0.5294117647058824</v>
      </c>
      <c r="O20" s="75">
        <f t="shared" si="1"/>
        <v>0.6031746031746031</v>
      </c>
      <c r="P20" s="76">
        <f t="shared" si="1"/>
        <v>0.5648854961832062</v>
      </c>
      <c r="Q20" s="71">
        <v>46</v>
      </c>
      <c r="R20" s="72">
        <v>40</v>
      </c>
      <c r="S20" s="73">
        <f t="shared" si="21"/>
        <v>86</v>
      </c>
      <c r="T20" s="77">
        <f t="shared" si="22"/>
        <v>0.4</v>
      </c>
      <c r="U20" s="78">
        <f t="shared" si="2"/>
        <v>0.425531914893617</v>
      </c>
      <c r="V20" s="79">
        <f t="shared" si="2"/>
        <v>0.41148325358851673</v>
      </c>
      <c r="W20" s="71">
        <v>170</v>
      </c>
      <c r="X20" s="72">
        <v>200</v>
      </c>
      <c r="Y20" s="73">
        <f t="shared" si="23"/>
        <v>370</v>
      </c>
      <c r="Z20" s="77">
        <f t="shared" si="24"/>
        <v>1.4782608695652173</v>
      </c>
      <c r="AA20" s="78">
        <f t="shared" si="3"/>
        <v>2.127659574468085</v>
      </c>
      <c r="AB20" s="79">
        <f t="shared" si="3"/>
        <v>1.770334928229665</v>
      </c>
      <c r="AC20" s="71">
        <v>3</v>
      </c>
      <c r="AD20" s="72">
        <v>7</v>
      </c>
      <c r="AE20" s="73">
        <f t="shared" si="25"/>
        <v>10</v>
      </c>
      <c r="AF20" s="77">
        <f t="shared" si="26"/>
        <v>0.02608695652173913</v>
      </c>
      <c r="AG20" s="78">
        <f t="shared" si="4"/>
        <v>0.07446808510638298</v>
      </c>
      <c r="AH20" s="79">
        <f t="shared" si="4"/>
        <v>0.04784688995215311</v>
      </c>
      <c r="AI20" s="71">
        <v>219</v>
      </c>
      <c r="AJ20" s="72">
        <v>247</v>
      </c>
      <c r="AK20" s="73">
        <f t="shared" si="27"/>
        <v>466</v>
      </c>
      <c r="AL20" s="77">
        <f t="shared" si="28"/>
        <v>1.9043478260869566</v>
      </c>
      <c r="AM20" s="78">
        <f t="shared" si="5"/>
        <v>2.627659574468085</v>
      </c>
      <c r="AN20" s="79">
        <f t="shared" si="5"/>
        <v>2.229665071770335</v>
      </c>
      <c r="AO20" s="71">
        <v>58</v>
      </c>
      <c r="AP20" s="72">
        <v>70</v>
      </c>
      <c r="AQ20" s="73">
        <f t="shared" si="29"/>
        <v>128</v>
      </c>
      <c r="AR20" s="77">
        <f t="shared" si="30"/>
        <v>0.5043478260869565</v>
      </c>
      <c r="AS20" s="78">
        <f t="shared" si="6"/>
        <v>0.6086956521739131</v>
      </c>
      <c r="AT20" s="79">
        <f t="shared" si="6"/>
        <v>1.1130434782608696</v>
      </c>
      <c r="AU20" s="71">
        <v>5</v>
      </c>
      <c r="AV20" s="72">
        <v>2</v>
      </c>
      <c r="AW20" s="80">
        <f t="shared" si="31"/>
        <v>7</v>
      </c>
      <c r="AX20" s="75">
        <f t="shared" si="32"/>
        <v>0.043478260869565216</v>
      </c>
      <c r="AY20" s="75">
        <f t="shared" si="7"/>
        <v>0.02127659574468085</v>
      </c>
      <c r="AZ20" s="75">
        <f t="shared" si="7"/>
        <v>0.03349282296650718</v>
      </c>
      <c r="BA20" s="72">
        <v>2</v>
      </c>
      <c r="BB20" s="72">
        <v>1</v>
      </c>
      <c r="BC20" s="80">
        <f t="shared" si="33"/>
        <v>3</v>
      </c>
      <c r="BD20" s="75">
        <f t="shared" si="34"/>
        <v>0.017391304347826087</v>
      </c>
      <c r="BE20" s="75">
        <f t="shared" si="8"/>
        <v>0.010638297872340425</v>
      </c>
      <c r="BF20" s="76">
        <f t="shared" si="8"/>
        <v>0.014354066985645933</v>
      </c>
      <c r="BG20" s="71">
        <v>25</v>
      </c>
      <c r="BH20" s="72">
        <v>16</v>
      </c>
      <c r="BI20" s="80">
        <f t="shared" si="35"/>
        <v>41</v>
      </c>
      <c r="BJ20" s="75">
        <f t="shared" si="36"/>
        <v>0.21739130434782608</v>
      </c>
      <c r="BK20" s="75">
        <f t="shared" si="9"/>
        <v>0.1702127659574468</v>
      </c>
      <c r="BL20" s="75">
        <f t="shared" si="9"/>
        <v>0.19617224880382775</v>
      </c>
      <c r="BM20" s="72">
        <v>4</v>
      </c>
      <c r="BN20" s="72">
        <v>6</v>
      </c>
      <c r="BO20" s="80">
        <f t="shared" si="37"/>
        <v>10</v>
      </c>
      <c r="BP20" s="75">
        <f t="shared" si="38"/>
        <v>0.034782608695652174</v>
      </c>
      <c r="BQ20" s="75">
        <f t="shared" si="10"/>
        <v>0.06382978723404255</v>
      </c>
      <c r="BR20" s="76">
        <f t="shared" si="10"/>
        <v>0.04784688995215311</v>
      </c>
      <c r="BS20" s="71">
        <v>22</v>
      </c>
      <c r="BT20" s="72">
        <v>15</v>
      </c>
      <c r="BU20" s="80">
        <f t="shared" si="39"/>
        <v>37</v>
      </c>
      <c r="BV20" s="75">
        <f t="shared" si="40"/>
        <v>0.19130434782608696</v>
      </c>
      <c r="BW20" s="75">
        <f t="shared" si="11"/>
        <v>0.1595744680851064</v>
      </c>
      <c r="BX20" s="75">
        <f t="shared" si="11"/>
        <v>0.17703349282296652</v>
      </c>
      <c r="BY20" s="72">
        <v>9</v>
      </c>
      <c r="BZ20" s="72">
        <v>5</v>
      </c>
      <c r="CA20" s="80">
        <f t="shared" si="41"/>
        <v>14</v>
      </c>
      <c r="CB20" s="75">
        <f t="shared" si="42"/>
        <v>0.0782608695652174</v>
      </c>
      <c r="CC20" s="75">
        <f t="shared" si="12"/>
        <v>0.05319148936170213</v>
      </c>
      <c r="CD20" s="76">
        <f t="shared" si="12"/>
        <v>0.06698564593301436</v>
      </c>
      <c r="CE20" s="71">
        <v>19</v>
      </c>
      <c r="CF20" s="72">
        <v>12</v>
      </c>
      <c r="CG20" s="80">
        <f t="shared" si="43"/>
        <v>31</v>
      </c>
      <c r="CH20" s="75">
        <f t="shared" si="44"/>
        <v>0.16521739130434782</v>
      </c>
      <c r="CI20" s="75">
        <f t="shared" si="13"/>
        <v>0.1276595744680851</v>
      </c>
      <c r="CJ20" s="75">
        <f t="shared" si="13"/>
        <v>0.14832535885167464</v>
      </c>
      <c r="CK20" s="72">
        <v>4</v>
      </c>
      <c r="CL20" s="72">
        <v>3</v>
      </c>
      <c r="CM20" s="80">
        <f t="shared" si="45"/>
        <v>7</v>
      </c>
      <c r="CN20" s="75">
        <f t="shared" si="46"/>
        <v>0.034782608695652174</v>
      </c>
      <c r="CO20" s="75">
        <f t="shared" si="14"/>
        <v>0.031914893617021274</v>
      </c>
      <c r="CP20" s="75">
        <f t="shared" si="14"/>
        <v>0.03349282296650718</v>
      </c>
      <c r="CQ20" s="80">
        <f t="shared" si="47"/>
        <v>23</v>
      </c>
      <c r="CR20" s="80">
        <f t="shared" si="15"/>
        <v>15</v>
      </c>
      <c r="CS20" s="80">
        <f t="shared" si="48"/>
        <v>38</v>
      </c>
      <c r="CT20" s="75">
        <f t="shared" si="49"/>
        <v>0.2</v>
      </c>
      <c r="CU20" s="75">
        <f t="shared" si="49"/>
        <v>0.1595744680851064</v>
      </c>
      <c r="CV20" s="76">
        <f t="shared" si="49"/>
        <v>0.18181818181818182</v>
      </c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s="2" customFormat="1" ht="18.75" customHeight="1">
      <c r="A21" s="122" t="s">
        <v>30</v>
      </c>
      <c r="B21" s="71">
        <v>35</v>
      </c>
      <c r="C21" s="72">
        <v>42</v>
      </c>
      <c r="D21" s="73">
        <f t="shared" si="16"/>
        <v>77</v>
      </c>
      <c r="E21" s="71">
        <v>8</v>
      </c>
      <c r="F21" s="72">
        <v>10</v>
      </c>
      <c r="G21" s="73">
        <f t="shared" si="17"/>
        <v>18</v>
      </c>
      <c r="H21" s="74">
        <f t="shared" si="18"/>
        <v>0.22857142857142856</v>
      </c>
      <c r="I21" s="75">
        <f t="shared" si="0"/>
        <v>0.23809523809523808</v>
      </c>
      <c r="J21" s="76">
        <f t="shared" si="0"/>
        <v>0.23376623376623376</v>
      </c>
      <c r="K21" s="71">
        <v>3</v>
      </c>
      <c r="L21" s="72">
        <v>3</v>
      </c>
      <c r="M21" s="73">
        <f t="shared" si="19"/>
        <v>6</v>
      </c>
      <c r="N21" s="74">
        <f t="shared" si="20"/>
        <v>0.375</v>
      </c>
      <c r="O21" s="75">
        <f t="shared" si="1"/>
        <v>0.3</v>
      </c>
      <c r="P21" s="76">
        <f t="shared" si="1"/>
        <v>0.3333333333333333</v>
      </c>
      <c r="Q21" s="71">
        <v>10</v>
      </c>
      <c r="R21" s="72">
        <v>27</v>
      </c>
      <c r="S21" s="73">
        <f t="shared" si="21"/>
        <v>37</v>
      </c>
      <c r="T21" s="77">
        <f t="shared" si="22"/>
        <v>0.2857142857142857</v>
      </c>
      <c r="U21" s="78">
        <f t="shared" si="2"/>
        <v>0.6428571428571429</v>
      </c>
      <c r="V21" s="79">
        <f t="shared" si="2"/>
        <v>0.4805194805194805</v>
      </c>
      <c r="W21" s="71">
        <v>4</v>
      </c>
      <c r="X21" s="72">
        <v>4</v>
      </c>
      <c r="Y21" s="73">
        <f t="shared" si="23"/>
        <v>8</v>
      </c>
      <c r="Z21" s="77">
        <f t="shared" si="24"/>
        <v>0.11428571428571428</v>
      </c>
      <c r="AA21" s="78">
        <f t="shared" si="3"/>
        <v>0.09523809523809523</v>
      </c>
      <c r="AB21" s="79">
        <f t="shared" si="3"/>
        <v>0.1038961038961039</v>
      </c>
      <c r="AC21" s="71">
        <v>0</v>
      </c>
      <c r="AD21" s="72">
        <v>0</v>
      </c>
      <c r="AE21" s="73">
        <f t="shared" si="25"/>
        <v>0</v>
      </c>
      <c r="AF21" s="77">
        <f t="shared" si="26"/>
        <v>0</v>
      </c>
      <c r="AG21" s="78">
        <f t="shared" si="4"/>
        <v>0</v>
      </c>
      <c r="AH21" s="79">
        <f t="shared" si="4"/>
        <v>0</v>
      </c>
      <c r="AI21" s="71">
        <v>14</v>
      </c>
      <c r="AJ21" s="72">
        <v>31</v>
      </c>
      <c r="AK21" s="73">
        <f t="shared" si="27"/>
        <v>45</v>
      </c>
      <c r="AL21" s="77">
        <f t="shared" si="28"/>
        <v>0.4</v>
      </c>
      <c r="AM21" s="78">
        <f t="shared" si="5"/>
        <v>0.7380952380952381</v>
      </c>
      <c r="AN21" s="79">
        <f t="shared" si="5"/>
        <v>0.5844155844155844</v>
      </c>
      <c r="AO21" s="71">
        <v>14</v>
      </c>
      <c r="AP21" s="72">
        <v>19</v>
      </c>
      <c r="AQ21" s="73">
        <f t="shared" si="29"/>
        <v>33</v>
      </c>
      <c r="AR21" s="77">
        <f t="shared" si="30"/>
        <v>0.4</v>
      </c>
      <c r="AS21" s="78">
        <f t="shared" si="6"/>
        <v>0.5428571428571428</v>
      </c>
      <c r="AT21" s="79">
        <f t="shared" si="6"/>
        <v>0.9428571428571428</v>
      </c>
      <c r="AU21" s="71">
        <v>0</v>
      </c>
      <c r="AV21" s="72">
        <v>0</v>
      </c>
      <c r="AW21" s="80">
        <f t="shared" si="31"/>
        <v>0</v>
      </c>
      <c r="AX21" s="75">
        <f t="shared" si="32"/>
        <v>0</v>
      </c>
      <c r="AY21" s="75">
        <f t="shared" si="7"/>
        <v>0</v>
      </c>
      <c r="AZ21" s="75">
        <f t="shared" si="7"/>
        <v>0</v>
      </c>
      <c r="BA21" s="72">
        <v>0</v>
      </c>
      <c r="BB21" s="72">
        <v>0</v>
      </c>
      <c r="BC21" s="80">
        <f t="shared" si="33"/>
        <v>0</v>
      </c>
      <c r="BD21" s="75">
        <f t="shared" si="34"/>
        <v>0</v>
      </c>
      <c r="BE21" s="75">
        <f t="shared" si="8"/>
        <v>0</v>
      </c>
      <c r="BF21" s="76">
        <f t="shared" si="8"/>
        <v>0</v>
      </c>
      <c r="BG21" s="71">
        <v>1</v>
      </c>
      <c r="BH21" s="72">
        <v>4</v>
      </c>
      <c r="BI21" s="80">
        <f t="shared" si="35"/>
        <v>5</v>
      </c>
      <c r="BJ21" s="75">
        <f t="shared" si="36"/>
        <v>0.02857142857142857</v>
      </c>
      <c r="BK21" s="75">
        <f t="shared" si="9"/>
        <v>0.09523809523809523</v>
      </c>
      <c r="BL21" s="75">
        <f t="shared" si="9"/>
        <v>0.06493506493506493</v>
      </c>
      <c r="BM21" s="72">
        <v>0</v>
      </c>
      <c r="BN21" s="72">
        <v>1</v>
      </c>
      <c r="BO21" s="80">
        <f t="shared" si="37"/>
        <v>1</v>
      </c>
      <c r="BP21" s="75">
        <f t="shared" si="38"/>
        <v>0</v>
      </c>
      <c r="BQ21" s="75">
        <f t="shared" si="10"/>
        <v>0.023809523809523808</v>
      </c>
      <c r="BR21" s="76">
        <f t="shared" si="10"/>
        <v>0.012987012987012988</v>
      </c>
      <c r="BS21" s="71">
        <v>20</v>
      </c>
      <c r="BT21" s="72">
        <v>14</v>
      </c>
      <c r="BU21" s="80">
        <f t="shared" si="39"/>
        <v>34</v>
      </c>
      <c r="BV21" s="75">
        <f t="shared" si="40"/>
        <v>0.5714285714285714</v>
      </c>
      <c r="BW21" s="75">
        <f t="shared" si="11"/>
        <v>0.3333333333333333</v>
      </c>
      <c r="BX21" s="75">
        <f t="shared" si="11"/>
        <v>0.44155844155844154</v>
      </c>
      <c r="BY21" s="72">
        <v>2</v>
      </c>
      <c r="BZ21" s="72">
        <v>2</v>
      </c>
      <c r="CA21" s="80">
        <f t="shared" si="41"/>
        <v>4</v>
      </c>
      <c r="CB21" s="75">
        <f t="shared" si="42"/>
        <v>0.05714285714285714</v>
      </c>
      <c r="CC21" s="75">
        <f t="shared" si="12"/>
        <v>0.047619047619047616</v>
      </c>
      <c r="CD21" s="76">
        <f t="shared" si="12"/>
        <v>0.05194805194805195</v>
      </c>
      <c r="CE21" s="71">
        <v>13</v>
      </c>
      <c r="CF21" s="72">
        <v>12</v>
      </c>
      <c r="CG21" s="80">
        <f t="shared" si="43"/>
        <v>25</v>
      </c>
      <c r="CH21" s="75">
        <f t="shared" si="44"/>
        <v>0.37142857142857144</v>
      </c>
      <c r="CI21" s="75">
        <f t="shared" si="13"/>
        <v>0.2857142857142857</v>
      </c>
      <c r="CJ21" s="75">
        <f t="shared" si="13"/>
        <v>0.3246753246753247</v>
      </c>
      <c r="CK21" s="72">
        <v>1</v>
      </c>
      <c r="CL21" s="72">
        <v>0</v>
      </c>
      <c r="CM21" s="80">
        <f t="shared" si="45"/>
        <v>1</v>
      </c>
      <c r="CN21" s="75">
        <f t="shared" si="46"/>
        <v>0.02857142857142857</v>
      </c>
      <c r="CO21" s="75">
        <f t="shared" si="14"/>
        <v>0</v>
      </c>
      <c r="CP21" s="75">
        <f t="shared" si="14"/>
        <v>0.012987012987012988</v>
      </c>
      <c r="CQ21" s="80">
        <f t="shared" si="47"/>
        <v>14</v>
      </c>
      <c r="CR21" s="80">
        <f t="shared" si="15"/>
        <v>12</v>
      </c>
      <c r="CS21" s="80">
        <f t="shared" si="48"/>
        <v>26</v>
      </c>
      <c r="CT21" s="75">
        <f t="shared" si="49"/>
        <v>0.4</v>
      </c>
      <c r="CU21" s="75">
        <f t="shared" si="49"/>
        <v>0.2857142857142857</v>
      </c>
      <c r="CV21" s="76">
        <f t="shared" si="49"/>
        <v>0.33766233766233766</v>
      </c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s="2" customFormat="1" ht="18.75" customHeight="1">
      <c r="A22" s="122" t="s">
        <v>31</v>
      </c>
      <c r="B22" s="71">
        <v>29</v>
      </c>
      <c r="C22" s="72">
        <v>27</v>
      </c>
      <c r="D22" s="73">
        <f t="shared" si="16"/>
        <v>56</v>
      </c>
      <c r="E22" s="71">
        <v>14</v>
      </c>
      <c r="F22" s="72">
        <v>15</v>
      </c>
      <c r="G22" s="73">
        <f t="shared" si="17"/>
        <v>29</v>
      </c>
      <c r="H22" s="74">
        <f t="shared" si="18"/>
        <v>0.4827586206896552</v>
      </c>
      <c r="I22" s="75">
        <f t="shared" si="0"/>
        <v>0.5555555555555556</v>
      </c>
      <c r="J22" s="76">
        <f t="shared" si="0"/>
        <v>0.5178571428571429</v>
      </c>
      <c r="K22" s="71">
        <v>7</v>
      </c>
      <c r="L22" s="72">
        <v>8</v>
      </c>
      <c r="M22" s="73">
        <f t="shared" si="19"/>
        <v>15</v>
      </c>
      <c r="N22" s="74">
        <f t="shared" si="20"/>
        <v>0.5</v>
      </c>
      <c r="O22" s="75">
        <f t="shared" si="1"/>
        <v>0.5333333333333333</v>
      </c>
      <c r="P22" s="76">
        <f t="shared" si="1"/>
        <v>0.5172413793103449</v>
      </c>
      <c r="Q22" s="71">
        <v>11</v>
      </c>
      <c r="R22" s="72">
        <v>18</v>
      </c>
      <c r="S22" s="73">
        <f t="shared" si="21"/>
        <v>29</v>
      </c>
      <c r="T22" s="77">
        <f t="shared" si="22"/>
        <v>0.3793103448275862</v>
      </c>
      <c r="U22" s="78">
        <f t="shared" si="2"/>
        <v>0.6666666666666666</v>
      </c>
      <c r="V22" s="79">
        <f t="shared" si="2"/>
        <v>0.5178571428571429</v>
      </c>
      <c r="W22" s="71">
        <v>14</v>
      </c>
      <c r="X22" s="72">
        <v>28</v>
      </c>
      <c r="Y22" s="73">
        <f t="shared" si="23"/>
        <v>42</v>
      </c>
      <c r="Z22" s="77">
        <f t="shared" si="24"/>
        <v>0.4827586206896552</v>
      </c>
      <c r="AA22" s="78">
        <f t="shared" si="3"/>
        <v>1.037037037037037</v>
      </c>
      <c r="AB22" s="79">
        <f t="shared" si="3"/>
        <v>0.75</v>
      </c>
      <c r="AC22" s="71">
        <v>0</v>
      </c>
      <c r="AD22" s="72">
        <v>0</v>
      </c>
      <c r="AE22" s="73">
        <f t="shared" si="25"/>
        <v>0</v>
      </c>
      <c r="AF22" s="77">
        <f t="shared" si="26"/>
        <v>0</v>
      </c>
      <c r="AG22" s="78">
        <f t="shared" si="4"/>
        <v>0</v>
      </c>
      <c r="AH22" s="79">
        <f t="shared" si="4"/>
        <v>0</v>
      </c>
      <c r="AI22" s="71">
        <v>25</v>
      </c>
      <c r="AJ22" s="72">
        <v>46</v>
      </c>
      <c r="AK22" s="73">
        <f t="shared" si="27"/>
        <v>71</v>
      </c>
      <c r="AL22" s="77">
        <f t="shared" si="28"/>
        <v>0.8620689655172413</v>
      </c>
      <c r="AM22" s="78">
        <f t="shared" si="5"/>
        <v>1.7037037037037037</v>
      </c>
      <c r="AN22" s="79">
        <f t="shared" si="5"/>
        <v>1.2678571428571428</v>
      </c>
      <c r="AO22" s="71">
        <v>1</v>
      </c>
      <c r="AP22" s="72">
        <v>0</v>
      </c>
      <c r="AQ22" s="73">
        <f t="shared" si="29"/>
        <v>1</v>
      </c>
      <c r="AR22" s="77">
        <f t="shared" si="30"/>
        <v>0.034482758620689655</v>
      </c>
      <c r="AS22" s="78">
        <f t="shared" si="6"/>
        <v>0</v>
      </c>
      <c r="AT22" s="79">
        <f t="shared" si="6"/>
        <v>0.034482758620689655</v>
      </c>
      <c r="AU22" s="71">
        <v>0</v>
      </c>
      <c r="AV22" s="72">
        <v>0</v>
      </c>
      <c r="AW22" s="80">
        <f t="shared" si="31"/>
        <v>0</v>
      </c>
      <c r="AX22" s="75">
        <f t="shared" si="32"/>
        <v>0</v>
      </c>
      <c r="AY22" s="75">
        <f t="shared" si="7"/>
        <v>0</v>
      </c>
      <c r="AZ22" s="75">
        <f t="shared" si="7"/>
        <v>0</v>
      </c>
      <c r="BA22" s="72">
        <v>0</v>
      </c>
      <c r="BB22" s="72">
        <v>0</v>
      </c>
      <c r="BC22" s="80">
        <f t="shared" si="33"/>
        <v>0</v>
      </c>
      <c r="BD22" s="75">
        <f t="shared" si="34"/>
        <v>0</v>
      </c>
      <c r="BE22" s="75">
        <f t="shared" si="8"/>
        <v>0</v>
      </c>
      <c r="BF22" s="76">
        <f t="shared" si="8"/>
        <v>0</v>
      </c>
      <c r="BG22" s="71">
        <v>1</v>
      </c>
      <c r="BH22" s="72">
        <v>1</v>
      </c>
      <c r="BI22" s="80">
        <f t="shared" si="35"/>
        <v>2</v>
      </c>
      <c r="BJ22" s="75">
        <f t="shared" si="36"/>
        <v>0.034482758620689655</v>
      </c>
      <c r="BK22" s="75">
        <f t="shared" si="9"/>
        <v>0.037037037037037035</v>
      </c>
      <c r="BL22" s="75">
        <f t="shared" si="9"/>
        <v>0.03571428571428571</v>
      </c>
      <c r="BM22" s="72">
        <v>0</v>
      </c>
      <c r="BN22" s="72">
        <v>0</v>
      </c>
      <c r="BO22" s="80">
        <f t="shared" si="37"/>
        <v>0</v>
      </c>
      <c r="BP22" s="75">
        <f t="shared" si="38"/>
        <v>0</v>
      </c>
      <c r="BQ22" s="75">
        <f t="shared" si="10"/>
        <v>0</v>
      </c>
      <c r="BR22" s="76">
        <f t="shared" si="10"/>
        <v>0</v>
      </c>
      <c r="BS22" s="71">
        <v>5</v>
      </c>
      <c r="BT22" s="72">
        <v>3</v>
      </c>
      <c r="BU22" s="80">
        <f t="shared" si="39"/>
        <v>8</v>
      </c>
      <c r="BV22" s="75">
        <f t="shared" si="40"/>
        <v>0.1724137931034483</v>
      </c>
      <c r="BW22" s="75">
        <f t="shared" si="11"/>
        <v>0.1111111111111111</v>
      </c>
      <c r="BX22" s="75">
        <f t="shared" si="11"/>
        <v>0.14285714285714285</v>
      </c>
      <c r="BY22" s="72">
        <v>0</v>
      </c>
      <c r="BZ22" s="72">
        <v>0</v>
      </c>
      <c r="CA22" s="80">
        <f t="shared" si="41"/>
        <v>0</v>
      </c>
      <c r="CB22" s="75">
        <f t="shared" si="42"/>
        <v>0</v>
      </c>
      <c r="CC22" s="75">
        <f t="shared" si="12"/>
        <v>0</v>
      </c>
      <c r="CD22" s="76">
        <f t="shared" si="12"/>
        <v>0</v>
      </c>
      <c r="CE22" s="71">
        <v>5</v>
      </c>
      <c r="CF22" s="72">
        <v>3</v>
      </c>
      <c r="CG22" s="80">
        <f t="shared" si="43"/>
        <v>8</v>
      </c>
      <c r="CH22" s="75">
        <f t="shared" si="44"/>
        <v>0.1724137931034483</v>
      </c>
      <c r="CI22" s="75">
        <f t="shared" si="13"/>
        <v>0.1111111111111111</v>
      </c>
      <c r="CJ22" s="75">
        <f t="shared" si="13"/>
        <v>0.14285714285714285</v>
      </c>
      <c r="CK22" s="72">
        <v>0</v>
      </c>
      <c r="CL22" s="72">
        <v>0</v>
      </c>
      <c r="CM22" s="80">
        <f t="shared" si="45"/>
        <v>0</v>
      </c>
      <c r="CN22" s="75">
        <f t="shared" si="46"/>
        <v>0</v>
      </c>
      <c r="CO22" s="75">
        <f t="shared" si="14"/>
        <v>0</v>
      </c>
      <c r="CP22" s="75">
        <f t="shared" si="14"/>
        <v>0</v>
      </c>
      <c r="CQ22" s="80">
        <f t="shared" si="47"/>
        <v>5</v>
      </c>
      <c r="CR22" s="80">
        <f t="shared" si="15"/>
        <v>3</v>
      </c>
      <c r="CS22" s="80">
        <f t="shared" si="48"/>
        <v>8</v>
      </c>
      <c r="CT22" s="75">
        <f t="shared" si="49"/>
        <v>0.1724137931034483</v>
      </c>
      <c r="CU22" s="75">
        <f t="shared" si="49"/>
        <v>0.1111111111111111</v>
      </c>
      <c r="CV22" s="76">
        <f t="shared" si="49"/>
        <v>0.14285714285714285</v>
      </c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s="2" customFormat="1" ht="18.75" customHeight="1">
      <c r="A23" s="123" t="s">
        <v>32</v>
      </c>
      <c r="B23" s="81">
        <v>44</v>
      </c>
      <c r="C23" s="82">
        <v>36</v>
      </c>
      <c r="D23" s="83">
        <f t="shared" si="16"/>
        <v>80</v>
      </c>
      <c r="E23" s="81">
        <v>6</v>
      </c>
      <c r="F23" s="82">
        <v>9</v>
      </c>
      <c r="G23" s="83">
        <f t="shared" si="17"/>
        <v>15</v>
      </c>
      <c r="H23" s="84">
        <f t="shared" si="18"/>
        <v>0.13636363636363635</v>
      </c>
      <c r="I23" s="85">
        <f t="shared" si="0"/>
        <v>0.25</v>
      </c>
      <c r="J23" s="86">
        <f t="shared" si="0"/>
        <v>0.1875</v>
      </c>
      <c r="K23" s="81">
        <v>6</v>
      </c>
      <c r="L23" s="82">
        <v>8</v>
      </c>
      <c r="M23" s="83">
        <f t="shared" si="19"/>
        <v>14</v>
      </c>
      <c r="N23" s="84">
        <f t="shared" si="20"/>
        <v>1</v>
      </c>
      <c r="O23" s="85">
        <f t="shared" si="1"/>
        <v>0.8888888888888888</v>
      </c>
      <c r="P23" s="86">
        <f t="shared" si="1"/>
        <v>0.9333333333333333</v>
      </c>
      <c r="Q23" s="81">
        <v>0</v>
      </c>
      <c r="R23" s="82">
        <v>1</v>
      </c>
      <c r="S23" s="83">
        <f t="shared" si="21"/>
        <v>1</v>
      </c>
      <c r="T23" s="87">
        <f t="shared" si="22"/>
        <v>0</v>
      </c>
      <c r="U23" s="88">
        <f t="shared" si="2"/>
        <v>0.027777777777777776</v>
      </c>
      <c r="V23" s="89">
        <f t="shared" si="2"/>
        <v>0.0125</v>
      </c>
      <c r="W23" s="81">
        <v>11</v>
      </c>
      <c r="X23" s="82">
        <v>15</v>
      </c>
      <c r="Y23" s="83">
        <f t="shared" si="23"/>
        <v>26</v>
      </c>
      <c r="Z23" s="87">
        <f t="shared" si="24"/>
        <v>0.25</v>
      </c>
      <c r="AA23" s="88">
        <f t="shared" si="3"/>
        <v>0.4166666666666667</v>
      </c>
      <c r="AB23" s="89">
        <f t="shared" si="3"/>
        <v>0.325</v>
      </c>
      <c r="AC23" s="81">
        <v>1</v>
      </c>
      <c r="AD23" s="82">
        <v>0</v>
      </c>
      <c r="AE23" s="83">
        <f t="shared" si="25"/>
        <v>1</v>
      </c>
      <c r="AF23" s="87">
        <f t="shared" si="26"/>
        <v>0.022727272727272728</v>
      </c>
      <c r="AG23" s="88">
        <f t="shared" si="4"/>
        <v>0</v>
      </c>
      <c r="AH23" s="89">
        <f t="shared" si="4"/>
        <v>0.0125</v>
      </c>
      <c r="AI23" s="81">
        <v>12</v>
      </c>
      <c r="AJ23" s="82">
        <v>16</v>
      </c>
      <c r="AK23" s="83">
        <f t="shared" si="27"/>
        <v>28</v>
      </c>
      <c r="AL23" s="87">
        <f t="shared" si="28"/>
        <v>0.2727272727272727</v>
      </c>
      <c r="AM23" s="88">
        <f t="shared" si="5"/>
        <v>0.4444444444444444</v>
      </c>
      <c r="AN23" s="89">
        <f t="shared" si="5"/>
        <v>0.35</v>
      </c>
      <c r="AO23" s="81">
        <v>3</v>
      </c>
      <c r="AP23" s="82">
        <v>7</v>
      </c>
      <c r="AQ23" s="83">
        <f t="shared" si="29"/>
        <v>10</v>
      </c>
      <c r="AR23" s="87">
        <f t="shared" si="30"/>
        <v>0.06818181818181818</v>
      </c>
      <c r="AS23" s="88">
        <f t="shared" si="6"/>
        <v>0.1590909090909091</v>
      </c>
      <c r="AT23" s="89">
        <f t="shared" si="6"/>
        <v>0.22727272727272727</v>
      </c>
      <c r="AU23" s="81">
        <v>0</v>
      </c>
      <c r="AV23" s="82">
        <v>0</v>
      </c>
      <c r="AW23" s="90">
        <f t="shared" si="31"/>
        <v>0</v>
      </c>
      <c r="AX23" s="85">
        <f t="shared" si="32"/>
        <v>0</v>
      </c>
      <c r="AY23" s="85">
        <f t="shared" si="7"/>
        <v>0</v>
      </c>
      <c r="AZ23" s="85">
        <f t="shared" si="7"/>
        <v>0</v>
      </c>
      <c r="BA23" s="82">
        <v>0</v>
      </c>
      <c r="BB23" s="82">
        <v>0</v>
      </c>
      <c r="BC23" s="90">
        <f t="shared" si="33"/>
        <v>0</v>
      </c>
      <c r="BD23" s="85">
        <f t="shared" si="34"/>
        <v>0</v>
      </c>
      <c r="BE23" s="85">
        <f t="shared" si="8"/>
        <v>0</v>
      </c>
      <c r="BF23" s="86">
        <f t="shared" si="8"/>
        <v>0</v>
      </c>
      <c r="BG23" s="81">
        <v>2</v>
      </c>
      <c r="BH23" s="82">
        <v>7</v>
      </c>
      <c r="BI23" s="90">
        <f t="shared" si="35"/>
        <v>9</v>
      </c>
      <c r="BJ23" s="85">
        <f t="shared" si="36"/>
        <v>0.045454545454545456</v>
      </c>
      <c r="BK23" s="85">
        <f t="shared" si="9"/>
        <v>0.19444444444444445</v>
      </c>
      <c r="BL23" s="85">
        <f t="shared" si="9"/>
        <v>0.1125</v>
      </c>
      <c r="BM23" s="82">
        <v>7</v>
      </c>
      <c r="BN23" s="82">
        <v>2</v>
      </c>
      <c r="BO23" s="90">
        <f t="shared" si="37"/>
        <v>9</v>
      </c>
      <c r="BP23" s="85">
        <f t="shared" si="38"/>
        <v>0.1590909090909091</v>
      </c>
      <c r="BQ23" s="85">
        <f t="shared" si="10"/>
        <v>0.05555555555555555</v>
      </c>
      <c r="BR23" s="86">
        <f t="shared" si="10"/>
        <v>0.1125</v>
      </c>
      <c r="BS23" s="81">
        <v>6</v>
      </c>
      <c r="BT23" s="82">
        <v>4</v>
      </c>
      <c r="BU23" s="90">
        <f t="shared" si="39"/>
        <v>10</v>
      </c>
      <c r="BV23" s="85">
        <f t="shared" si="40"/>
        <v>0.13636363636363635</v>
      </c>
      <c r="BW23" s="85">
        <f t="shared" si="11"/>
        <v>0.1111111111111111</v>
      </c>
      <c r="BX23" s="85">
        <f t="shared" si="11"/>
        <v>0.125</v>
      </c>
      <c r="BY23" s="82">
        <v>0</v>
      </c>
      <c r="BZ23" s="82">
        <v>0</v>
      </c>
      <c r="CA23" s="90">
        <f t="shared" si="41"/>
        <v>0</v>
      </c>
      <c r="CB23" s="85">
        <f t="shared" si="42"/>
        <v>0</v>
      </c>
      <c r="CC23" s="85">
        <f t="shared" si="12"/>
        <v>0</v>
      </c>
      <c r="CD23" s="86">
        <f t="shared" si="12"/>
        <v>0</v>
      </c>
      <c r="CE23" s="81">
        <v>3</v>
      </c>
      <c r="CF23" s="82">
        <v>3</v>
      </c>
      <c r="CG23" s="90">
        <f t="shared" si="43"/>
        <v>6</v>
      </c>
      <c r="CH23" s="85">
        <f t="shared" si="44"/>
        <v>0.06818181818181818</v>
      </c>
      <c r="CI23" s="85">
        <f t="shared" si="13"/>
        <v>0.08333333333333333</v>
      </c>
      <c r="CJ23" s="85">
        <f t="shared" si="13"/>
        <v>0.075</v>
      </c>
      <c r="CK23" s="82">
        <v>9</v>
      </c>
      <c r="CL23" s="82">
        <v>3</v>
      </c>
      <c r="CM23" s="90">
        <f t="shared" si="45"/>
        <v>12</v>
      </c>
      <c r="CN23" s="85">
        <f t="shared" si="46"/>
        <v>0.20454545454545456</v>
      </c>
      <c r="CO23" s="85">
        <f t="shared" si="14"/>
        <v>0.08333333333333333</v>
      </c>
      <c r="CP23" s="85">
        <f t="shared" si="14"/>
        <v>0.15</v>
      </c>
      <c r="CQ23" s="90">
        <f t="shared" si="47"/>
        <v>12</v>
      </c>
      <c r="CR23" s="90">
        <f t="shared" si="15"/>
        <v>6</v>
      </c>
      <c r="CS23" s="90">
        <f t="shared" si="48"/>
        <v>18</v>
      </c>
      <c r="CT23" s="85">
        <f t="shared" si="49"/>
        <v>0.2727272727272727</v>
      </c>
      <c r="CU23" s="85">
        <f t="shared" si="49"/>
        <v>0.16666666666666666</v>
      </c>
      <c r="CV23" s="86">
        <f t="shared" si="49"/>
        <v>0.225</v>
      </c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s="2" customFormat="1" ht="18.75" customHeight="1">
      <c r="A24" s="124" t="s">
        <v>46</v>
      </c>
      <c r="B24" s="91">
        <f>SUM(B5:B23)</f>
        <v>6635</v>
      </c>
      <c r="C24" s="92">
        <f>SUM(C5:C23)</f>
        <v>6239</v>
      </c>
      <c r="D24" s="93">
        <f t="shared" si="16"/>
        <v>12874</v>
      </c>
      <c r="E24" s="91">
        <f>SUM(E5:E23)</f>
        <v>2430</v>
      </c>
      <c r="F24" s="92">
        <f>SUM(F5:F23)</f>
        <v>2585</v>
      </c>
      <c r="G24" s="93">
        <f t="shared" si="17"/>
        <v>5015</v>
      </c>
      <c r="H24" s="94">
        <f t="shared" si="18"/>
        <v>0.36623963828183875</v>
      </c>
      <c r="I24" s="95">
        <f t="shared" si="0"/>
        <v>0.4143292194261901</v>
      </c>
      <c r="J24" s="96">
        <f t="shared" si="0"/>
        <v>0.38954481901506915</v>
      </c>
      <c r="K24" s="91">
        <f>SUM(K5:K23)</f>
        <v>1340</v>
      </c>
      <c r="L24" s="92">
        <f>SUM(L5:L23)</f>
        <v>1543</v>
      </c>
      <c r="M24" s="93">
        <f t="shared" si="19"/>
        <v>2883</v>
      </c>
      <c r="N24" s="94">
        <f t="shared" si="20"/>
        <v>0.551440329218107</v>
      </c>
      <c r="O24" s="95">
        <f t="shared" si="1"/>
        <v>0.5969052224371373</v>
      </c>
      <c r="P24" s="96">
        <f t="shared" si="1"/>
        <v>0.574875373878365</v>
      </c>
      <c r="Q24" s="91">
        <f>SUM(Q5:Q23)</f>
        <v>2405</v>
      </c>
      <c r="R24" s="92">
        <f>SUM(R5:R23)</f>
        <v>2348</v>
      </c>
      <c r="S24" s="93">
        <f t="shared" si="21"/>
        <v>4753</v>
      </c>
      <c r="T24" s="97">
        <f t="shared" si="22"/>
        <v>0.3624717407686511</v>
      </c>
      <c r="U24" s="98">
        <f t="shared" si="2"/>
        <v>0.3763423625581023</v>
      </c>
      <c r="V24" s="99">
        <f t="shared" si="2"/>
        <v>0.3691937237843716</v>
      </c>
      <c r="W24" s="91">
        <f>SUM(W5:W23)</f>
        <v>4629</v>
      </c>
      <c r="X24" s="92">
        <f>SUM(X5:X23)</f>
        <v>5610</v>
      </c>
      <c r="Y24" s="93">
        <f t="shared" si="23"/>
        <v>10239</v>
      </c>
      <c r="Z24" s="97">
        <f t="shared" si="24"/>
        <v>0.6976639035418236</v>
      </c>
      <c r="AA24" s="98">
        <f t="shared" si="3"/>
        <v>0.8991825613079019</v>
      </c>
      <c r="AB24" s="99">
        <f t="shared" si="3"/>
        <v>0.7953239086530993</v>
      </c>
      <c r="AC24" s="91">
        <f>SUM(AC5:AC23)</f>
        <v>69</v>
      </c>
      <c r="AD24" s="92">
        <f>SUM(AD5:AD23)</f>
        <v>141</v>
      </c>
      <c r="AE24" s="93">
        <f t="shared" si="25"/>
        <v>210</v>
      </c>
      <c r="AF24" s="97">
        <f t="shared" si="26"/>
        <v>0.01039939713639789</v>
      </c>
      <c r="AG24" s="98">
        <f t="shared" si="4"/>
        <v>0.022599775605064914</v>
      </c>
      <c r="AH24" s="99">
        <f t="shared" si="4"/>
        <v>0.016311946558956035</v>
      </c>
      <c r="AI24" s="91">
        <f>SUM(AI5:AI23)</f>
        <v>6930</v>
      </c>
      <c r="AJ24" s="92">
        <f>SUM(AJ5:AJ23)</f>
        <v>7803</v>
      </c>
      <c r="AK24" s="93">
        <f t="shared" si="27"/>
        <v>14733</v>
      </c>
      <c r="AL24" s="97">
        <f t="shared" si="28"/>
        <v>1.0444611906556143</v>
      </c>
      <c r="AM24" s="98">
        <f t="shared" si="5"/>
        <v>1.2506811989100817</v>
      </c>
      <c r="AN24" s="99">
        <f t="shared" si="5"/>
        <v>1.1443995650147585</v>
      </c>
      <c r="AO24" s="91">
        <f>SUM(AO5:AO23)</f>
        <v>2750</v>
      </c>
      <c r="AP24" s="92">
        <f>SUM(AP5:AP23)</f>
        <v>3144</v>
      </c>
      <c r="AQ24" s="93">
        <f t="shared" si="29"/>
        <v>5894</v>
      </c>
      <c r="AR24" s="97">
        <f t="shared" si="30"/>
        <v>0.41446872645064053</v>
      </c>
      <c r="AS24" s="98">
        <f t="shared" si="6"/>
        <v>0.4738507912584778</v>
      </c>
      <c r="AT24" s="99">
        <f t="shared" si="6"/>
        <v>0.8883195177091183</v>
      </c>
      <c r="AU24" s="91">
        <f>SUM(AU5:AU23)</f>
        <v>142</v>
      </c>
      <c r="AV24" s="92">
        <f>SUM(AV5:AV23)</f>
        <v>189</v>
      </c>
      <c r="AW24" s="100">
        <f t="shared" si="31"/>
        <v>331</v>
      </c>
      <c r="AX24" s="95">
        <f t="shared" si="32"/>
        <v>0.0214016578749058</v>
      </c>
      <c r="AY24" s="95">
        <f t="shared" si="7"/>
        <v>0.030293316236576374</v>
      </c>
      <c r="AZ24" s="95">
        <f t="shared" si="7"/>
        <v>0.025710734814354513</v>
      </c>
      <c r="BA24" s="92">
        <f>SUM(BA5:BA23)</f>
        <v>30</v>
      </c>
      <c r="BB24" s="92">
        <f>SUM(BB5:BB23)</f>
        <v>30</v>
      </c>
      <c r="BC24" s="100">
        <f t="shared" si="33"/>
        <v>60</v>
      </c>
      <c r="BD24" s="95">
        <f t="shared" si="34"/>
        <v>0.00452147701582517</v>
      </c>
      <c r="BE24" s="95">
        <f t="shared" si="8"/>
        <v>0.004808462894694662</v>
      </c>
      <c r="BF24" s="96">
        <f t="shared" si="8"/>
        <v>0.004660556159701725</v>
      </c>
      <c r="BG24" s="91">
        <f>SUM(BG5:BG23)</f>
        <v>1161</v>
      </c>
      <c r="BH24" s="92">
        <f>SUM(BH5:BH23)</f>
        <v>1197</v>
      </c>
      <c r="BI24" s="100">
        <f t="shared" si="35"/>
        <v>2358</v>
      </c>
      <c r="BJ24" s="95">
        <f t="shared" si="36"/>
        <v>0.17498116051243406</v>
      </c>
      <c r="BK24" s="95">
        <f t="shared" si="9"/>
        <v>0.19185766949831703</v>
      </c>
      <c r="BL24" s="95">
        <f t="shared" si="9"/>
        <v>0.18315985707627777</v>
      </c>
      <c r="BM24" s="92">
        <f>SUM(BM5:BM23)</f>
        <v>420</v>
      </c>
      <c r="BN24" s="92">
        <f>SUM(BN5:BN23)</f>
        <v>349</v>
      </c>
      <c r="BO24" s="100">
        <f t="shared" si="37"/>
        <v>769</v>
      </c>
      <c r="BP24" s="95">
        <f t="shared" si="38"/>
        <v>0.06330067822155237</v>
      </c>
      <c r="BQ24" s="95">
        <f t="shared" si="10"/>
        <v>0.05593845167494791</v>
      </c>
      <c r="BR24" s="96">
        <f t="shared" si="10"/>
        <v>0.0597327947801771</v>
      </c>
      <c r="BS24" s="91">
        <f>SUM(BS5:BS23)</f>
        <v>1194</v>
      </c>
      <c r="BT24" s="92">
        <f>SUM(BT5:BT23)</f>
        <v>761</v>
      </c>
      <c r="BU24" s="100">
        <f t="shared" si="39"/>
        <v>1955</v>
      </c>
      <c r="BV24" s="95">
        <f t="shared" si="40"/>
        <v>0.17995478522984173</v>
      </c>
      <c r="BW24" s="95">
        <f t="shared" si="11"/>
        <v>0.1219746754287546</v>
      </c>
      <c r="BX24" s="95">
        <f t="shared" si="11"/>
        <v>0.15185645487028118</v>
      </c>
      <c r="BY24" s="92">
        <f>SUM(BY5:BY23)</f>
        <v>377</v>
      </c>
      <c r="BZ24" s="92">
        <f>SUM(BZ5:BZ23)</f>
        <v>200</v>
      </c>
      <c r="CA24" s="100">
        <f t="shared" si="41"/>
        <v>577</v>
      </c>
      <c r="CB24" s="95">
        <f t="shared" si="42"/>
        <v>0.05681989449886963</v>
      </c>
      <c r="CC24" s="95">
        <f t="shared" si="12"/>
        <v>0.03205641929796442</v>
      </c>
      <c r="CD24" s="96">
        <f t="shared" si="12"/>
        <v>0.044819015069131586</v>
      </c>
      <c r="CE24" s="91">
        <f>SUM(CE5:CE23)</f>
        <v>1205</v>
      </c>
      <c r="CF24" s="92">
        <f>SUM(CF5:CF23)</f>
        <v>766</v>
      </c>
      <c r="CG24" s="100">
        <f t="shared" si="43"/>
        <v>1971</v>
      </c>
      <c r="CH24" s="95">
        <f t="shared" si="44"/>
        <v>0.1816126601356443</v>
      </c>
      <c r="CI24" s="95">
        <f t="shared" si="13"/>
        <v>0.12277608591120372</v>
      </c>
      <c r="CJ24" s="95">
        <f t="shared" si="13"/>
        <v>0.15309926984620165</v>
      </c>
      <c r="CK24" s="92">
        <f>SUM(CK5:CK23)</f>
        <v>276</v>
      </c>
      <c r="CL24" s="92">
        <f>SUM(CL5:CL23)</f>
        <v>123</v>
      </c>
      <c r="CM24" s="100">
        <f t="shared" si="45"/>
        <v>399</v>
      </c>
      <c r="CN24" s="95">
        <f t="shared" si="46"/>
        <v>0.04159758854559156</v>
      </c>
      <c r="CO24" s="95">
        <f t="shared" si="14"/>
        <v>0.019714697868248116</v>
      </c>
      <c r="CP24" s="95">
        <f t="shared" si="14"/>
        <v>0.030992698462016466</v>
      </c>
      <c r="CQ24" s="100">
        <f t="shared" si="47"/>
        <v>1481</v>
      </c>
      <c r="CR24" s="100">
        <f t="shared" si="15"/>
        <v>889</v>
      </c>
      <c r="CS24" s="100">
        <f t="shared" si="48"/>
        <v>2370</v>
      </c>
      <c r="CT24" s="95">
        <f t="shared" si="49"/>
        <v>0.22321024868123587</v>
      </c>
      <c r="CU24" s="95">
        <f t="shared" si="49"/>
        <v>0.14249078377945185</v>
      </c>
      <c r="CV24" s="96">
        <f t="shared" si="49"/>
        <v>0.1840919683082181</v>
      </c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s="2" customFormat="1" ht="18.75" customHeight="1">
      <c r="A25" s="124" t="s">
        <v>55</v>
      </c>
      <c r="B25" s="91">
        <v>371</v>
      </c>
      <c r="C25" s="92">
        <v>402</v>
      </c>
      <c r="D25" s="93">
        <f t="shared" si="16"/>
        <v>773</v>
      </c>
      <c r="E25" s="91">
        <v>79</v>
      </c>
      <c r="F25" s="92">
        <v>121</v>
      </c>
      <c r="G25" s="93">
        <f t="shared" si="17"/>
        <v>200</v>
      </c>
      <c r="H25" s="94">
        <f t="shared" si="18"/>
        <v>0.21293800539083557</v>
      </c>
      <c r="I25" s="95">
        <f t="shared" si="0"/>
        <v>0.3009950248756219</v>
      </c>
      <c r="J25" s="96">
        <f t="shared" si="0"/>
        <v>0.258732212160414</v>
      </c>
      <c r="K25" s="91">
        <v>55</v>
      </c>
      <c r="L25" s="92">
        <v>72</v>
      </c>
      <c r="M25" s="93">
        <f t="shared" si="19"/>
        <v>127</v>
      </c>
      <c r="N25" s="94">
        <f t="shared" si="20"/>
        <v>0.6962025316455697</v>
      </c>
      <c r="O25" s="95">
        <f t="shared" si="1"/>
        <v>0.5950413223140496</v>
      </c>
      <c r="P25" s="96">
        <f t="shared" si="1"/>
        <v>0.635</v>
      </c>
      <c r="Q25" s="91">
        <v>27</v>
      </c>
      <c r="R25" s="92">
        <v>101</v>
      </c>
      <c r="S25" s="93">
        <f t="shared" si="21"/>
        <v>128</v>
      </c>
      <c r="T25" s="97">
        <f t="shared" si="22"/>
        <v>0.07277628032345014</v>
      </c>
      <c r="U25" s="98">
        <f t="shared" si="2"/>
        <v>0.2512437810945274</v>
      </c>
      <c r="V25" s="99">
        <f t="shared" si="2"/>
        <v>0.16558861578266496</v>
      </c>
      <c r="W25" s="91">
        <v>164</v>
      </c>
      <c r="X25" s="92">
        <v>238</v>
      </c>
      <c r="Y25" s="93">
        <f t="shared" si="23"/>
        <v>402</v>
      </c>
      <c r="Z25" s="97">
        <f t="shared" si="24"/>
        <v>0.4420485175202156</v>
      </c>
      <c r="AA25" s="98">
        <f t="shared" si="3"/>
        <v>0.5920398009950248</v>
      </c>
      <c r="AB25" s="99">
        <f t="shared" si="3"/>
        <v>0.5200517464424321</v>
      </c>
      <c r="AC25" s="91">
        <v>23</v>
      </c>
      <c r="AD25" s="92">
        <v>22</v>
      </c>
      <c r="AE25" s="93">
        <f t="shared" si="25"/>
        <v>45</v>
      </c>
      <c r="AF25" s="97">
        <f t="shared" si="26"/>
        <v>0.06199460916442048</v>
      </c>
      <c r="AG25" s="98">
        <f t="shared" si="4"/>
        <v>0.05472636815920398</v>
      </c>
      <c r="AH25" s="99">
        <f t="shared" si="4"/>
        <v>0.05821474773609314</v>
      </c>
      <c r="AI25" s="91">
        <v>213</v>
      </c>
      <c r="AJ25" s="92">
        <v>361</v>
      </c>
      <c r="AK25" s="93">
        <f t="shared" si="27"/>
        <v>574</v>
      </c>
      <c r="AL25" s="97">
        <f t="shared" si="28"/>
        <v>0.5741239892183289</v>
      </c>
      <c r="AM25" s="98">
        <f t="shared" si="5"/>
        <v>0.8980099502487562</v>
      </c>
      <c r="AN25" s="99">
        <f t="shared" si="5"/>
        <v>0.7425614489003881</v>
      </c>
      <c r="AO25" s="91">
        <v>144</v>
      </c>
      <c r="AP25" s="92">
        <v>155</v>
      </c>
      <c r="AQ25" s="93">
        <f t="shared" si="29"/>
        <v>299</v>
      </c>
      <c r="AR25" s="97">
        <f t="shared" si="30"/>
        <v>0.3881401617250674</v>
      </c>
      <c r="AS25" s="98">
        <f t="shared" si="6"/>
        <v>0.41778975741239893</v>
      </c>
      <c r="AT25" s="99">
        <f t="shared" si="6"/>
        <v>0.8059299191374663</v>
      </c>
      <c r="AU25" s="91">
        <v>5</v>
      </c>
      <c r="AV25" s="92">
        <v>16</v>
      </c>
      <c r="AW25" s="100">
        <f t="shared" si="31"/>
        <v>21</v>
      </c>
      <c r="AX25" s="95">
        <f t="shared" si="32"/>
        <v>0.013477088948787063</v>
      </c>
      <c r="AY25" s="95">
        <f t="shared" si="7"/>
        <v>0.03980099502487562</v>
      </c>
      <c r="AZ25" s="95">
        <f t="shared" si="7"/>
        <v>0.027166882276843468</v>
      </c>
      <c r="BA25" s="92">
        <v>4</v>
      </c>
      <c r="BB25" s="92">
        <v>2</v>
      </c>
      <c r="BC25" s="100">
        <f t="shared" si="33"/>
        <v>6</v>
      </c>
      <c r="BD25" s="95">
        <f t="shared" si="34"/>
        <v>0.01078167115902965</v>
      </c>
      <c r="BE25" s="95">
        <f t="shared" si="8"/>
        <v>0.004975124378109453</v>
      </c>
      <c r="BF25" s="96">
        <f t="shared" si="8"/>
        <v>0.007761966364812419</v>
      </c>
      <c r="BG25" s="91">
        <v>73</v>
      </c>
      <c r="BH25" s="92">
        <v>83</v>
      </c>
      <c r="BI25" s="100">
        <f t="shared" si="35"/>
        <v>156</v>
      </c>
      <c r="BJ25" s="95">
        <f t="shared" si="36"/>
        <v>0.1967654986522911</v>
      </c>
      <c r="BK25" s="95">
        <f t="shared" si="9"/>
        <v>0.2064676616915423</v>
      </c>
      <c r="BL25" s="95">
        <f t="shared" si="9"/>
        <v>0.2018111254851229</v>
      </c>
      <c r="BM25" s="92">
        <v>36</v>
      </c>
      <c r="BN25" s="92">
        <v>18</v>
      </c>
      <c r="BO25" s="100">
        <f t="shared" si="37"/>
        <v>54</v>
      </c>
      <c r="BP25" s="95">
        <f t="shared" si="38"/>
        <v>0.09703504043126684</v>
      </c>
      <c r="BQ25" s="95">
        <f t="shared" si="10"/>
        <v>0.04477611940298507</v>
      </c>
      <c r="BR25" s="96">
        <f t="shared" si="10"/>
        <v>0.06985769728331177</v>
      </c>
      <c r="BS25" s="91">
        <v>64</v>
      </c>
      <c r="BT25" s="92">
        <v>44</v>
      </c>
      <c r="BU25" s="100">
        <f t="shared" si="39"/>
        <v>108</v>
      </c>
      <c r="BV25" s="95">
        <f t="shared" si="40"/>
        <v>0.1725067385444744</v>
      </c>
      <c r="BW25" s="95">
        <f t="shared" si="11"/>
        <v>0.10945273631840796</v>
      </c>
      <c r="BX25" s="95">
        <f t="shared" si="11"/>
        <v>0.13971539456662355</v>
      </c>
      <c r="BY25" s="92">
        <v>13</v>
      </c>
      <c r="BZ25" s="92">
        <v>1</v>
      </c>
      <c r="CA25" s="100">
        <f t="shared" si="41"/>
        <v>14</v>
      </c>
      <c r="CB25" s="95">
        <f t="shared" si="42"/>
        <v>0.03504043126684636</v>
      </c>
      <c r="CC25" s="95">
        <f t="shared" si="12"/>
        <v>0.0024875621890547263</v>
      </c>
      <c r="CD25" s="96">
        <f t="shared" si="12"/>
        <v>0.018111254851228976</v>
      </c>
      <c r="CE25" s="91">
        <v>55</v>
      </c>
      <c r="CF25" s="92">
        <v>32</v>
      </c>
      <c r="CG25" s="100">
        <f t="shared" si="43"/>
        <v>87</v>
      </c>
      <c r="CH25" s="95">
        <f t="shared" si="44"/>
        <v>0.14824797843665768</v>
      </c>
      <c r="CI25" s="95">
        <f t="shared" si="13"/>
        <v>0.07960199004975124</v>
      </c>
      <c r="CJ25" s="95">
        <f t="shared" si="13"/>
        <v>0.11254851228978008</v>
      </c>
      <c r="CK25" s="92">
        <v>10</v>
      </c>
      <c r="CL25" s="92">
        <v>2</v>
      </c>
      <c r="CM25" s="100">
        <f t="shared" si="45"/>
        <v>12</v>
      </c>
      <c r="CN25" s="95">
        <f t="shared" si="46"/>
        <v>0.026954177897574125</v>
      </c>
      <c r="CO25" s="95">
        <f t="shared" si="14"/>
        <v>0.004975124378109453</v>
      </c>
      <c r="CP25" s="95">
        <f t="shared" si="14"/>
        <v>0.015523932729624839</v>
      </c>
      <c r="CQ25" s="100">
        <f t="shared" si="47"/>
        <v>65</v>
      </c>
      <c r="CR25" s="100">
        <f t="shared" si="15"/>
        <v>34</v>
      </c>
      <c r="CS25" s="100">
        <f t="shared" si="48"/>
        <v>99</v>
      </c>
      <c r="CT25" s="95">
        <f t="shared" si="49"/>
        <v>0.1752021563342318</v>
      </c>
      <c r="CU25" s="95">
        <f t="shared" si="49"/>
        <v>0.0845771144278607</v>
      </c>
      <c r="CV25" s="96">
        <f t="shared" si="49"/>
        <v>0.12807244501940493</v>
      </c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s="2" customFormat="1" ht="18.75" customHeight="1" thickBot="1">
      <c r="A26" s="125" t="s">
        <v>47</v>
      </c>
      <c r="B26" s="101">
        <v>97</v>
      </c>
      <c r="C26" s="102">
        <v>47</v>
      </c>
      <c r="D26" s="103">
        <f t="shared" si="16"/>
        <v>144</v>
      </c>
      <c r="E26" s="101">
        <v>36</v>
      </c>
      <c r="F26" s="102">
        <v>13</v>
      </c>
      <c r="G26" s="103">
        <f t="shared" si="17"/>
        <v>49</v>
      </c>
      <c r="H26" s="104">
        <f t="shared" si="18"/>
        <v>0.3711340206185567</v>
      </c>
      <c r="I26" s="105">
        <f t="shared" si="0"/>
        <v>0.2765957446808511</v>
      </c>
      <c r="J26" s="106">
        <f t="shared" si="0"/>
        <v>0.3402777777777778</v>
      </c>
      <c r="K26" s="101">
        <v>13</v>
      </c>
      <c r="L26" s="102">
        <v>6</v>
      </c>
      <c r="M26" s="103">
        <f t="shared" si="19"/>
        <v>19</v>
      </c>
      <c r="N26" s="104">
        <f t="shared" si="20"/>
        <v>0.3611111111111111</v>
      </c>
      <c r="O26" s="105">
        <f t="shared" si="1"/>
        <v>0.46153846153846156</v>
      </c>
      <c r="P26" s="106">
        <f t="shared" si="1"/>
        <v>0.3877551020408163</v>
      </c>
      <c r="Q26" s="101">
        <v>82</v>
      </c>
      <c r="R26" s="102">
        <v>20</v>
      </c>
      <c r="S26" s="103">
        <f t="shared" si="21"/>
        <v>102</v>
      </c>
      <c r="T26" s="107">
        <f t="shared" si="22"/>
        <v>0.845360824742268</v>
      </c>
      <c r="U26" s="108">
        <f t="shared" si="2"/>
        <v>0.425531914893617</v>
      </c>
      <c r="V26" s="109">
        <f t="shared" si="2"/>
        <v>0.7083333333333334</v>
      </c>
      <c r="W26" s="101">
        <v>39</v>
      </c>
      <c r="X26" s="102">
        <v>13</v>
      </c>
      <c r="Y26" s="103">
        <f t="shared" si="23"/>
        <v>52</v>
      </c>
      <c r="Z26" s="107">
        <f t="shared" si="24"/>
        <v>0.4020618556701031</v>
      </c>
      <c r="AA26" s="108">
        <f t="shared" si="3"/>
        <v>0.2765957446808511</v>
      </c>
      <c r="AB26" s="109">
        <f t="shared" si="3"/>
        <v>0.3611111111111111</v>
      </c>
      <c r="AC26" s="101">
        <v>3</v>
      </c>
      <c r="AD26" s="102">
        <v>2</v>
      </c>
      <c r="AE26" s="103">
        <f t="shared" si="25"/>
        <v>5</v>
      </c>
      <c r="AF26" s="107">
        <f t="shared" si="26"/>
        <v>0.030927835051546393</v>
      </c>
      <c r="AG26" s="108">
        <f t="shared" si="4"/>
        <v>0.0425531914893617</v>
      </c>
      <c r="AH26" s="109">
        <f t="shared" si="4"/>
        <v>0.034722222222222224</v>
      </c>
      <c r="AI26" s="101">
        <v>108</v>
      </c>
      <c r="AJ26" s="102">
        <v>29</v>
      </c>
      <c r="AK26" s="103">
        <f t="shared" si="27"/>
        <v>137</v>
      </c>
      <c r="AL26" s="107">
        <f t="shared" si="28"/>
        <v>1.1134020618556701</v>
      </c>
      <c r="AM26" s="108">
        <f t="shared" si="5"/>
        <v>0.6170212765957447</v>
      </c>
      <c r="AN26" s="109">
        <f t="shared" si="5"/>
        <v>0.9513888888888888</v>
      </c>
      <c r="AO26" s="101">
        <v>31</v>
      </c>
      <c r="AP26" s="102">
        <v>5</v>
      </c>
      <c r="AQ26" s="103">
        <f t="shared" si="29"/>
        <v>36</v>
      </c>
      <c r="AR26" s="107">
        <f t="shared" si="30"/>
        <v>0.31958762886597936</v>
      </c>
      <c r="AS26" s="108">
        <f t="shared" si="6"/>
        <v>0.05154639175257732</v>
      </c>
      <c r="AT26" s="109">
        <f t="shared" si="6"/>
        <v>0.3711340206185567</v>
      </c>
      <c r="AU26" s="101">
        <v>1</v>
      </c>
      <c r="AV26" s="102">
        <v>1</v>
      </c>
      <c r="AW26" s="110">
        <f t="shared" si="31"/>
        <v>2</v>
      </c>
      <c r="AX26" s="105">
        <f t="shared" si="32"/>
        <v>0.010309278350515464</v>
      </c>
      <c r="AY26" s="105">
        <f t="shared" si="7"/>
        <v>0.02127659574468085</v>
      </c>
      <c r="AZ26" s="105">
        <f t="shared" si="7"/>
        <v>0.013888888888888888</v>
      </c>
      <c r="BA26" s="102">
        <v>0</v>
      </c>
      <c r="BB26" s="102">
        <v>1</v>
      </c>
      <c r="BC26" s="110">
        <f t="shared" si="33"/>
        <v>1</v>
      </c>
      <c r="BD26" s="105">
        <f t="shared" si="34"/>
        <v>0</v>
      </c>
      <c r="BE26" s="105">
        <f t="shared" si="8"/>
        <v>0.02127659574468085</v>
      </c>
      <c r="BF26" s="106">
        <f t="shared" si="8"/>
        <v>0.006944444444444444</v>
      </c>
      <c r="BG26" s="101">
        <v>17</v>
      </c>
      <c r="BH26" s="102">
        <v>6</v>
      </c>
      <c r="BI26" s="110">
        <f t="shared" si="35"/>
        <v>23</v>
      </c>
      <c r="BJ26" s="105">
        <f t="shared" si="36"/>
        <v>0.17525773195876287</v>
      </c>
      <c r="BK26" s="105">
        <f t="shared" si="9"/>
        <v>0.1276595744680851</v>
      </c>
      <c r="BL26" s="105">
        <f t="shared" si="9"/>
        <v>0.1597222222222222</v>
      </c>
      <c r="BM26" s="102">
        <v>15</v>
      </c>
      <c r="BN26" s="102">
        <v>7</v>
      </c>
      <c r="BO26" s="110">
        <f t="shared" si="37"/>
        <v>22</v>
      </c>
      <c r="BP26" s="105">
        <f t="shared" si="38"/>
        <v>0.15463917525773196</v>
      </c>
      <c r="BQ26" s="105">
        <f t="shared" si="10"/>
        <v>0.14893617021276595</v>
      </c>
      <c r="BR26" s="106">
        <f t="shared" si="10"/>
        <v>0.1527777777777778</v>
      </c>
      <c r="BS26" s="101">
        <v>12</v>
      </c>
      <c r="BT26" s="102">
        <v>12</v>
      </c>
      <c r="BU26" s="110">
        <f t="shared" si="39"/>
        <v>24</v>
      </c>
      <c r="BV26" s="105">
        <f t="shared" si="40"/>
        <v>0.12371134020618557</v>
      </c>
      <c r="BW26" s="105">
        <f t="shared" si="11"/>
        <v>0.2553191489361702</v>
      </c>
      <c r="BX26" s="105">
        <f t="shared" si="11"/>
        <v>0.16666666666666666</v>
      </c>
      <c r="BY26" s="102">
        <v>12</v>
      </c>
      <c r="BZ26" s="102">
        <v>3</v>
      </c>
      <c r="CA26" s="110">
        <f t="shared" si="41"/>
        <v>15</v>
      </c>
      <c r="CB26" s="105">
        <f t="shared" si="42"/>
        <v>0.12371134020618557</v>
      </c>
      <c r="CC26" s="105">
        <f t="shared" si="12"/>
        <v>0.06382978723404255</v>
      </c>
      <c r="CD26" s="106">
        <f t="shared" si="12"/>
        <v>0.10416666666666667</v>
      </c>
      <c r="CE26" s="101">
        <v>15</v>
      </c>
      <c r="CF26" s="102">
        <v>7</v>
      </c>
      <c r="CG26" s="110">
        <f t="shared" si="43"/>
        <v>22</v>
      </c>
      <c r="CH26" s="105">
        <f t="shared" si="44"/>
        <v>0.15463917525773196</v>
      </c>
      <c r="CI26" s="105">
        <f t="shared" si="13"/>
        <v>0.14893617021276595</v>
      </c>
      <c r="CJ26" s="105">
        <f t="shared" si="13"/>
        <v>0.1527777777777778</v>
      </c>
      <c r="CK26" s="102">
        <v>9</v>
      </c>
      <c r="CL26" s="102">
        <v>2</v>
      </c>
      <c r="CM26" s="110">
        <f t="shared" si="45"/>
        <v>11</v>
      </c>
      <c r="CN26" s="105">
        <f t="shared" si="46"/>
        <v>0.09278350515463918</v>
      </c>
      <c r="CO26" s="105">
        <f t="shared" si="14"/>
        <v>0.0425531914893617</v>
      </c>
      <c r="CP26" s="105">
        <f t="shared" si="14"/>
        <v>0.0763888888888889</v>
      </c>
      <c r="CQ26" s="110">
        <f t="shared" si="47"/>
        <v>24</v>
      </c>
      <c r="CR26" s="110">
        <f t="shared" si="15"/>
        <v>9</v>
      </c>
      <c r="CS26" s="110">
        <f t="shared" si="48"/>
        <v>33</v>
      </c>
      <c r="CT26" s="105">
        <f t="shared" si="49"/>
        <v>0.24742268041237114</v>
      </c>
      <c r="CU26" s="105">
        <f t="shared" si="49"/>
        <v>0.19148936170212766</v>
      </c>
      <c r="CV26" s="106">
        <f t="shared" si="49"/>
        <v>0.22916666666666666</v>
      </c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s="2" customFormat="1" ht="18.75" customHeight="1" thickTop="1">
      <c r="A27" s="126" t="s">
        <v>45</v>
      </c>
      <c r="B27" s="111">
        <f>SUM(B24:B26)</f>
        <v>7103</v>
      </c>
      <c r="C27" s="112">
        <f>SUM(C24:C26)</f>
        <v>6688</v>
      </c>
      <c r="D27" s="113">
        <f t="shared" si="16"/>
        <v>13791</v>
      </c>
      <c r="E27" s="111">
        <f>SUM(E24:E26)</f>
        <v>2545</v>
      </c>
      <c r="F27" s="112">
        <f>SUM(F24:F26)</f>
        <v>2719</v>
      </c>
      <c r="G27" s="113">
        <f t="shared" si="17"/>
        <v>5264</v>
      </c>
      <c r="H27" s="114">
        <f t="shared" si="18"/>
        <v>0.3582993101506406</v>
      </c>
      <c r="I27" s="115">
        <f t="shared" si="0"/>
        <v>0.40654904306220097</v>
      </c>
      <c r="J27" s="116">
        <f t="shared" si="0"/>
        <v>0.38169820897686896</v>
      </c>
      <c r="K27" s="111">
        <f>SUM(K24:K26)</f>
        <v>1408</v>
      </c>
      <c r="L27" s="112">
        <f>SUM(L24:L26)</f>
        <v>1621</v>
      </c>
      <c r="M27" s="113">
        <f t="shared" si="19"/>
        <v>3029</v>
      </c>
      <c r="N27" s="114">
        <f t="shared" si="20"/>
        <v>0.5532416502946955</v>
      </c>
      <c r="O27" s="115">
        <f t="shared" si="1"/>
        <v>0.5961750643618977</v>
      </c>
      <c r="P27" s="116">
        <f t="shared" si="1"/>
        <v>0.5754179331306991</v>
      </c>
      <c r="Q27" s="111">
        <f>SUM(Q24:Q26)</f>
        <v>2514</v>
      </c>
      <c r="R27" s="112">
        <f>SUM(R24:R26)</f>
        <v>2469</v>
      </c>
      <c r="S27" s="113">
        <f t="shared" si="21"/>
        <v>4983</v>
      </c>
      <c r="T27" s="117">
        <f t="shared" si="22"/>
        <v>0.353934957060397</v>
      </c>
      <c r="U27" s="118">
        <f t="shared" si="2"/>
        <v>0.36916866028708134</v>
      </c>
      <c r="V27" s="119">
        <f t="shared" si="2"/>
        <v>0.3613226016967588</v>
      </c>
      <c r="W27" s="111">
        <f>SUM(W24:W26)</f>
        <v>4832</v>
      </c>
      <c r="X27" s="112">
        <f>SUM(X24:X26)</f>
        <v>5861</v>
      </c>
      <c r="Y27" s="113">
        <f t="shared" si="23"/>
        <v>10693</v>
      </c>
      <c r="Z27" s="117">
        <f t="shared" si="24"/>
        <v>0.6802759397437702</v>
      </c>
      <c r="AA27" s="118">
        <f t="shared" si="3"/>
        <v>0.8763456937799043</v>
      </c>
      <c r="AB27" s="119">
        <f t="shared" si="3"/>
        <v>0.7753607425132333</v>
      </c>
      <c r="AC27" s="111">
        <f>SUM(AC24:AC26)</f>
        <v>95</v>
      </c>
      <c r="AD27" s="112">
        <f>SUM(AD24:AD26)</f>
        <v>165</v>
      </c>
      <c r="AE27" s="113">
        <f t="shared" si="25"/>
        <v>260</v>
      </c>
      <c r="AF27" s="117">
        <f t="shared" si="26"/>
        <v>0.013374630437843165</v>
      </c>
      <c r="AG27" s="118">
        <f t="shared" si="4"/>
        <v>0.024671052631578948</v>
      </c>
      <c r="AH27" s="119">
        <f t="shared" si="4"/>
        <v>0.018852875063447176</v>
      </c>
      <c r="AI27" s="111">
        <f>SUM(AI24:AI26)</f>
        <v>7251</v>
      </c>
      <c r="AJ27" s="112">
        <f>SUM(AJ24:AJ26)</f>
        <v>8193</v>
      </c>
      <c r="AK27" s="113">
        <f t="shared" si="27"/>
        <v>15444</v>
      </c>
      <c r="AL27" s="117">
        <f t="shared" si="28"/>
        <v>1.0208362663663242</v>
      </c>
      <c r="AM27" s="118">
        <f t="shared" si="5"/>
        <v>1.22502990430622</v>
      </c>
      <c r="AN27" s="119">
        <f t="shared" si="5"/>
        <v>1.1198607787687622</v>
      </c>
      <c r="AO27" s="111">
        <f>SUM(AO24:AO26)</f>
        <v>2925</v>
      </c>
      <c r="AP27" s="112">
        <f>SUM(AP24:AP26)</f>
        <v>3304</v>
      </c>
      <c r="AQ27" s="113">
        <f t="shared" si="29"/>
        <v>6229</v>
      </c>
      <c r="AR27" s="117">
        <f t="shared" si="30"/>
        <v>0.41179783190201324</v>
      </c>
      <c r="AS27" s="118">
        <f t="shared" si="6"/>
        <v>0.46515556806982966</v>
      </c>
      <c r="AT27" s="119">
        <f t="shared" si="6"/>
        <v>0.8769533999718429</v>
      </c>
      <c r="AU27" s="111">
        <f>SUM(AU24:AU26)</f>
        <v>148</v>
      </c>
      <c r="AV27" s="112">
        <f>SUM(AV24:AV26)</f>
        <v>206</v>
      </c>
      <c r="AW27" s="120">
        <f t="shared" si="31"/>
        <v>354</v>
      </c>
      <c r="AX27" s="115">
        <f t="shared" si="32"/>
        <v>0.020836266366324088</v>
      </c>
      <c r="AY27" s="115">
        <f t="shared" si="7"/>
        <v>0.030801435406698566</v>
      </c>
      <c r="AZ27" s="115">
        <f t="shared" si="7"/>
        <v>0.025668914509462692</v>
      </c>
      <c r="BA27" s="112">
        <f>SUM(BA24:BA26)</f>
        <v>34</v>
      </c>
      <c r="BB27" s="112">
        <f>SUM(BB24:BB26)</f>
        <v>33</v>
      </c>
      <c r="BC27" s="120">
        <f t="shared" si="33"/>
        <v>67</v>
      </c>
      <c r="BD27" s="115">
        <f t="shared" si="34"/>
        <v>0.00478670984091229</v>
      </c>
      <c r="BE27" s="115">
        <f t="shared" si="8"/>
        <v>0.004934210526315789</v>
      </c>
      <c r="BF27" s="116">
        <f t="shared" si="8"/>
        <v>0.004858240881734465</v>
      </c>
      <c r="BG27" s="111">
        <f>SUM(BG24:BG26)</f>
        <v>1251</v>
      </c>
      <c r="BH27" s="112">
        <f>SUM(BH24:BH26)</f>
        <v>1286</v>
      </c>
      <c r="BI27" s="120">
        <f t="shared" si="35"/>
        <v>2537</v>
      </c>
      <c r="BJ27" s="115">
        <f t="shared" si="36"/>
        <v>0.17612276502886104</v>
      </c>
      <c r="BK27" s="115">
        <f t="shared" si="9"/>
        <v>0.1922846889952153</v>
      </c>
      <c r="BL27" s="115">
        <f t="shared" si="9"/>
        <v>0.18396055398448263</v>
      </c>
      <c r="BM27" s="112">
        <f>SUM(BM24:BM26)</f>
        <v>471</v>
      </c>
      <c r="BN27" s="112">
        <f>SUM(BN24:BN26)</f>
        <v>374</v>
      </c>
      <c r="BO27" s="120">
        <f t="shared" si="37"/>
        <v>845</v>
      </c>
      <c r="BP27" s="115">
        <f t="shared" si="38"/>
        <v>0.06631000985499085</v>
      </c>
      <c r="BQ27" s="115">
        <f t="shared" si="10"/>
        <v>0.05592105263157895</v>
      </c>
      <c r="BR27" s="116">
        <f t="shared" si="10"/>
        <v>0.061271843956203324</v>
      </c>
      <c r="BS27" s="111">
        <f>SUM(BS24:BS26)</f>
        <v>1270</v>
      </c>
      <c r="BT27" s="112">
        <f>SUM(BT24:BT26)</f>
        <v>817</v>
      </c>
      <c r="BU27" s="120">
        <f t="shared" si="39"/>
        <v>2087</v>
      </c>
      <c r="BV27" s="115">
        <f t="shared" si="40"/>
        <v>0.17879769111642968</v>
      </c>
      <c r="BW27" s="115">
        <f t="shared" si="11"/>
        <v>0.12215909090909091</v>
      </c>
      <c r="BX27" s="115">
        <f t="shared" si="11"/>
        <v>0.15133057791313176</v>
      </c>
      <c r="BY27" s="112">
        <f>SUM(BY24:BY26)</f>
        <v>402</v>
      </c>
      <c r="BZ27" s="112">
        <f>SUM(BZ24:BZ26)</f>
        <v>204</v>
      </c>
      <c r="CA27" s="120">
        <f t="shared" si="41"/>
        <v>606</v>
      </c>
      <c r="CB27" s="115">
        <f t="shared" si="42"/>
        <v>0.05659580458961003</v>
      </c>
      <c r="CC27" s="115">
        <f t="shared" si="12"/>
        <v>0.030502392344497607</v>
      </c>
      <c r="CD27" s="116">
        <f t="shared" si="12"/>
        <v>0.04394170110941919</v>
      </c>
      <c r="CE27" s="111">
        <f>SUM(CE24:CE26)</f>
        <v>1275</v>
      </c>
      <c r="CF27" s="112">
        <f>SUM(CF24:CF26)</f>
        <v>805</v>
      </c>
      <c r="CG27" s="120">
        <f t="shared" si="43"/>
        <v>2080</v>
      </c>
      <c r="CH27" s="115">
        <f t="shared" si="44"/>
        <v>0.17950161903421089</v>
      </c>
      <c r="CI27" s="115">
        <f t="shared" si="13"/>
        <v>0.12036483253588516</v>
      </c>
      <c r="CJ27" s="115">
        <f t="shared" si="13"/>
        <v>0.1508230005075774</v>
      </c>
      <c r="CK27" s="112">
        <f>SUM(CK24:CK26)</f>
        <v>295</v>
      </c>
      <c r="CL27" s="112">
        <f>SUM(CL24:CL26)</f>
        <v>127</v>
      </c>
      <c r="CM27" s="120">
        <f t="shared" si="45"/>
        <v>422</v>
      </c>
      <c r="CN27" s="115">
        <f t="shared" si="46"/>
        <v>0.041531747149091934</v>
      </c>
      <c r="CO27" s="115">
        <f t="shared" si="14"/>
        <v>0.018989234449760764</v>
      </c>
      <c r="CP27" s="115">
        <f t="shared" si="14"/>
        <v>0.030599666449133492</v>
      </c>
      <c r="CQ27" s="120">
        <f t="shared" si="47"/>
        <v>1570</v>
      </c>
      <c r="CR27" s="120">
        <f t="shared" si="15"/>
        <v>932</v>
      </c>
      <c r="CS27" s="120">
        <f t="shared" si="48"/>
        <v>2502</v>
      </c>
      <c r="CT27" s="115">
        <f t="shared" si="49"/>
        <v>0.22103336618330283</v>
      </c>
      <c r="CU27" s="115">
        <f t="shared" si="49"/>
        <v>0.13935406698564592</v>
      </c>
      <c r="CV27" s="116">
        <f t="shared" si="49"/>
        <v>0.1814226669567109</v>
      </c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95" s="1" customFormat="1" ht="9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4"/>
      <c r="X28" s="4"/>
      <c r="Y28" s="4"/>
      <c r="Z28" s="5"/>
      <c r="AA28" s="5"/>
      <c r="AB28" s="5"/>
      <c r="AC28" s="4"/>
      <c r="AD28" s="4"/>
      <c r="AE28" s="4"/>
      <c r="AF28" s="5"/>
      <c r="AG28" s="5"/>
      <c r="AH28" s="5"/>
      <c r="AI28" s="4"/>
      <c r="AJ28" s="4"/>
      <c r="AK28" s="4"/>
      <c r="AL28" s="5"/>
      <c r="AM28" s="5"/>
      <c r="AN28" s="5"/>
      <c r="AO28" s="4"/>
      <c r="AP28" s="4"/>
      <c r="AQ28" s="4"/>
      <c r="AR28" s="5"/>
      <c r="AS28" s="5"/>
      <c r="AT28" s="5"/>
      <c r="AU28" s="4"/>
      <c r="AV28" s="4"/>
      <c r="AW28" s="4"/>
      <c r="AX28" s="6"/>
      <c r="AY28" s="6"/>
      <c r="AZ28" s="6"/>
      <c r="BA28" s="4"/>
      <c r="BB28" s="4"/>
      <c r="BC28" s="4"/>
      <c r="BD28" s="6"/>
      <c r="BE28" s="6"/>
      <c r="BF28" s="14"/>
      <c r="BG28" s="4"/>
      <c r="BH28" s="4"/>
      <c r="BI28" s="4"/>
      <c r="BJ28" s="6"/>
      <c r="BK28" s="6"/>
      <c r="BL28" s="6"/>
      <c r="BM28" s="4"/>
      <c r="BN28" s="4"/>
      <c r="BO28" s="4"/>
      <c r="BP28" s="6"/>
      <c r="BQ28" s="6"/>
      <c r="BR28" s="14"/>
      <c r="BS28" s="4"/>
      <c r="BT28" s="4"/>
      <c r="BU28" s="4"/>
      <c r="BV28" s="6"/>
      <c r="BW28" s="6"/>
      <c r="BX28" s="6"/>
      <c r="BY28" s="4"/>
      <c r="BZ28" s="4"/>
      <c r="CA28" s="4"/>
      <c r="CB28" s="6"/>
      <c r="CC28" s="6"/>
      <c r="CD28" s="6"/>
      <c r="CE28" s="4"/>
      <c r="CF28" s="4"/>
      <c r="CG28" s="4"/>
      <c r="CH28" s="6"/>
      <c r="CI28" s="6"/>
      <c r="CJ28" s="6"/>
      <c r="CK28" s="4"/>
      <c r="CL28" s="4"/>
      <c r="CM28" s="4"/>
      <c r="CN28" s="7"/>
      <c r="CO28" s="7"/>
      <c r="CP28" s="7"/>
      <c r="CQ28" s="4"/>
    </row>
    <row r="32" spans="1:100" ht="9" customHeight="1">
      <c r="A32" s="38" t="s">
        <v>71</v>
      </c>
      <c r="B32" s="39">
        <f>B5</f>
        <v>1515</v>
      </c>
      <c r="C32" s="39">
        <f>C5</f>
        <v>1477</v>
      </c>
      <c r="D32" s="39">
        <f>D5</f>
        <v>2992</v>
      </c>
      <c r="E32" s="39"/>
      <c r="F32" s="39"/>
      <c r="G32" s="39">
        <f>G5</f>
        <v>922</v>
      </c>
      <c r="H32" s="39"/>
      <c r="I32" s="39"/>
      <c r="J32" s="40">
        <f aca="true" t="shared" si="50" ref="J32:J39">IF(G32=0,0,G32/$D32)</f>
        <v>0.30815508021390375</v>
      </c>
      <c r="K32" s="39"/>
      <c r="L32" s="39"/>
      <c r="M32" s="39"/>
      <c r="N32" s="39"/>
      <c r="O32" s="39"/>
      <c r="P32" s="39"/>
      <c r="Q32" s="39"/>
      <c r="R32" s="39"/>
      <c r="T32" s="41"/>
      <c r="U32" s="41"/>
      <c r="V32" s="41"/>
      <c r="W32" s="39"/>
      <c r="X32" s="39"/>
      <c r="Y32" s="39"/>
      <c r="Z32" s="41"/>
      <c r="AA32" s="41"/>
      <c r="AB32" s="41"/>
      <c r="AC32" s="39"/>
      <c r="AD32" s="39"/>
      <c r="AE32" s="39"/>
      <c r="AF32" s="41"/>
      <c r="AG32" s="41"/>
      <c r="AH32" s="41"/>
      <c r="AI32" s="39"/>
      <c r="AJ32" s="39"/>
      <c r="AK32" s="39">
        <f>AK5</f>
        <v>2327</v>
      </c>
      <c r="AL32" s="41"/>
      <c r="AM32" s="41"/>
      <c r="AN32" s="41">
        <f aca="true" t="shared" si="51" ref="AN32:AN39">IF(AK32=0,0,AK32/$D32)</f>
        <v>0.7777406417112299</v>
      </c>
      <c r="AO32" s="39"/>
      <c r="AP32" s="39"/>
      <c r="AQ32" s="39"/>
      <c r="AR32" s="41"/>
      <c r="AS32" s="41"/>
      <c r="AT32" s="41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>
        <f>CG5</f>
        <v>395</v>
      </c>
      <c r="CH32" s="39"/>
      <c r="CI32" s="39"/>
      <c r="CJ32" s="39"/>
      <c r="CK32" s="39"/>
      <c r="CL32" s="39"/>
      <c r="CM32" s="39">
        <f>CM5</f>
        <v>90</v>
      </c>
      <c r="CN32" s="39"/>
      <c r="CO32" s="39"/>
      <c r="CP32" s="39"/>
      <c r="CS32" s="42"/>
      <c r="CV32" s="42">
        <f>(CG32+CM32)/D32</f>
        <v>0.16209893048128343</v>
      </c>
    </row>
    <row r="33" spans="1:100" ht="9" customHeight="1">
      <c r="A33" s="38" t="s">
        <v>72</v>
      </c>
      <c r="B33" s="39">
        <f>B9+B10+B11+B13</f>
        <v>1588</v>
      </c>
      <c r="C33" s="39">
        <f>C9+C10+C11+C13</f>
        <v>1510</v>
      </c>
      <c r="D33" s="39">
        <f>D9+D10+D11+D13</f>
        <v>3098</v>
      </c>
      <c r="E33" s="39"/>
      <c r="F33" s="39"/>
      <c r="G33" s="39">
        <f>G9+G10+G11+G13</f>
        <v>1148</v>
      </c>
      <c r="H33" s="39"/>
      <c r="I33" s="39"/>
      <c r="J33" s="40">
        <f t="shared" si="50"/>
        <v>0.3705616526791478</v>
      </c>
      <c r="K33" s="39"/>
      <c r="L33" s="39"/>
      <c r="M33" s="39"/>
      <c r="N33" s="39"/>
      <c r="O33" s="39"/>
      <c r="P33" s="39"/>
      <c r="Q33" s="39"/>
      <c r="R33" s="39"/>
      <c r="T33" s="41"/>
      <c r="U33" s="41"/>
      <c r="V33" s="41"/>
      <c r="W33" s="39"/>
      <c r="X33" s="39"/>
      <c r="Y33" s="39"/>
      <c r="Z33" s="41"/>
      <c r="AA33" s="41"/>
      <c r="AB33" s="41"/>
      <c r="AC33" s="39"/>
      <c r="AD33" s="39"/>
      <c r="AE33" s="39"/>
      <c r="AF33" s="41"/>
      <c r="AG33" s="41"/>
      <c r="AH33" s="41"/>
      <c r="AI33" s="39"/>
      <c r="AJ33" s="39"/>
      <c r="AK33" s="39">
        <f>AK9+AK10+AK11+AK13</f>
        <v>3326</v>
      </c>
      <c r="AL33" s="41"/>
      <c r="AM33" s="41"/>
      <c r="AN33" s="41">
        <f t="shared" si="51"/>
        <v>1.0735958683021305</v>
      </c>
      <c r="AO33" s="39"/>
      <c r="AP33" s="39"/>
      <c r="AQ33" s="39"/>
      <c r="AR33" s="41"/>
      <c r="AS33" s="41"/>
      <c r="AT33" s="41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>
        <f>CG9+CG10+CG11+CG13</f>
        <v>471</v>
      </c>
      <c r="CH33" s="39"/>
      <c r="CI33" s="39"/>
      <c r="CJ33" s="39"/>
      <c r="CK33" s="39"/>
      <c r="CL33" s="39"/>
      <c r="CM33" s="39">
        <f>CM9+CM10+CM11+CM13</f>
        <v>78</v>
      </c>
      <c r="CN33" s="39"/>
      <c r="CO33" s="39"/>
      <c r="CP33" s="39"/>
      <c r="CS33" s="42"/>
      <c r="CV33" s="42">
        <f aca="true" t="shared" si="52" ref="CV33:CV39">(CG33+CM33)/D33</f>
        <v>0.17721110393802453</v>
      </c>
    </row>
    <row r="34" spans="1:100" ht="9" customHeight="1">
      <c r="A34" s="38" t="s">
        <v>73</v>
      </c>
      <c r="B34" s="39">
        <f>B12+B14</f>
        <v>686</v>
      </c>
      <c r="C34" s="39">
        <f>C12+C14</f>
        <v>666</v>
      </c>
      <c r="D34" s="39">
        <f>D12+D14</f>
        <v>1352</v>
      </c>
      <c r="E34" s="39"/>
      <c r="F34" s="39"/>
      <c r="G34" s="39">
        <f>G12+G14</f>
        <v>507</v>
      </c>
      <c r="H34" s="39"/>
      <c r="I34" s="39"/>
      <c r="J34" s="40">
        <f t="shared" si="50"/>
        <v>0.375</v>
      </c>
      <c r="K34" s="39"/>
      <c r="L34" s="39"/>
      <c r="M34" s="39"/>
      <c r="N34" s="39"/>
      <c r="O34" s="39"/>
      <c r="P34" s="39"/>
      <c r="Q34" s="39"/>
      <c r="R34" s="39"/>
      <c r="T34" s="41"/>
      <c r="U34" s="41"/>
      <c r="V34" s="41"/>
      <c r="W34" s="39"/>
      <c r="X34" s="39"/>
      <c r="Y34" s="39"/>
      <c r="Z34" s="41"/>
      <c r="AA34" s="41"/>
      <c r="AB34" s="41"/>
      <c r="AC34" s="39"/>
      <c r="AD34" s="39"/>
      <c r="AE34" s="39"/>
      <c r="AF34" s="41"/>
      <c r="AG34" s="41"/>
      <c r="AH34" s="41"/>
      <c r="AI34" s="39"/>
      <c r="AJ34" s="39"/>
      <c r="AK34" s="39">
        <f>AK12+AK14</f>
        <v>1458</v>
      </c>
      <c r="AL34" s="41"/>
      <c r="AM34" s="41"/>
      <c r="AN34" s="41">
        <f t="shared" si="51"/>
        <v>1.0784023668639053</v>
      </c>
      <c r="AO34" s="39"/>
      <c r="AP34" s="39"/>
      <c r="AQ34" s="39"/>
      <c r="AR34" s="41"/>
      <c r="AS34" s="41"/>
      <c r="AT34" s="41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>
        <f>CG12+CG14</f>
        <v>187</v>
      </c>
      <c r="CH34" s="39"/>
      <c r="CI34" s="39"/>
      <c r="CJ34" s="39"/>
      <c r="CK34" s="39"/>
      <c r="CL34" s="39"/>
      <c r="CM34" s="39">
        <f>CM12+CM14</f>
        <v>94</v>
      </c>
      <c r="CN34" s="39"/>
      <c r="CO34" s="39"/>
      <c r="CP34" s="39"/>
      <c r="CS34" s="42"/>
      <c r="CV34" s="42">
        <f t="shared" si="52"/>
        <v>0.20784023668639054</v>
      </c>
    </row>
    <row r="35" spans="1:100" ht="9" customHeight="1">
      <c r="A35" s="38" t="s">
        <v>74</v>
      </c>
      <c r="B35" s="39">
        <f>B8+B16+B18+B19</f>
        <v>1091</v>
      </c>
      <c r="C35" s="39">
        <f>C8+C16+C18+C19</f>
        <v>952</v>
      </c>
      <c r="D35" s="39">
        <f>D8+D16+D18+D19</f>
        <v>2043</v>
      </c>
      <c r="E35" s="39"/>
      <c r="F35" s="39"/>
      <c r="G35" s="39">
        <f>G8+G16+G18+G19</f>
        <v>835</v>
      </c>
      <c r="H35" s="39"/>
      <c r="I35" s="39"/>
      <c r="J35" s="40">
        <f t="shared" si="50"/>
        <v>0.4087126774351444</v>
      </c>
      <c r="K35" s="39"/>
      <c r="L35" s="39"/>
      <c r="M35" s="39"/>
      <c r="N35" s="39"/>
      <c r="O35" s="39"/>
      <c r="P35" s="39"/>
      <c r="Q35" s="39"/>
      <c r="R35" s="39"/>
      <c r="T35" s="41"/>
      <c r="U35" s="41"/>
      <c r="V35" s="41"/>
      <c r="W35" s="39"/>
      <c r="X35" s="39"/>
      <c r="Y35" s="39"/>
      <c r="Z35" s="41"/>
      <c r="AA35" s="41"/>
      <c r="AB35" s="41"/>
      <c r="AC35" s="39"/>
      <c r="AD35" s="39"/>
      <c r="AE35" s="39"/>
      <c r="AF35" s="41"/>
      <c r="AG35" s="41"/>
      <c r="AH35" s="41"/>
      <c r="AI35" s="39"/>
      <c r="AJ35" s="39"/>
      <c r="AK35" s="39">
        <f>AK8+AK16+AK18+AK19</f>
        <v>2752</v>
      </c>
      <c r="AL35" s="41"/>
      <c r="AM35" s="41"/>
      <c r="AN35" s="41">
        <f t="shared" si="51"/>
        <v>1.3470386686245717</v>
      </c>
      <c r="AO35" s="39"/>
      <c r="AP35" s="39"/>
      <c r="AQ35" s="39"/>
      <c r="AR35" s="41"/>
      <c r="AS35" s="41"/>
      <c r="AT35" s="41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>
        <f>CG8+CG16+CG18+CG19</f>
        <v>305</v>
      </c>
      <c r="CH35" s="39"/>
      <c r="CI35" s="39"/>
      <c r="CJ35" s="39"/>
      <c r="CK35" s="39"/>
      <c r="CL35" s="39"/>
      <c r="CM35" s="39">
        <f>CM8+CM16+CM18+CM19</f>
        <v>46</v>
      </c>
      <c r="CN35" s="39"/>
      <c r="CO35" s="39"/>
      <c r="CP35" s="39"/>
      <c r="CS35" s="42"/>
      <c r="CV35" s="42">
        <f t="shared" si="52"/>
        <v>0.17180616740088106</v>
      </c>
    </row>
    <row r="36" spans="1:100" ht="9" customHeight="1">
      <c r="A36" s="38" t="s">
        <v>75</v>
      </c>
      <c r="B36" s="39">
        <f>B6+B20+B21+B22+B23</f>
        <v>753</v>
      </c>
      <c r="C36" s="39">
        <f>C6+C20+C21+C22+C23</f>
        <v>696</v>
      </c>
      <c r="D36" s="39">
        <f>D6+D20+D21+D22+D23</f>
        <v>1449</v>
      </c>
      <c r="E36" s="39"/>
      <c r="F36" s="39"/>
      <c r="G36" s="39">
        <f>G6+G20+G21+G22+G23</f>
        <v>604</v>
      </c>
      <c r="H36" s="39"/>
      <c r="I36" s="39"/>
      <c r="J36" s="40">
        <f t="shared" si="50"/>
        <v>0.4168391994478951</v>
      </c>
      <c r="K36" s="39"/>
      <c r="L36" s="39"/>
      <c r="M36" s="39"/>
      <c r="N36" s="39"/>
      <c r="O36" s="39"/>
      <c r="P36" s="39"/>
      <c r="Q36" s="39"/>
      <c r="R36" s="39"/>
      <c r="T36" s="41"/>
      <c r="U36" s="41"/>
      <c r="V36" s="41"/>
      <c r="W36" s="39"/>
      <c r="X36" s="39"/>
      <c r="Y36" s="39"/>
      <c r="Z36" s="41"/>
      <c r="AA36" s="41"/>
      <c r="AB36" s="41"/>
      <c r="AC36" s="39"/>
      <c r="AD36" s="39"/>
      <c r="AE36" s="39"/>
      <c r="AF36" s="41"/>
      <c r="AG36" s="41"/>
      <c r="AH36" s="41"/>
      <c r="AI36" s="39"/>
      <c r="AJ36" s="39"/>
      <c r="AK36" s="39">
        <f>AK6+AK20+AK21+AK22+AK23</f>
        <v>1885</v>
      </c>
      <c r="AL36" s="41"/>
      <c r="AM36" s="41"/>
      <c r="AN36" s="41">
        <f t="shared" si="51"/>
        <v>1.300897170462388</v>
      </c>
      <c r="AO36" s="39"/>
      <c r="AP36" s="39"/>
      <c r="AQ36" s="39"/>
      <c r="AR36" s="41"/>
      <c r="AS36" s="41"/>
      <c r="AT36" s="41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>
        <f>CG6+CG20+CG21+CG22+CG23</f>
        <v>265</v>
      </c>
      <c r="CH36" s="39"/>
      <c r="CI36" s="39"/>
      <c r="CJ36" s="39"/>
      <c r="CK36" s="39"/>
      <c r="CL36" s="39"/>
      <c r="CM36" s="39">
        <f>CM6+CM20+CM21+CM22+CM23</f>
        <v>41</v>
      </c>
      <c r="CN36" s="39"/>
      <c r="CO36" s="39"/>
      <c r="CP36" s="39"/>
      <c r="CS36" s="42"/>
      <c r="CV36" s="42">
        <f t="shared" si="52"/>
        <v>0.2111801242236025</v>
      </c>
    </row>
    <row r="37" spans="1:100" ht="9" customHeight="1">
      <c r="A37" s="38" t="s">
        <v>76</v>
      </c>
      <c r="B37" s="39">
        <f>B7+B17</f>
        <v>793</v>
      </c>
      <c r="C37" s="39">
        <f>C7+C17</f>
        <v>754</v>
      </c>
      <c r="D37" s="39">
        <f>D7+D17</f>
        <v>1547</v>
      </c>
      <c r="E37" s="39"/>
      <c r="F37" s="39"/>
      <c r="G37" s="39">
        <f>G7+G17</f>
        <v>811</v>
      </c>
      <c r="H37" s="39"/>
      <c r="I37" s="39"/>
      <c r="J37" s="40">
        <f t="shared" si="50"/>
        <v>0.524240465416936</v>
      </c>
      <c r="K37" s="39"/>
      <c r="L37" s="39"/>
      <c r="M37" s="39"/>
      <c r="N37" s="39"/>
      <c r="O37" s="39"/>
      <c r="P37" s="39"/>
      <c r="Q37" s="39"/>
      <c r="R37" s="39"/>
      <c r="T37" s="41"/>
      <c r="U37" s="41"/>
      <c r="V37" s="41"/>
      <c r="W37" s="39"/>
      <c r="X37" s="39"/>
      <c r="Y37" s="39"/>
      <c r="Z37" s="41"/>
      <c r="AA37" s="41"/>
      <c r="AB37" s="41"/>
      <c r="AC37" s="39"/>
      <c r="AD37" s="39"/>
      <c r="AE37" s="39"/>
      <c r="AF37" s="41"/>
      <c r="AG37" s="41"/>
      <c r="AH37" s="41"/>
      <c r="AI37" s="39"/>
      <c r="AJ37" s="39"/>
      <c r="AK37" s="39">
        <f>AK7+AK17</f>
        <v>2284</v>
      </c>
      <c r="AL37" s="41"/>
      <c r="AM37" s="41"/>
      <c r="AN37" s="41">
        <f t="shared" si="51"/>
        <v>1.4764059469941824</v>
      </c>
      <c r="AO37" s="39"/>
      <c r="AP37" s="39"/>
      <c r="AQ37" s="39"/>
      <c r="AR37" s="41"/>
      <c r="AS37" s="41"/>
      <c r="AT37" s="41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>
        <f>CG7+CG17</f>
        <v>307</v>
      </c>
      <c r="CH37" s="39"/>
      <c r="CI37" s="39"/>
      <c r="CJ37" s="39"/>
      <c r="CK37" s="39"/>
      <c r="CL37" s="39"/>
      <c r="CM37" s="39">
        <f>CM7+CM17</f>
        <v>46</v>
      </c>
      <c r="CN37" s="39"/>
      <c r="CO37" s="39"/>
      <c r="CP37" s="39"/>
      <c r="CS37" s="42"/>
      <c r="CV37" s="42">
        <f t="shared" si="52"/>
        <v>0.2281835811247576</v>
      </c>
    </row>
    <row r="38" spans="1:100" ht="9" customHeight="1">
      <c r="A38" s="38" t="s">
        <v>77</v>
      </c>
      <c r="B38" s="39">
        <f>B15</f>
        <v>209</v>
      </c>
      <c r="C38" s="39">
        <f>C15</f>
        <v>184</v>
      </c>
      <c r="D38" s="39">
        <f>D15</f>
        <v>393</v>
      </c>
      <c r="E38" s="39"/>
      <c r="F38" s="39"/>
      <c r="G38" s="39">
        <f>G15</f>
        <v>188</v>
      </c>
      <c r="H38" s="39"/>
      <c r="I38" s="39"/>
      <c r="J38" s="40">
        <f t="shared" si="50"/>
        <v>0.47837150127226463</v>
      </c>
      <c r="K38" s="39"/>
      <c r="L38" s="39"/>
      <c r="M38" s="39"/>
      <c r="N38" s="39"/>
      <c r="O38" s="39"/>
      <c r="P38" s="39"/>
      <c r="Q38" s="39"/>
      <c r="R38" s="39"/>
      <c r="T38" s="41"/>
      <c r="U38" s="41"/>
      <c r="V38" s="41"/>
      <c r="W38" s="39"/>
      <c r="X38" s="39"/>
      <c r="Y38" s="39"/>
      <c r="Z38" s="41"/>
      <c r="AA38" s="41"/>
      <c r="AB38" s="41"/>
      <c r="AC38" s="39"/>
      <c r="AD38" s="39"/>
      <c r="AE38" s="39"/>
      <c r="AF38" s="41"/>
      <c r="AG38" s="41"/>
      <c r="AH38" s="41"/>
      <c r="AI38" s="39"/>
      <c r="AJ38" s="39"/>
      <c r="AK38" s="39">
        <f>AK15</f>
        <v>701</v>
      </c>
      <c r="AL38" s="41"/>
      <c r="AM38" s="41"/>
      <c r="AN38" s="41">
        <f t="shared" si="51"/>
        <v>1.7837150127226462</v>
      </c>
      <c r="AO38" s="39"/>
      <c r="AP38" s="39"/>
      <c r="AQ38" s="39"/>
      <c r="AR38" s="41"/>
      <c r="AS38" s="41"/>
      <c r="AT38" s="41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>
        <f>CG15</f>
        <v>41</v>
      </c>
      <c r="CH38" s="39"/>
      <c r="CI38" s="39"/>
      <c r="CJ38" s="39"/>
      <c r="CK38" s="39"/>
      <c r="CL38" s="39"/>
      <c r="CM38" s="39">
        <f>CM15</f>
        <v>4</v>
      </c>
      <c r="CN38" s="39"/>
      <c r="CO38" s="39"/>
      <c r="CP38" s="39"/>
      <c r="CS38" s="42"/>
      <c r="CV38" s="42">
        <f t="shared" si="52"/>
        <v>0.11450381679389313</v>
      </c>
    </row>
    <row r="39" spans="1:100" ht="9" customHeight="1">
      <c r="A39" s="38" t="s">
        <v>69</v>
      </c>
      <c r="B39" s="39">
        <f>SUM(B32:B38)</f>
        <v>6635</v>
      </c>
      <c r="C39" s="39">
        <f>SUM(C32:C38)</f>
        <v>6239</v>
      </c>
      <c r="D39" s="39">
        <f>SUM(D32:D38)</f>
        <v>12874</v>
      </c>
      <c r="E39" s="39"/>
      <c r="F39" s="39"/>
      <c r="G39" s="39">
        <f>SUM(G32:G38)</f>
        <v>5015</v>
      </c>
      <c r="H39" s="39"/>
      <c r="I39" s="39"/>
      <c r="J39" s="40">
        <f t="shared" si="50"/>
        <v>0.38954481901506915</v>
      </c>
      <c r="K39" s="39"/>
      <c r="L39" s="39"/>
      <c r="M39" s="39"/>
      <c r="N39" s="39"/>
      <c r="O39" s="39"/>
      <c r="P39" s="39"/>
      <c r="Q39" s="39"/>
      <c r="R39" s="39"/>
      <c r="T39" s="41"/>
      <c r="U39" s="41"/>
      <c r="V39" s="41"/>
      <c r="W39" s="39"/>
      <c r="X39" s="39"/>
      <c r="Y39" s="39"/>
      <c r="Z39" s="41"/>
      <c r="AA39" s="41"/>
      <c r="AB39" s="41"/>
      <c r="AC39" s="39"/>
      <c r="AD39" s="39"/>
      <c r="AE39" s="39"/>
      <c r="AF39" s="41"/>
      <c r="AG39" s="41"/>
      <c r="AH39" s="41"/>
      <c r="AI39" s="39"/>
      <c r="AJ39" s="39"/>
      <c r="AK39" s="39">
        <f>SUM(AK32:AK38)</f>
        <v>14733</v>
      </c>
      <c r="AL39" s="41"/>
      <c r="AM39" s="41"/>
      <c r="AN39" s="41">
        <f t="shared" si="51"/>
        <v>1.1443995650147585</v>
      </c>
      <c r="AO39" s="39"/>
      <c r="AP39" s="39"/>
      <c r="AQ39" s="39"/>
      <c r="AR39" s="41"/>
      <c r="AS39" s="41"/>
      <c r="AT39" s="41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>
        <f>SUM(CG32:CG38)</f>
        <v>1971</v>
      </c>
      <c r="CH39" s="39"/>
      <c r="CI39" s="39"/>
      <c r="CJ39" s="39"/>
      <c r="CK39" s="39"/>
      <c r="CL39" s="39"/>
      <c r="CM39" s="39">
        <f>SUM(CM32:CM38)</f>
        <v>399</v>
      </c>
      <c r="CN39" s="39"/>
      <c r="CO39" s="39"/>
      <c r="CP39" s="39"/>
      <c r="CS39" s="42"/>
      <c r="CV39" s="42">
        <f t="shared" si="52"/>
        <v>0.1840919683082181</v>
      </c>
    </row>
  </sheetData>
  <mergeCells count="83">
    <mergeCell ref="CE2:CV2"/>
    <mergeCell ref="CE3:CG3"/>
    <mergeCell ref="CH3:CJ3"/>
    <mergeCell ref="CK3:CM3"/>
    <mergeCell ref="CN3:CP3"/>
    <mergeCell ref="CQ3:CS3"/>
    <mergeCell ref="CT3:CV3"/>
    <mergeCell ref="BS2:CD2"/>
    <mergeCell ref="BS3:BU3"/>
    <mergeCell ref="BV3:BX3"/>
    <mergeCell ref="BY3:CA3"/>
    <mergeCell ref="CB3:CD3"/>
    <mergeCell ref="AU2:BF2"/>
    <mergeCell ref="BG2:BR2"/>
    <mergeCell ref="BG3:BI3"/>
    <mergeCell ref="BJ3:BL3"/>
    <mergeCell ref="BM3:BO3"/>
    <mergeCell ref="BP3:BR3"/>
    <mergeCell ref="BD3:BF3"/>
    <mergeCell ref="BA3:BC3"/>
    <mergeCell ref="AX3:AZ3"/>
    <mergeCell ref="AU3:AW3"/>
    <mergeCell ref="W2:Y2"/>
    <mergeCell ref="AC2:AE2"/>
    <mergeCell ref="AI2:AK2"/>
    <mergeCell ref="AL2:AN2"/>
    <mergeCell ref="AO2:AQ2"/>
    <mergeCell ref="B2:D2"/>
    <mergeCell ref="E2:G2"/>
    <mergeCell ref="H2:J2"/>
    <mergeCell ref="K2:M2"/>
    <mergeCell ref="Q2:S2"/>
    <mergeCell ref="N2:P2"/>
    <mergeCell ref="A3:A4"/>
    <mergeCell ref="AT3:AT4"/>
    <mergeCell ref="T2:V2"/>
    <mergeCell ref="Z2:AB2"/>
    <mergeCell ref="AF2:AH2"/>
    <mergeCell ref="AR2:AT2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  <mergeCell ref="J3:J4"/>
  </mergeCells>
  <printOptions horizontalCentered="1" verticalCentered="1"/>
  <pageMargins left="0.4330708661417323" right="0.2362204724409449" top="0.7086614173228347" bottom="0.3937007874015748" header="0.3937007874015748" footer="0.35433070866141736"/>
  <pageSetup horizontalDpi="600" verticalDpi="600" orientation="landscape" paperSize="9" r:id="rId1"/>
  <colBreaks count="3" manualBreakCount="3">
    <brk id="22" max="16383" man="1"/>
    <brk id="46" max="16383" man="1"/>
    <brk id="7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若栗　真太郎</dc:creator>
  <cp:keywords/>
  <dc:description/>
  <cp:lastModifiedBy>w</cp:lastModifiedBy>
  <cp:lastPrinted>2018-05-28T06:30:13Z</cp:lastPrinted>
  <dcterms:created xsi:type="dcterms:W3CDTF">2002-05-14T00:48:31Z</dcterms:created>
  <dcterms:modified xsi:type="dcterms:W3CDTF">2018-05-28T06:30:54Z</dcterms:modified>
  <cp:category/>
  <cp:version/>
  <cp:contentType/>
  <cp:contentStatus/>
</cp:coreProperties>
</file>