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7635" yWindow="65521" windowWidth="7665" windowHeight="8190" activeTab="2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'一人平均う歯数'!$A$4:$Q$24</definedName>
    <definedName name="_xlnm._FilterDatabase" localSheetId="1" hidden="1">'有病者率'!$A$4:$Q$24</definedName>
    <definedName name="_xlnm.Print_Area" localSheetId="2">'12歳児'!$A$1:$CS$36</definedName>
    <definedName name="_xlnm.Print_Area" localSheetId="0">'一人平均う歯数'!$B$1:$Q$127</definedName>
    <definedName name="_xlnm.Print_Area" localSheetId="1">'有病者率'!$B$1:$Q$128</definedName>
    <definedName name="_xlnm.Print_Titles" localSheetId="2">'12歳児'!$A:$A</definedName>
  </definedNames>
  <calcPr calcId="145621"/>
</workbook>
</file>

<file path=xl/sharedStrings.xml><?xml version="1.0" encoding="utf-8"?>
<sst xmlns="http://schemas.openxmlformats.org/spreadsheetml/2006/main" count="217" uniqueCount="82">
  <si>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</si>
  <si>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</si>
  <si>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</si>
  <si>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</si>
  <si>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</si>
  <si>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</si>
  <si>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</si>
  <si>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</si>
  <si>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</si>
  <si>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</si>
  <si>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</si>
  <si>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</si>
  <si>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</si>
  <si>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</si>
  <si>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</si>
  <si>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</si>
  <si>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</si>
  <si>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</si>
  <si>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</si>
  <si>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</si>
  <si>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</si>
  <si>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</si>
  <si>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</si>
  <si>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</si>
  <si>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</si>
  <si>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</si>
  <si>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</si>
  <si>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</si>
  <si>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</si>
  <si>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</si>
  <si>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</si>
  <si>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</si>
  <si>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</si>
  <si>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</si>
  <si>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</si>
  <si>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</si>
  <si>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</si>
  <si>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</si>
  <si>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</si>
  <si>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</si>
  <si>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</si>
  <si>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</si>
  <si>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</si>
  <si>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</si>
  <si>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</si>
  <si>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処置完了者数</t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</si>
  <si>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</si>
  <si>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</si>
  <si>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</si>
  <si>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</si>
  <si>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</si>
  <si>
    <t>一人平均要観察歯数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</si>
  <si>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</si>
  <si>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</si>
  <si>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</si>
  <si>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</si>
  <si>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</si>
  <si>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</si>
  <si>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</si>
  <si>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</si>
  <si>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</si>
  <si>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</si>
  <si>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</si>
  <si>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</si>
  <si>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</si>
  <si>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</si>
  <si>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</si>
  <si>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</si>
  <si>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</si>
  <si>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</si>
  <si>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</si>
  <si>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</si>
  <si>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</si>
  <si>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</si>
  <si>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</si>
  <si>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</si>
  <si>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</si>
  <si>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</si>
  <si>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</si>
  <si>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</si>
  <si>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■平成29年度　12歳児（中学1年生時点）　歯科健康診査結果</t>
    <rPh sb="1" eb="3">
      <t>ヘイセイ</t>
    </rPh>
    <rPh sb="5" eb="6">
      <t>ネン</t>
    </rPh>
    <rPh sb="6" eb="7">
      <t>ド</t>
    </rPh>
    <rPh sb="10" eb="12">
      <t>サイジ</t>
    </rPh>
    <rPh sb="13" eb="15">
      <t>チュウガク</t>
    </rPh>
    <rPh sb="16" eb="18">
      <t>ネンセイ</t>
    </rPh>
    <rPh sb="18" eb="20">
      <t>ジテン</t>
    </rPh>
    <rPh sb="22" eb="24">
      <t>シカ</t>
    </rPh>
    <rPh sb="24" eb="26">
      <t>ケンコウ</t>
    </rPh>
    <rPh sb="26" eb="28">
      <t>シンサ</t>
    </rPh>
    <rPh sb="28" eb="30">
      <t>ケッカ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</si>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</sst>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35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color indexed="8"/>
      <name val="ＭＳ ゴシック"/>
      <family val="3"/>
    </font>
    <font>
      <sz val="7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3"/>
      <scheme val="minor"/>
    </font>
    <font>
      <sz val="10"/>
      <name val="Calibri"/>
      <family val="3"/>
      <scheme val="minor"/>
    </font>
    <font>
      <sz val="9"/>
      <name val="Calibri"/>
      <family val="3"/>
      <scheme val="minor"/>
    </font>
    <font>
      <sz val="12"/>
      <color indexed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/>
      <right style="hair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hair"/>
      <right style="hair"/>
      <top style="double"/>
      <bottom style="thin"/>
    </border>
    <border>
      <left/>
      <right style="hair"/>
      <top style="double"/>
      <bottom style="thin"/>
    </border>
    <border>
      <left style="hair"/>
      <right style="thin"/>
      <top style="thin"/>
      <bottom style="double"/>
    </border>
    <border>
      <left style="hair"/>
      <right style="thin"/>
      <top style="double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double"/>
    </border>
    <border>
      <left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/>
      <top style="thin"/>
      <bottom style="hair"/>
    </border>
    <border>
      <left style="hair"/>
      <right/>
      <top style="hair"/>
      <bottom style="double"/>
    </border>
    <border>
      <left style="hair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1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1" applyNumberFormat="1" applyFont="1" applyFill="1" applyAlignment="1">
      <alignment vertical="center"/>
    </xf>
    <xf numFmtId="2" fontId="8" fillId="0" borderId="0" xfId="21" applyNumberFormat="1" applyFont="1" applyFill="1" applyAlignment="1">
      <alignment vertical="center"/>
    </xf>
    <xf numFmtId="1" fontId="8" fillId="0" borderId="1" xfId="21" applyNumberFormat="1" applyFont="1" applyFill="1" applyBorder="1" applyAlignment="1">
      <alignment horizontal="center" vertical="center"/>
    </xf>
    <xf numFmtId="1" fontId="8" fillId="0" borderId="2" xfId="21" applyNumberFormat="1" applyFont="1" applyFill="1" applyBorder="1" applyAlignment="1">
      <alignment horizontal="center" vertical="center"/>
    </xf>
    <xf numFmtId="1" fontId="8" fillId="0" borderId="3" xfId="21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22" applyFont="1" applyFill="1" applyBorder="1" applyAlignment="1">
      <alignment horizontal="left" vertical="center" shrinkToFit="1"/>
      <protection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5" xfId="22" applyFont="1" applyFill="1" applyBorder="1" applyAlignment="1">
      <alignment horizontal="center" vertical="center"/>
      <protection/>
    </xf>
    <xf numFmtId="0" fontId="15" fillId="0" borderId="5" xfId="0" applyFont="1" applyFill="1" applyBorder="1" applyAlignment="1">
      <alignment horizontal="left"/>
    </xf>
    <xf numFmtId="181" fontId="5" fillId="0" borderId="5" xfId="21" applyNumberFormat="1" applyFont="1" applyBorder="1" applyAlignment="1">
      <alignment horizontal="right" shrinkToFit="1"/>
    </xf>
    <xf numFmtId="181" fontId="5" fillId="0" borderId="5" xfId="0" applyNumberFormat="1" applyFont="1" applyBorder="1" applyAlignment="1">
      <alignment horizontal="right" shrinkToFit="1"/>
    </xf>
    <xf numFmtId="0" fontId="5" fillId="0" borderId="5" xfId="0" applyFont="1" applyBorder="1"/>
    <xf numFmtId="0" fontId="16" fillId="0" borderId="4" xfId="22" applyFont="1" applyFill="1" applyBorder="1" applyAlignment="1">
      <alignment horizontal="left" vertical="center"/>
      <protection/>
    </xf>
    <xf numFmtId="0" fontId="16" fillId="0" borderId="5" xfId="0" applyFont="1" applyFill="1" applyBorder="1" applyAlignment="1">
      <alignment horizontal="left"/>
    </xf>
    <xf numFmtId="177" fontId="18" fillId="0" borderId="5" xfId="21" applyNumberFormat="1" applyFont="1" applyBorder="1" applyAlignment="1">
      <alignment horizontal="right" shrinkToFit="1"/>
    </xf>
    <xf numFmtId="177" fontId="18" fillId="0" borderId="5" xfId="0" applyNumberFormat="1" applyFont="1" applyBorder="1" applyAlignment="1">
      <alignment horizontal="right" shrinkToFit="1"/>
    </xf>
    <xf numFmtId="0" fontId="16" fillId="0" borderId="6" xfId="22" applyFont="1" applyFill="1" applyBorder="1" applyAlignment="1">
      <alignment horizontal="center" vertical="center"/>
      <protection/>
    </xf>
    <xf numFmtId="1" fontId="7" fillId="0" borderId="7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6" fontId="3" fillId="0" borderId="15" xfId="21" applyNumberFormat="1" applyFont="1" applyFill="1" applyBorder="1" applyAlignment="1">
      <alignment horizontal="right"/>
    </xf>
    <xf numFmtId="180" fontId="3" fillId="0" borderId="13" xfId="20" applyNumberFormat="1" applyFont="1" applyFill="1" applyBorder="1" applyAlignment="1">
      <alignment horizontal="right"/>
    </xf>
    <xf numFmtId="180" fontId="3" fillId="0" borderId="14" xfId="20" applyNumberFormat="1" applyFont="1" applyFill="1" applyBorder="1" applyAlignment="1">
      <alignment horizontal="right"/>
    </xf>
    <xf numFmtId="180" fontId="3" fillId="0" borderId="15" xfId="20" applyNumberFormat="1" applyFont="1" applyFill="1" applyBorder="1" applyAlignment="1">
      <alignment horizontal="right"/>
    </xf>
    <xf numFmtId="177" fontId="3" fillId="0" borderId="13" xfId="20" applyNumberFormat="1" applyFont="1" applyFill="1" applyBorder="1" applyAlignment="1">
      <alignment horizontal="right"/>
    </xf>
    <xf numFmtId="177" fontId="3" fillId="0" borderId="14" xfId="20" applyNumberFormat="1" applyFont="1" applyFill="1" applyBorder="1" applyAlignment="1">
      <alignment horizontal="right"/>
    </xf>
    <xf numFmtId="177" fontId="3" fillId="0" borderId="15" xfId="20" applyNumberFormat="1" applyFont="1" applyFill="1" applyBorder="1" applyAlignment="1">
      <alignment horizontal="right"/>
    </xf>
    <xf numFmtId="176" fontId="3" fillId="0" borderId="14" xfId="21" applyNumberFormat="1" applyFont="1" applyFill="1" applyBorder="1" applyAlignment="1">
      <alignment horizontal="right"/>
    </xf>
    <xf numFmtId="180" fontId="3" fillId="0" borderId="16" xfId="2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3" fillId="0" borderId="19" xfId="21" applyNumberFormat="1" applyFont="1" applyFill="1" applyBorder="1" applyAlignment="1">
      <alignment horizontal="right"/>
    </xf>
    <xf numFmtId="180" fontId="3" fillId="0" borderId="17" xfId="20" applyNumberFormat="1" applyFont="1" applyFill="1" applyBorder="1" applyAlignment="1">
      <alignment horizontal="right"/>
    </xf>
    <xf numFmtId="180" fontId="3" fillId="0" borderId="18" xfId="20" applyNumberFormat="1" applyFont="1" applyFill="1" applyBorder="1" applyAlignment="1">
      <alignment horizontal="right"/>
    </xf>
    <xf numFmtId="180" fontId="3" fillId="0" borderId="19" xfId="20" applyNumberFormat="1" applyFont="1" applyFill="1" applyBorder="1" applyAlignment="1">
      <alignment horizontal="right"/>
    </xf>
    <xf numFmtId="177" fontId="3" fillId="0" borderId="17" xfId="20" applyNumberFormat="1" applyFont="1" applyFill="1" applyBorder="1" applyAlignment="1">
      <alignment horizontal="right"/>
    </xf>
    <xf numFmtId="177" fontId="3" fillId="0" borderId="18" xfId="20" applyNumberFormat="1" applyFont="1" applyFill="1" applyBorder="1" applyAlignment="1">
      <alignment horizontal="right"/>
    </xf>
    <xf numFmtId="177" fontId="3" fillId="0" borderId="19" xfId="20" applyNumberFormat="1" applyFont="1" applyFill="1" applyBorder="1" applyAlignment="1">
      <alignment horizontal="right"/>
    </xf>
    <xf numFmtId="176" fontId="3" fillId="0" borderId="18" xfId="21" applyNumberFormat="1" applyFont="1" applyFill="1" applyBorder="1" applyAlignment="1">
      <alignment horizontal="right"/>
    </xf>
    <xf numFmtId="180" fontId="3" fillId="0" borderId="20" xfId="2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3" fillId="0" borderId="3" xfId="21" applyNumberFormat="1" applyFont="1" applyFill="1" applyBorder="1" applyAlignment="1">
      <alignment horizontal="right"/>
    </xf>
    <xf numFmtId="180" fontId="3" fillId="0" borderId="1" xfId="20" applyNumberFormat="1" applyFont="1" applyFill="1" applyBorder="1" applyAlignment="1">
      <alignment horizontal="right"/>
    </xf>
    <xf numFmtId="180" fontId="3" fillId="0" borderId="2" xfId="20" applyNumberFormat="1" applyFont="1" applyFill="1" applyBorder="1" applyAlignment="1">
      <alignment horizontal="right"/>
    </xf>
    <xf numFmtId="180" fontId="3" fillId="0" borderId="3" xfId="20" applyNumberFormat="1" applyFont="1" applyFill="1" applyBorder="1" applyAlignment="1">
      <alignment horizontal="right"/>
    </xf>
    <xf numFmtId="177" fontId="3" fillId="0" borderId="1" xfId="20" applyNumberFormat="1" applyFont="1" applyFill="1" applyBorder="1" applyAlignment="1">
      <alignment horizontal="right"/>
    </xf>
    <xf numFmtId="177" fontId="3" fillId="0" borderId="2" xfId="20" applyNumberFormat="1" applyFont="1" applyFill="1" applyBorder="1" applyAlignment="1">
      <alignment horizontal="right"/>
    </xf>
    <xf numFmtId="177" fontId="3" fillId="0" borderId="3" xfId="20" applyNumberFormat="1" applyFont="1" applyFill="1" applyBorder="1" applyAlignment="1">
      <alignment horizontal="right"/>
    </xf>
    <xf numFmtId="176" fontId="3" fillId="0" borderId="2" xfId="21" applyNumberFormat="1" applyFont="1" applyFill="1" applyBorder="1" applyAlignment="1">
      <alignment horizontal="right"/>
    </xf>
    <xf numFmtId="180" fontId="3" fillId="0" borderId="21" xfId="2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3" fillId="0" borderId="24" xfId="21" applyNumberFormat="1" applyFont="1" applyFill="1" applyBorder="1" applyAlignment="1">
      <alignment horizontal="right"/>
    </xf>
    <xf numFmtId="180" fontId="3" fillId="0" borderId="22" xfId="20" applyNumberFormat="1" applyFont="1" applyFill="1" applyBorder="1" applyAlignment="1">
      <alignment horizontal="right"/>
    </xf>
    <xf numFmtId="180" fontId="3" fillId="0" borderId="23" xfId="20" applyNumberFormat="1" applyFont="1" applyFill="1" applyBorder="1" applyAlignment="1">
      <alignment horizontal="right"/>
    </xf>
    <xf numFmtId="180" fontId="3" fillId="0" borderId="24" xfId="20" applyNumberFormat="1" applyFont="1" applyFill="1" applyBorder="1" applyAlignment="1">
      <alignment horizontal="right"/>
    </xf>
    <xf numFmtId="177" fontId="3" fillId="0" borderId="22" xfId="20" applyNumberFormat="1" applyFont="1" applyFill="1" applyBorder="1" applyAlignment="1">
      <alignment horizontal="right"/>
    </xf>
    <xf numFmtId="177" fontId="3" fillId="0" borderId="23" xfId="20" applyNumberFormat="1" applyFont="1" applyFill="1" applyBorder="1" applyAlignment="1">
      <alignment horizontal="right"/>
    </xf>
    <xf numFmtId="177" fontId="3" fillId="0" borderId="24" xfId="20" applyNumberFormat="1" applyFont="1" applyFill="1" applyBorder="1" applyAlignment="1">
      <alignment horizontal="right"/>
    </xf>
    <xf numFmtId="176" fontId="3" fillId="0" borderId="23" xfId="21" applyNumberFormat="1" applyFont="1" applyFill="1" applyBorder="1" applyAlignment="1">
      <alignment horizontal="right"/>
    </xf>
    <xf numFmtId="180" fontId="3" fillId="0" borderId="25" xfId="2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3" fillId="0" borderId="28" xfId="21" applyNumberFormat="1" applyFont="1" applyFill="1" applyBorder="1" applyAlignment="1">
      <alignment horizontal="right"/>
    </xf>
    <xf numFmtId="180" fontId="3" fillId="0" borderId="26" xfId="20" applyNumberFormat="1" applyFont="1" applyFill="1" applyBorder="1" applyAlignment="1">
      <alignment horizontal="right"/>
    </xf>
    <xf numFmtId="180" fontId="3" fillId="0" borderId="27" xfId="20" applyNumberFormat="1" applyFont="1" applyFill="1" applyBorder="1" applyAlignment="1">
      <alignment horizontal="right"/>
    </xf>
    <xf numFmtId="180" fontId="3" fillId="0" borderId="28" xfId="20" applyNumberFormat="1" applyFont="1" applyFill="1" applyBorder="1" applyAlignment="1">
      <alignment horizontal="right"/>
    </xf>
    <xf numFmtId="177" fontId="3" fillId="0" borderId="26" xfId="20" applyNumberFormat="1" applyFont="1" applyFill="1" applyBorder="1" applyAlignment="1">
      <alignment horizontal="right"/>
    </xf>
    <xf numFmtId="177" fontId="3" fillId="0" borderId="27" xfId="20" applyNumberFormat="1" applyFont="1" applyFill="1" applyBorder="1" applyAlignment="1">
      <alignment horizontal="right"/>
    </xf>
    <xf numFmtId="177" fontId="3" fillId="0" borderId="28" xfId="20" applyNumberFormat="1" applyFont="1" applyFill="1" applyBorder="1" applyAlignment="1">
      <alignment horizontal="right"/>
    </xf>
    <xf numFmtId="176" fontId="3" fillId="0" borderId="27" xfId="21" applyNumberFormat="1" applyFont="1" applyFill="1" applyBorder="1" applyAlignment="1">
      <alignment horizontal="right"/>
    </xf>
    <xf numFmtId="180" fontId="3" fillId="0" borderId="29" xfId="20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3" fillId="0" borderId="32" xfId="21" applyNumberFormat="1" applyFont="1" applyFill="1" applyBorder="1" applyAlignment="1">
      <alignment horizontal="right"/>
    </xf>
    <xf numFmtId="180" fontId="3" fillId="0" borderId="30" xfId="20" applyNumberFormat="1" applyFont="1" applyFill="1" applyBorder="1" applyAlignment="1">
      <alignment horizontal="right"/>
    </xf>
    <xf numFmtId="180" fontId="3" fillId="0" borderId="31" xfId="20" applyNumberFormat="1" applyFont="1" applyFill="1" applyBorder="1" applyAlignment="1">
      <alignment horizontal="right"/>
    </xf>
    <xf numFmtId="180" fontId="3" fillId="0" borderId="32" xfId="20" applyNumberFormat="1" applyFont="1" applyFill="1" applyBorder="1" applyAlignment="1">
      <alignment horizontal="right"/>
    </xf>
    <xf numFmtId="177" fontId="3" fillId="0" borderId="30" xfId="20" applyNumberFormat="1" applyFont="1" applyFill="1" applyBorder="1" applyAlignment="1">
      <alignment horizontal="right"/>
    </xf>
    <xf numFmtId="177" fontId="3" fillId="0" borderId="31" xfId="20" applyNumberFormat="1" applyFont="1" applyFill="1" applyBorder="1" applyAlignment="1">
      <alignment horizontal="right"/>
    </xf>
    <xf numFmtId="177" fontId="3" fillId="0" borderId="32" xfId="20" applyNumberFormat="1" applyFont="1" applyFill="1" applyBorder="1" applyAlignment="1">
      <alignment horizontal="right"/>
    </xf>
    <xf numFmtId="176" fontId="3" fillId="0" borderId="31" xfId="21" applyNumberFormat="1" applyFont="1" applyFill="1" applyBorder="1" applyAlignment="1">
      <alignment horizontal="right"/>
    </xf>
    <xf numFmtId="179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left"/>
    </xf>
    <xf numFmtId="177" fontId="18" fillId="0" borderId="6" xfId="0" applyNumberFormat="1" applyFont="1" applyBorder="1" applyAlignment="1">
      <alignment horizontal="right" shrinkToFit="1"/>
    </xf>
    <xf numFmtId="177" fontId="18" fillId="0" borderId="6" xfId="21" applyNumberFormat="1" applyFont="1" applyBorder="1" applyAlignment="1">
      <alignment horizontal="right" shrinkToFit="1"/>
    </xf>
    <xf numFmtId="0" fontId="16" fillId="0" borderId="33" xfId="0" applyFont="1" applyFill="1" applyBorder="1" applyAlignment="1">
      <alignment horizontal="left"/>
    </xf>
    <xf numFmtId="177" fontId="18" fillId="0" borderId="33" xfId="21" applyNumberFormat="1" applyFont="1" applyBorder="1" applyAlignment="1">
      <alignment horizontal="right" shrinkToFit="1"/>
    </xf>
    <xf numFmtId="1" fontId="18" fillId="0" borderId="5" xfId="0" applyNumberFormat="1" applyFont="1" applyBorder="1" applyAlignment="1">
      <alignment horizontal="center" vertical="center" shrinkToFit="1"/>
    </xf>
    <xf numFmtId="1" fontId="18" fillId="0" borderId="5" xfId="0" applyNumberFormat="1" applyFont="1" applyBorder="1" applyAlignment="1">
      <alignment horizontal="center" vertical="center"/>
    </xf>
    <xf numFmtId="181" fontId="5" fillId="0" borderId="6" xfId="21" applyNumberFormat="1" applyFont="1" applyBorder="1" applyAlignment="1">
      <alignment horizontal="right" shrinkToFit="1"/>
    </xf>
    <xf numFmtId="181" fontId="5" fillId="0" borderId="6" xfId="0" applyNumberFormat="1" applyFont="1" applyBorder="1" applyAlignment="1">
      <alignment horizontal="right" shrinkToFit="1"/>
    </xf>
    <xf numFmtId="0" fontId="15" fillId="0" borderId="33" xfId="0" applyFont="1" applyFill="1" applyBorder="1" applyAlignment="1">
      <alignment horizontal="left"/>
    </xf>
    <xf numFmtId="181" fontId="5" fillId="0" borderId="33" xfId="21" applyNumberFormat="1" applyFont="1" applyBorder="1" applyAlignment="1">
      <alignment horizontal="right" shrinkToFit="1"/>
    </xf>
    <xf numFmtId="181" fontId="5" fillId="0" borderId="33" xfId="0" applyNumberFormat="1" applyFont="1" applyBorder="1" applyAlignment="1">
      <alignment horizontal="right" shrinkToFit="1"/>
    </xf>
    <xf numFmtId="180" fontId="4" fillId="0" borderId="16" xfId="20" applyNumberFormat="1" applyFont="1" applyFill="1" applyBorder="1" applyAlignment="1">
      <alignment horizontal="right"/>
    </xf>
    <xf numFmtId="180" fontId="4" fillId="0" borderId="20" xfId="20" applyNumberFormat="1" applyFont="1" applyFill="1" applyBorder="1" applyAlignment="1">
      <alignment horizontal="right"/>
    </xf>
    <xf numFmtId="180" fontId="4" fillId="0" borderId="21" xfId="20" applyNumberFormat="1" applyFont="1" applyFill="1" applyBorder="1" applyAlignment="1">
      <alignment horizontal="right"/>
    </xf>
    <xf numFmtId="180" fontId="4" fillId="0" borderId="25" xfId="20" applyNumberFormat="1" applyFont="1" applyFill="1" applyBorder="1" applyAlignment="1">
      <alignment horizontal="right"/>
    </xf>
    <xf numFmtId="180" fontId="4" fillId="0" borderId="29" xfId="20" applyNumberFormat="1" applyFont="1" applyFill="1" applyBorder="1" applyAlignment="1">
      <alignment horizontal="right"/>
    </xf>
    <xf numFmtId="180" fontId="4" fillId="0" borderId="34" xfId="20" applyNumberFormat="1" applyFont="1" applyFill="1" applyBorder="1" applyAlignment="1">
      <alignment horizontal="right"/>
    </xf>
    <xf numFmtId="180" fontId="3" fillId="0" borderId="35" xfId="20" applyNumberFormat="1" applyFont="1" applyFill="1" applyBorder="1" applyAlignment="1">
      <alignment horizontal="right"/>
    </xf>
    <xf numFmtId="180" fontId="3" fillId="0" borderId="36" xfId="20" applyNumberFormat="1" applyFont="1" applyFill="1" applyBorder="1" applyAlignment="1">
      <alignment horizontal="right"/>
    </xf>
    <xf numFmtId="180" fontId="3" fillId="0" borderId="37" xfId="2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center"/>
    </xf>
    <xf numFmtId="1" fontId="3" fillId="0" borderId="2" xfId="21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0" applyFont="1" applyBorder="1"/>
    <xf numFmtId="0" fontId="19" fillId="0" borderId="0" xfId="0" applyFont="1" applyFill="1" applyAlignment="1">
      <alignment horizontal="left" vertical="center"/>
    </xf>
    <xf numFmtId="181" fontId="10" fillId="0" borderId="5" xfId="0" applyNumberFormat="1" applyFont="1" applyBorder="1"/>
    <xf numFmtId="181" fontId="10" fillId="0" borderId="6" xfId="0" applyNumberFormat="1" applyFont="1" applyBorder="1"/>
    <xf numFmtId="181" fontId="10" fillId="0" borderId="33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8" fillId="0" borderId="39" xfId="21" applyNumberFormat="1" applyFont="1" applyFill="1" applyBorder="1" applyAlignment="1">
      <alignment horizontal="center" vertical="center"/>
    </xf>
    <xf numFmtId="1" fontId="8" fillId="0" borderId="40" xfId="21" applyNumberFormat="1" applyFont="1" applyFill="1" applyBorder="1" applyAlignment="1">
      <alignment horizontal="center" vertical="center"/>
    </xf>
    <xf numFmtId="1" fontId="8" fillId="0" borderId="16" xfId="21" applyNumberFormat="1" applyFont="1" applyFill="1" applyBorder="1" applyAlignment="1">
      <alignment horizontal="center" vertical="center"/>
    </xf>
    <xf numFmtId="1" fontId="8" fillId="0" borderId="41" xfId="21" applyNumberFormat="1" applyFont="1" applyFill="1" applyBorder="1" applyAlignment="1">
      <alignment horizontal="center" vertical="center"/>
    </xf>
    <xf numFmtId="1" fontId="8" fillId="0" borderId="42" xfId="21" applyNumberFormat="1" applyFont="1" applyFill="1" applyBorder="1" applyAlignment="1">
      <alignment horizontal="center" vertical="center"/>
    </xf>
    <xf numFmtId="1" fontId="8" fillId="0" borderId="20" xfId="21" applyNumberFormat="1" applyFont="1" applyFill="1" applyBorder="1" applyAlignment="1">
      <alignment horizontal="center" vertical="center"/>
    </xf>
    <xf numFmtId="1" fontId="8" fillId="0" borderId="43" xfId="21" applyNumberFormat="1" applyFont="1" applyFill="1" applyBorder="1" applyAlignment="1">
      <alignment horizontal="center" vertical="center"/>
    </xf>
    <xf numFmtId="1" fontId="8" fillId="0" borderId="44" xfId="21" applyNumberFormat="1" applyFont="1" applyFill="1" applyBorder="1" applyAlignment="1">
      <alignment horizontal="center" vertical="center"/>
    </xf>
    <xf numFmtId="1" fontId="8" fillId="0" borderId="45" xfId="21" applyNumberFormat="1" applyFont="1" applyFill="1" applyBorder="1" applyAlignment="1">
      <alignment horizontal="center" vertical="center"/>
    </xf>
    <xf numFmtId="1" fontId="8" fillId="0" borderId="46" xfId="21" applyNumberFormat="1" applyFont="1" applyFill="1" applyBorder="1" applyAlignment="1">
      <alignment horizontal="center" vertical="center"/>
    </xf>
    <xf numFmtId="1" fontId="8" fillId="0" borderId="47" xfId="21" applyNumberFormat="1" applyFont="1" applyFill="1" applyBorder="1" applyAlignment="1">
      <alignment horizontal="center" vertical="center"/>
    </xf>
    <xf numFmtId="1" fontId="8" fillId="0" borderId="48" xfId="21" applyNumberFormat="1" applyFont="1" applyFill="1" applyBorder="1" applyAlignment="1">
      <alignment horizontal="center" vertical="center"/>
    </xf>
    <xf numFmtId="1" fontId="8" fillId="0" borderId="30" xfId="21" applyNumberFormat="1" applyFont="1" applyFill="1" applyBorder="1" applyAlignment="1">
      <alignment horizontal="center" vertical="center"/>
    </xf>
    <xf numFmtId="1" fontId="8" fillId="0" borderId="49" xfId="21" applyNumberFormat="1" applyFont="1" applyFill="1" applyBorder="1" applyAlignment="1">
      <alignment horizontal="center" vertical="center"/>
    </xf>
    <xf numFmtId="1" fontId="8" fillId="0" borderId="31" xfId="21" applyNumberFormat="1" applyFont="1" applyFill="1" applyBorder="1" applyAlignment="1">
      <alignment horizontal="center" vertical="center"/>
    </xf>
    <xf numFmtId="1" fontId="8" fillId="0" borderId="50" xfId="21" applyNumberFormat="1" applyFont="1" applyFill="1" applyBorder="1" applyAlignment="1">
      <alignment horizontal="center" vertical="center"/>
    </xf>
    <xf numFmtId="1" fontId="8" fillId="0" borderId="32" xfId="21" applyNumberFormat="1" applyFont="1" applyFill="1" applyBorder="1" applyAlignment="1">
      <alignment horizontal="center" vertical="center"/>
    </xf>
    <xf numFmtId="2" fontId="8" fillId="0" borderId="45" xfId="21" applyNumberFormat="1" applyFont="1" applyFill="1" applyBorder="1" applyAlignment="1">
      <alignment horizontal="center" vertical="center" wrapText="1"/>
    </xf>
    <xf numFmtId="2" fontId="8" fillId="0" borderId="46" xfId="21" applyNumberFormat="1" applyFont="1" applyFill="1" applyBorder="1" applyAlignment="1">
      <alignment horizontal="center" vertical="center" wrapText="1"/>
    </xf>
    <xf numFmtId="2" fontId="8" fillId="0" borderId="47" xfId="21" applyNumberFormat="1" applyFont="1" applyFill="1" applyBorder="1" applyAlignment="1">
      <alignment horizontal="center" vertical="center" wrapText="1"/>
    </xf>
    <xf numFmtId="1" fontId="8" fillId="0" borderId="51" xfId="21" applyNumberFormat="1" applyFont="1" applyFill="1" applyBorder="1" applyAlignment="1">
      <alignment horizontal="center" vertical="center"/>
    </xf>
    <xf numFmtId="1" fontId="8" fillId="0" borderId="45" xfId="21" applyNumberFormat="1" applyFont="1" applyFill="1" applyBorder="1" applyAlignment="1">
      <alignment horizontal="center" vertical="center" wrapText="1"/>
    </xf>
    <xf numFmtId="1" fontId="8" fillId="0" borderId="46" xfId="21" applyNumberFormat="1" applyFont="1" applyFill="1" applyBorder="1" applyAlignment="1">
      <alignment horizontal="center" vertical="center" wrapText="1"/>
    </xf>
    <xf numFmtId="1" fontId="8" fillId="0" borderId="47" xfId="21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" fontId="3" fillId="0" borderId="50" xfId="21" applyNumberFormat="1" applyFont="1" applyFill="1" applyBorder="1" applyAlignment="1">
      <alignment horizontal="center" vertical="center"/>
    </xf>
    <xf numFmtId="1" fontId="3" fillId="0" borderId="32" xfId="21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21" fillId="0" borderId="0" xfId="21" applyNumberFormat="1" applyFont="1" applyFill="1" applyAlignment="1">
      <alignment vertical="center"/>
    </xf>
    <xf numFmtId="1" fontId="8" fillId="0" borderId="53" xfId="21" applyNumberFormat="1" applyFont="1" applyFill="1" applyBorder="1" applyAlignment="1">
      <alignment vertical="center"/>
    </xf>
    <xf numFmtId="180" fontId="3" fillId="0" borderId="53" xfId="20" applyNumberFormat="1" applyFont="1" applyFill="1" applyBorder="1" applyAlignment="1">
      <alignment horizontal="right"/>
    </xf>
    <xf numFmtId="177" fontId="3" fillId="0" borderId="53" xfId="20" applyNumberFormat="1" applyFont="1" applyFill="1" applyBorder="1" applyAlignment="1">
      <alignment horizontal="right"/>
    </xf>
    <xf numFmtId="180" fontId="4" fillId="0" borderId="53" xfId="20" applyNumberFormat="1" applyFont="1" applyFill="1" applyBorder="1" applyAlignment="1">
      <alignment horizontal="right"/>
    </xf>
    <xf numFmtId="180" fontId="3" fillId="0" borderId="54" xfId="20" applyNumberFormat="1" applyFont="1" applyFill="1" applyBorder="1" applyAlignment="1">
      <alignment horizontal="right"/>
    </xf>
    <xf numFmtId="1" fontId="8" fillId="0" borderId="18" xfId="21" applyNumberFormat="1" applyFont="1" applyFill="1" applyBorder="1" applyAlignment="1">
      <alignment vertical="center"/>
    </xf>
    <xf numFmtId="180" fontId="4" fillId="0" borderId="18" xfId="20" applyNumberFormat="1" applyFont="1" applyFill="1" applyBorder="1" applyAlignment="1">
      <alignment horizontal="right"/>
    </xf>
    <xf numFmtId="1" fontId="8" fillId="0" borderId="31" xfId="21" applyNumberFormat="1" applyFont="1" applyFill="1" applyBorder="1" applyAlignment="1">
      <alignment vertical="center"/>
    </xf>
    <xf numFmtId="180" fontId="4" fillId="0" borderId="31" xfId="20" applyNumberFormat="1" applyFont="1" applyFill="1" applyBorder="1" applyAlignment="1">
      <alignment horizontal="right"/>
    </xf>
    <xf numFmtId="1" fontId="8" fillId="0" borderId="55" xfId="21" applyNumberFormat="1" applyFont="1" applyFill="1" applyBorder="1" applyAlignment="1">
      <alignment vertical="center"/>
    </xf>
    <xf numFmtId="180" fontId="3" fillId="0" borderId="55" xfId="20" applyNumberFormat="1" applyFont="1" applyFill="1" applyBorder="1" applyAlignment="1">
      <alignment horizontal="right"/>
    </xf>
    <xf numFmtId="177" fontId="3" fillId="0" borderId="55" xfId="20" applyNumberFormat="1" applyFont="1" applyFill="1" applyBorder="1" applyAlignment="1">
      <alignment horizontal="right"/>
    </xf>
    <xf numFmtId="180" fontId="4" fillId="0" borderId="55" xfId="20" applyNumberFormat="1" applyFont="1" applyFill="1" applyBorder="1" applyAlignment="1">
      <alignment horizontal="right"/>
    </xf>
    <xf numFmtId="180" fontId="3" fillId="0" borderId="56" xfId="20" applyNumberFormat="1" applyFont="1" applyFill="1" applyBorder="1" applyAlignment="1">
      <alignment horizontal="right"/>
    </xf>
    <xf numFmtId="1" fontId="6" fillId="0" borderId="57" xfId="0" applyNumberFormat="1" applyFont="1" applyFill="1" applyBorder="1" applyAlignment="1">
      <alignment horizontal="right" vertical="center"/>
    </xf>
    <xf numFmtId="1" fontId="21" fillId="0" borderId="57" xfId="21" applyNumberFormat="1" applyFont="1" applyFill="1" applyBorder="1" applyAlignment="1">
      <alignment vertical="center"/>
    </xf>
    <xf numFmtId="1" fontId="8" fillId="0" borderId="57" xfId="21" applyNumberFormat="1" applyFont="1" applyFill="1" applyBorder="1" applyAlignment="1">
      <alignment vertical="center"/>
    </xf>
    <xf numFmtId="1" fontId="8" fillId="0" borderId="58" xfId="21" applyNumberFormat="1" applyFont="1" applyFill="1" applyBorder="1" applyAlignment="1">
      <alignment vertical="center"/>
    </xf>
    <xf numFmtId="1" fontId="8" fillId="0" borderId="20" xfId="21" applyNumberFormat="1" applyFont="1" applyFill="1" applyBorder="1" applyAlignment="1">
      <alignment vertical="center"/>
    </xf>
    <xf numFmtId="1" fontId="8" fillId="0" borderId="59" xfId="21" applyNumberFormat="1" applyFont="1" applyFill="1" applyBorder="1" applyAlignment="1">
      <alignment vertical="center"/>
    </xf>
    <xf numFmtId="1" fontId="8" fillId="0" borderId="60" xfId="21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1" fontId="8" fillId="0" borderId="54" xfId="21" applyNumberFormat="1" applyFont="1" applyFill="1" applyBorder="1" applyAlignment="1">
      <alignment vertical="center"/>
    </xf>
    <xf numFmtId="1" fontId="8" fillId="0" borderId="19" xfId="21" applyNumberFormat="1" applyFont="1" applyFill="1" applyBorder="1" applyAlignment="1">
      <alignment vertical="center"/>
    </xf>
    <xf numFmtId="1" fontId="8" fillId="0" borderId="56" xfId="21" applyNumberFormat="1" applyFont="1" applyFill="1" applyBorder="1" applyAlignment="1">
      <alignment vertical="center"/>
    </xf>
    <xf numFmtId="1" fontId="8" fillId="0" borderId="32" xfId="21" applyNumberFormat="1" applyFont="1" applyFill="1" applyBorder="1" applyAlignment="1">
      <alignment vertical="center"/>
    </xf>
    <xf numFmtId="1" fontId="8" fillId="0" borderId="63" xfId="21" applyNumberFormat="1" applyFont="1" applyFill="1" applyBorder="1" applyAlignment="1">
      <alignment vertical="center"/>
    </xf>
    <xf numFmtId="1" fontId="8" fillId="0" borderId="17" xfId="21" applyNumberFormat="1" applyFont="1" applyFill="1" applyBorder="1" applyAlignment="1">
      <alignment vertical="center"/>
    </xf>
    <xf numFmtId="1" fontId="8" fillId="0" borderId="64" xfId="21" applyNumberFormat="1" applyFont="1" applyFill="1" applyBorder="1" applyAlignment="1">
      <alignment vertical="center"/>
    </xf>
    <xf numFmtId="1" fontId="8" fillId="0" borderId="30" xfId="21" applyNumberFormat="1" applyFont="1" applyFill="1" applyBorder="1" applyAlignment="1">
      <alignment vertical="center"/>
    </xf>
    <xf numFmtId="180" fontId="3" fillId="0" borderId="63" xfId="20" applyNumberFormat="1" applyFont="1" applyFill="1" applyBorder="1" applyAlignment="1">
      <alignment horizontal="right"/>
    </xf>
    <xf numFmtId="180" fontId="3" fillId="0" borderId="64" xfId="20" applyNumberFormat="1" applyFont="1" applyFill="1" applyBorder="1" applyAlignment="1">
      <alignment horizontal="right"/>
    </xf>
    <xf numFmtId="177" fontId="3" fillId="0" borderId="58" xfId="20" applyNumberFormat="1" applyFont="1" applyFill="1" applyBorder="1" applyAlignment="1">
      <alignment horizontal="right"/>
    </xf>
    <xf numFmtId="177" fontId="3" fillId="0" borderId="20" xfId="20" applyNumberFormat="1" applyFont="1" applyFill="1" applyBorder="1" applyAlignment="1">
      <alignment horizontal="right"/>
    </xf>
    <xf numFmtId="177" fontId="3" fillId="0" borderId="59" xfId="20" applyNumberFormat="1" applyFont="1" applyFill="1" applyBorder="1" applyAlignment="1">
      <alignment horizontal="right"/>
    </xf>
    <xf numFmtId="177" fontId="3" fillId="0" borderId="60" xfId="20" applyNumberFormat="1" applyFont="1" applyFill="1" applyBorder="1" applyAlignment="1">
      <alignment horizontal="right"/>
    </xf>
    <xf numFmtId="177" fontId="3" fillId="0" borderId="63" xfId="20" applyNumberFormat="1" applyFont="1" applyFill="1" applyBorder="1" applyAlignment="1">
      <alignment horizontal="right"/>
    </xf>
    <xf numFmtId="177" fontId="3" fillId="0" borderId="54" xfId="20" applyNumberFormat="1" applyFont="1" applyFill="1" applyBorder="1" applyAlignment="1">
      <alignment horizontal="right"/>
    </xf>
    <xf numFmtId="177" fontId="3" fillId="0" borderId="64" xfId="20" applyNumberFormat="1" applyFont="1" applyFill="1" applyBorder="1" applyAlignment="1">
      <alignment horizontal="right"/>
    </xf>
    <xf numFmtId="177" fontId="3" fillId="0" borderId="56" xfId="20" applyNumberFormat="1" applyFont="1" applyFill="1" applyBorder="1" applyAlignment="1">
      <alignment horizontal="right"/>
    </xf>
    <xf numFmtId="177" fontId="3" fillId="0" borderId="65" xfId="20" applyNumberFormat="1" applyFont="1" applyFill="1" applyBorder="1" applyAlignment="1">
      <alignment horizontal="right"/>
    </xf>
    <xf numFmtId="177" fontId="3" fillId="0" borderId="41" xfId="20" applyNumberFormat="1" applyFont="1" applyFill="1" applyBorder="1" applyAlignment="1">
      <alignment horizontal="right"/>
    </xf>
    <xf numFmtId="177" fontId="3" fillId="0" borderId="66" xfId="20" applyNumberFormat="1" applyFont="1" applyFill="1" applyBorder="1" applyAlignment="1">
      <alignment horizontal="right"/>
    </xf>
    <xf numFmtId="177" fontId="3" fillId="0" borderId="67" xfId="20" applyNumberFormat="1" applyFont="1" applyFill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'一人平均う歯数'!$D$5:$Q$5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720437"/>
        <c:crosses val="autoZero"/>
        <c:auto val="0"/>
        <c:lblOffset val="100"/>
        <c:tickLblSkip val="2"/>
        <c:noMultiLvlLbl val="0"/>
      </c:catAx>
      <c:valAx>
        <c:axId val="4372043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8398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'一人平均う歯数'!$D$15:$Q$15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29454702"/>
        <c:axId val="63765727"/>
      </c:lineChart>
      <c:catAx>
        <c:axId val="294547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765727"/>
        <c:crosses val="autoZero"/>
        <c:auto val="0"/>
        <c:lblOffset val="100"/>
        <c:tickLblSkip val="2"/>
        <c:noMultiLvlLbl val="0"/>
      </c:catAx>
      <c:valAx>
        <c:axId val="6376572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45470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'一人平均う歯数'!$D$17:$Q$17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37020632"/>
        <c:axId val="64750233"/>
      </c:lineChart>
      <c:catAx>
        <c:axId val="370206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750233"/>
        <c:crosses val="autoZero"/>
        <c:auto val="0"/>
        <c:lblOffset val="100"/>
        <c:tickLblSkip val="2"/>
        <c:noMultiLvlLbl val="0"/>
      </c:catAx>
      <c:valAx>
        <c:axId val="6475023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02063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'一人平均う歯数'!$D$18:$Q$18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45881186"/>
        <c:axId val="10277491"/>
      </c:lineChart>
      <c:catAx>
        <c:axId val="4588118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277491"/>
        <c:crosses val="autoZero"/>
        <c:auto val="1"/>
        <c:lblOffset val="100"/>
        <c:tickLblSkip val="2"/>
        <c:noMultiLvlLbl val="0"/>
      </c:catAx>
      <c:valAx>
        <c:axId val="1027749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8811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6"/>
          <c:w val="0.797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'一人平均う歯数'!$D$19:$Q$19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25388556"/>
        <c:axId val="27170413"/>
      </c:lineChart>
      <c:catAx>
        <c:axId val="2538855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170413"/>
        <c:crosses val="autoZero"/>
        <c:auto val="1"/>
        <c:lblOffset val="100"/>
        <c:tickLblSkip val="2"/>
        <c:noMultiLvlLbl val="0"/>
      </c:catAx>
      <c:valAx>
        <c:axId val="2717041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38855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25"/>
          <c:w val="0.90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3"/>
          <c:w val="0.792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'一人平均う歯数'!$D$20:$Q$20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43207126"/>
        <c:axId val="53319815"/>
      </c:lineChart>
      <c:catAx>
        <c:axId val="4320712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319815"/>
        <c:crosses val="autoZero"/>
        <c:auto val="0"/>
        <c:lblOffset val="100"/>
        <c:tickLblSkip val="2"/>
        <c:noMultiLvlLbl val="0"/>
      </c:catAx>
      <c:valAx>
        <c:axId val="5331981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20712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"/>
          <c:y val="0.0285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'一人平均う歯数'!$D$21:$Q$21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10116288"/>
        <c:axId val="23937729"/>
      </c:lineChart>
      <c:catAx>
        <c:axId val="101162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937729"/>
        <c:crosses val="autoZero"/>
        <c:auto val="1"/>
        <c:lblOffset val="100"/>
        <c:tickLblSkip val="2"/>
        <c:noMultiLvlLbl val="0"/>
      </c:catAx>
      <c:valAx>
        <c:axId val="2393772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11628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'一人平均う歯数'!$D$22:$Q$22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14112970"/>
        <c:axId val="59907867"/>
      </c:lineChart>
      <c:catAx>
        <c:axId val="1411297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907867"/>
        <c:crosses val="autoZero"/>
        <c:auto val="1"/>
        <c:lblOffset val="100"/>
        <c:tickLblSkip val="2"/>
        <c:noMultiLvlLbl val="0"/>
      </c:catAx>
      <c:valAx>
        <c:axId val="5990786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11297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6"/>
          <c:w val="0.797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'一人平均う歯数'!$D$23:$Q$23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2299892"/>
        <c:axId val="20699029"/>
      </c:lineChart>
      <c:catAx>
        <c:axId val="22998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99029"/>
        <c:crosses val="autoZero"/>
        <c:auto val="1"/>
        <c:lblOffset val="100"/>
        <c:tickLblSkip val="2"/>
        <c:noMultiLvlLbl val="0"/>
      </c:catAx>
      <c:valAx>
        <c:axId val="2069902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9989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25"/>
          <c:w val="0.90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875"/>
          <c:w val="0.8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'一人平均う歯数'!$D$7:$Q$7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08623"/>
        <c:crosses val="autoZero"/>
        <c:auto val="1"/>
        <c:lblOffset val="100"/>
        <c:tickLblSkip val="2"/>
        <c:noMultiLvlLbl val="0"/>
      </c:catAx>
      <c:valAx>
        <c:axId val="6600862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07353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275"/>
          <c:w val="0.8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'一人平均う歯数'!$D$8:$Q$8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098217"/>
        <c:crosses val="autoZero"/>
        <c:auto val="1"/>
        <c:lblOffset val="100"/>
        <c:tickLblSkip val="2"/>
        <c:noMultiLvlLbl val="0"/>
      </c:catAx>
      <c:valAx>
        <c:axId val="4509821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20669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5"/>
          <c:w val="0.89625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9"/>
          <c:w val="0.798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'一人平均う歯数'!$D$6:$Q$6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57939614"/>
        <c:axId val="51694479"/>
      </c:lineChart>
      <c:catAx>
        <c:axId val="5793961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694479"/>
        <c:crosses val="autoZero"/>
        <c:auto val="1"/>
        <c:lblOffset val="100"/>
        <c:tickLblSkip val="2"/>
        <c:noMultiLvlLbl val="0"/>
      </c:catAx>
      <c:valAx>
        <c:axId val="5169447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93961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'一人平均う歯数'!$B$5:$B$24</c:f>
              <c:strCache/>
            </c:strRef>
          </c:cat>
          <c:val>
            <c:numRef>
              <c:f>'一人平均う歯数'!$Q$5:$Q$24</c:f>
              <c:numCache/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323077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76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'有病者率'!$D$5:$Q$5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21181"/>
        <c:crosses val="autoZero"/>
        <c:auto val="0"/>
        <c:lblOffset val="100"/>
        <c:tickLblSkip val="2"/>
        <c:noMultiLvlLbl val="0"/>
      </c:catAx>
      <c:valAx>
        <c:axId val="64211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578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'有病者率'!$D$6:$Q$6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353623"/>
        <c:crosses val="autoZero"/>
        <c:auto val="1"/>
        <c:lblOffset val="100"/>
        <c:tickLblSkip val="2"/>
        <c:noMultiLvlLbl val="0"/>
      </c:catAx>
      <c:valAx>
        <c:axId val="50353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79063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'有病者率'!$D$16:$Q$16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111633"/>
        <c:crosses val="autoZero"/>
        <c:auto val="0"/>
        <c:lblOffset val="100"/>
        <c:tickLblSkip val="2"/>
        <c:noMultiLvlLbl val="0"/>
      </c:catAx>
      <c:valAx>
        <c:axId val="521116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2942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'有病者率'!$D$9:$Q$9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292715"/>
        <c:crosses val="autoZero"/>
        <c:auto val="1"/>
        <c:lblOffset val="100"/>
        <c:tickLblSkip val="2"/>
        <c:noMultiLvlLbl val="0"/>
      </c:catAx>
      <c:valAx>
        <c:axId val="602927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35151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025"/>
          <c:w val="0.783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'有病者率'!$D$10:$Q$10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763524"/>
        <c:axId val="51871717"/>
      </c:lineChart>
      <c:catAx>
        <c:axId val="57635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871717"/>
        <c:crosses val="autoZero"/>
        <c:auto val="1"/>
        <c:lblOffset val="100"/>
        <c:tickLblSkip val="2"/>
        <c:noMultiLvlLbl val="0"/>
      </c:catAx>
      <c:valAx>
        <c:axId val="518717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6352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'有病者率'!$D$11:$Q$11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4192270"/>
        <c:axId val="40859519"/>
      </c:lineChart>
      <c:catAx>
        <c:axId val="6419227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859519"/>
        <c:crosses val="autoZero"/>
        <c:auto val="1"/>
        <c:lblOffset val="100"/>
        <c:tickLblSkip val="2"/>
        <c:noMultiLvlLbl val="0"/>
      </c:catAx>
      <c:valAx>
        <c:axId val="408595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19227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'有病者率'!$D$13:$Q$13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2191352"/>
        <c:axId val="21286713"/>
      </c:lineChart>
      <c:catAx>
        <c:axId val="3219135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286713"/>
        <c:crosses val="autoZero"/>
        <c:auto val="0"/>
        <c:lblOffset val="100"/>
        <c:tickLblSkip val="2"/>
        <c:noMultiLvlLbl val="0"/>
      </c:catAx>
      <c:valAx>
        <c:axId val="212867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135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'有病者率'!$D$14:$Q$14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502163"/>
        <c:crosses val="autoZero"/>
        <c:auto val="0"/>
        <c:lblOffset val="100"/>
        <c:tickLblSkip val="2"/>
        <c:noMultiLvlLbl val="0"/>
      </c:catAx>
      <c:valAx>
        <c:axId val="465021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6269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76"/>
          <c:h val="0.666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'有病者率'!$D$12:$Q$12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578829"/>
        <c:crosses val="autoZero"/>
        <c:auto val="0"/>
        <c:lblOffset val="100"/>
        <c:tickLblSkip val="2"/>
        <c:noMultiLvlLbl val="0"/>
      </c:catAx>
      <c:valAx>
        <c:axId val="85788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628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'一人平均う歯数'!$D$16:$Q$16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503241"/>
        <c:crosses val="autoZero"/>
        <c:auto val="0"/>
        <c:lblOffset val="100"/>
        <c:tickLblSkip val="2"/>
        <c:noMultiLvlLbl val="0"/>
      </c:catAx>
      <c:valAx>
        <c:axId val="2650324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9712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'有病者率'!$D$15:$Q$15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796519"/>
        <c:crosses val="autoZero"/>
        <c:auto val="0"/>
        <c:lblOffset val="100"/>
        <c:tickLblSkip val="2"/>
        <c:noMultiLvlLbl val="0"/>
      </c:catAx>
      <c:valAx>
        <c:axId val="237965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0059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6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'有病者率'!$D$17:$Q$17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469857"/>
        <c:crosses val="autoZero"/>
        <c:auto val="0"/>
        <c:lblOffset val="100"/>
        <c:tickLblSkip val="2"/>
        <c:noMultiLvlLbl val="0"/>
      </c:catAx>
      <c:valAx>
        <c:axId val="484698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208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425"/>
          <c:w val="0.783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'有病者率'!$D$18:$Q$18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744315"/>
        <c:crosses val="autoZero"/>
        <c:auto val="1"/>
        <c:lblOffset val="100"/>
        <c:tickLblSkip val="2"/>
        <c:noMultiLvlLbl val="0"/>
      </c:catAx>
      <c:valAx>
        <c:axId val="337443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57553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'有病者率'!$D$19:$Q$19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934965"/>
        <c:crosses val="autoZero"/>
        <c:auto val="1"/>
        <c:lblOffset val="100"/>
        <c:tickLblSkip val="2"/>
        <c:noMultiLvlLbl val="0"/>
      </c:catAx>
      <c:valAx>
        <c:axId val="489349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26338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'有病者率'!$D$20:$Q$20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09199"/>
        <c:crosses val="autoZero"/>
        <c:auto val="0"/>
        <c:lblOffset val="100"/>
        <c:tickLblSkip val="2"/>
        <c:noMultiLvlLbl val="0"/>
      </c:catAx>
      <c:valAx>
        <c:axId val="43091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6150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"/>
          <c:y val="0.22725"/>
          <c:w val="0.782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'有病者率'!$D$21:$Q$21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500809"/>
        <c:crosses val="autoZero"/>
        <c:auto val="1"/>
        <c:lblOffset val="100"/>
        <c:tickLblSkip val="2"/>
        <c:noMultiLvlLbl val="0"/>
      </c:catAx>
      <c:valAx>
        <c:axId val="135008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78279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34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'有病者率'!$D$22:$Q$22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823715"/>
        <c:crosses val="autoZero"/>
        <c:auto val="1"/>
        <c:lblOffset val="100"/>
        <c:tickLblSkip val="2"/>
        <c:noMultiLvlLbl val="0"/>
      </c:catAx>
      <c:valAx>
        <c:axId val="198237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3984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'有病者率'!$D$23:$Q$23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4195708"/>
        <c:axId val="62217053"/>
      </c:lineChart>
      <c:catAx>
        <c:axId val="441957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217053"/>
        <c:crosses val="autoZero"/>
        <c:auto val="1"/>
        <c:lblOffset val="100"/>
        <c:tickLblSkip val="2"/>
        <c:noMultiLvlLbl val="0"/>
      </c:catAx>
      <c:valAx>
        <c:axId val="622170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19570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83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'有病者率'!$D$7:$Q$7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3082566"/>
        <c:axId val="6416503"/>
      </c:lineChart>
      <c:catAx>
        <c:axId val="230825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16503"/>
        <c:crosses val="autoZero"/>
        <c:auto val="1"/>
        <c:lblOffset val="100"/>
        <c:tickLblSkip val="2"/>
        <c:noMultiLvlLbl val="0"/>
      </c:catAx>
      <c:valAx>
        <c:axId val="64165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08256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3175"/>
          <c:w val="0.785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'有病者率'!$D$8:$Q$8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7748528"/>
        <c:axId val="49974705"/>
      </c:lineChart>
      <c:catAx>
        <c:axId val="577485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974705"/>
        <c:crosses val="autoZero"/>
        <c:auto val="1"/>
        <c:lblOffset val="100"/>
        <c:tickLblSkip val="2"/>
        <c:noMultiLvlLbl val="0"/>
      </c:catAx>
      <c:valAx>
        <c:axId val="499747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74852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'一人平均う歯数'!$D$9:$Q$9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387747"/>
        <c:crosses val="autoZero"/>
        <c:auto val="1"/>
        <c:lblOffset val="100"/>
        <c:tickLblSkip val="2"/>
        <c:noMultiLvlLbl val="0"/>
      </c:catAx>
      <c:valAx>
        <c:axId val="6638774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20257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'有病者率'!$Q$5:$Q$24</c:f>
              <c:numCache/>
            </c:numRef>
          </c:val>
        </c:ser>
        <c:axId val="47119162"/>
        <c:axId val="21419275"/>
      </c:bar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47119162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025"/>
          <c:w val="0.8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'一人平均う歯数'!$D$10:$Q$10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698397"/>
        <c:crosses val="autoZero"/>
        <c:auto val="1"/>
        <c:lblOffset val="100"/>
        <c:tickLblSkip val="2"/>
        <c:noMultiLvlLbl val="0"/>
      </c:catAx>
      <c:valAx>
        <c:axId val="869839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61881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"/>
          <c:w val="0.8962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415"/>
          <c:w val="0.798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'一人平均う歯数'!$D$11:$Q$11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481527"/>
        <c:crosses val="autoZero"/>
        <c:auto val="1"/>
        <c:lblOffset val="100"/>
        <c:tickLblSkip val="2"/>
        <c:noMultiLvlLbl val="0"/>
      </c:catAx>
      <c:valAx>
        <c:axId val="3348152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17671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75"/>
          <c:w val="0.903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33"/>
          <c:w val="0.795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'一人平均う歯数'!$D$13:$Q$13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32898288"/>
        <c:axId val="27649137"/>
      </c:lineChart>
      <c:catAx>
        <c:axId val="328982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649137"/>
        <c:crosses val="autoZero"/>
        <c:auto val="0"/>
        <c:lblOffset val="100"/>
        <c:tickLblSkip val="2"/>
        <c:noMultiLvlLbl val="0"/>
      </c:catAx>
      <c:valAx>
        <c:axId val="2764913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89828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"/>
          <c:y val="0.0285"/>
          <c:w val="0.7347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1"/>
          <c:h val="0.6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'一人平均う歯数'!$D$14:$Q$14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47515642"/>
        <c:axId val="24987595"/>
      </c:lineChart>
      <c:catAx>
        <c:axId val="4751564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987595"/>
        <c:crosses val="autoZero"/>
        <c:auto val="0"/>
        <c:lblOffset val="100"/>
        <c:tickLblSkip val="2"/>
        <c:noMultiLvlLbl val="0"/>
      </c:catAx>
      <c:valAx>
        <c:axId val="2498759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51564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'一人平均う歯数'!$D$12:$Q$12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'一人平均う歯数'!$D$4:$Q$4</c:f>
              <c:numCache/>
            </c:numRef>
          </c:cat>
          <c:val>
            <c:numRef>
              <c:f>'一人平均う歯数'!$D$24:$Q$24</c:f>
              <c:numCache/>
            </c:numRef>
          </c:val>
          <c:smooth val="0"/>
        </c:ser>
        <c:axId val="23561764"/>
        <c:axId val="10729285"/>
      </c:lineChart>
      <c:catAx>
        <c:axId val="2356176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729285"/>
        <c:crosses val="autoZero"/>
        <c:auto val="0"/>
        <c:lblOffset val="100"/>
        <c:tickLblSkip val="2"/>
        <c:noMultiLvlLbl val="0"/>
      </c:catAx>
      <c:valAx>
        <c:axId val="1072928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56176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60</xdr:row>
      <xdr:rowOff>57150</xdr:rowOff>
    </xdr:from>
    <xdr:to>
      <xdr:col>4</xdr:col>
      <xdr:colOff>38100</xdr:colOff>
      <xdr:row>72</xdr:row>
      <xdr:rowOff>114300</xdr:rowOff>
    </xdr:to>
    <xdr:graphicFrame macro="">
      <xdr:nvGraphicFramePr>
        <xdr:cNvPr id="2" name="グラフ 1"/>
        <xdr:cNvGraphicFramePr/>
      </xdr:nvGraphicFramePr>
      <xdr:xfrm>
        <a:off x="581025" y="10906125"/>
        <a:ext cx="1752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60</xdr:row>
      <xdr:rowOff>47625</xdr:rowOff>
    </xdr:from>
    <xdr:to>
      <xdr:col>8</xdr:col>
      <xdr:colOff>133350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371725" y="10906125"/>
        <a:ext cx="17335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247650</xdr:colOff>
      <xdr:row>86</xdr:row>
      <xdr:rowOff>114300</xdr:rowOff>
    </xdr:from>
    <xdr:to>
      <xdr:col>16</xdr:col>
      <xdr:colOff>304800</xdr:colOff>
      <xdr:row>99</xdr:row>
      <xdr:rowOff>19050</xdr:rowOff>
    </xdr:to>
    <xdr:graphicFrame macro="">
      <xdr:nvGraphicFramePr>
        <xdr:cNvPr id="11" name="グラフ 10"/>
        <xdr:cNvGraphicFramePr/>
      </xdr:nvGraphicFramePr>
      <xdr:xfrm>
        <a:off x="5895975" y="15830550"/>
        <a:ext cx="17335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73</xdr:row>
      <xdr:rowOff>85725</xdr:rowOff>
    </xdr:from>
    <xdr:to>
      <xdr:col>4</xdr:col>
      <xdr:colOff>38100</xdr:colOff>
      <xdr:row>85</xdr:row>
      <xdr:rowOff>142875</xdr:rowOff>
    </xdr:to>
    <xdr:graphicFrame macro="">
      <xdr:nvGraphicFramePr>
        <xdr:cNvPr id="19" name="グラフ 18"/>
        <xdr:cNvGraphicFramePr/>
      </xdr:nvGraphicFramePr>
      <xdr:xfrm>
        <a:off x="581025" y="13325475"/>
        <a:ext cx="1752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73</xdr:row>
      <xdr:rowOff>66675</xdr:rowOff>
    </xdr:from>
    <xdr:to>
      <xdr:col>8</xdr:col>
      <xdr:colOff>133350</xdr:colOff>
      <xdr:row>85</xdr:row>
      <xdr:rowOff>114300</xdr:rowOff>
    </xdr:to>
    <xdr:graphicFrame macro="">
      <xdr:nvGraphicFramePr>
        <xdr:cNvPr id="20" name="グラフ 19"/>
        <xdr:cNvGraphicFramePr/>
      </xdr:nvGraphicFramePr>
      <xdr:xfrm>
        <a:off x="2371725" y="13325475"/>
        <a:ext cx="1733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73</xdr:row>
      <xdr:rowOff>66675</xdr:rowOff>
    </xdr:from>
    <xdr:to>
      <xdr:col>12</xdr:col>
      <xdr:colOff>228600</xdr:colOff>
      <xdr:row>85</xdr:row>
      <xdr:rowOff>114300</xdr:rowOff>
    </xdr:to>
    <xdr:graphicFrame macro="">
      <xdr:nvGraphicFramePr>
        <xdr:cNvPr id="21" name="グラフ 20"/>
        <xdr:cNvGraphicFramePr/>
      </xdr:nvGraphicFramePr>
      <xdr:xfrm>
        <a:off x="4143375" y="13325475"/>
        <a:ext cx="173355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47625</xdr:colOff>
      <xdr:row>86</xdr:row>
      <xdr:rowOff>95250</xdr:rowOff>
    </xdr:from>
    <xdr:to>
      <xdr:col>4</xdr:col>
      <xdr:colOff>38100</xdr:colOff>
      <xdr:row>99</xdr:row>
      <xdr:rowOff>19050</xdr:rowOff>
    </xdr:to>
    <xdr:graphicFrame macro="">
      <xdr:nvGraphicFramePr>
        <xdr:cNvPr id="22" name="グラフ 21"/>
        <xdr:cNvGraphicFramePr/>
      </xdr:nvGraphicFramePr>
      <xdr:xfrm>
        <a:off x="581025" y="15754350"/>
        <a:ext cx="175260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86</xdr:row>
      <xdr:rowOff>95250</xdr:rowOff>
    </xdr:from>
    <xdr:to>
      <xdr:col>8</xdr:col>
      <xdr:colOff>133350</xdr:colOff>
      <xdr:row>99</xdr:row>
      <xdr:rowOff>19050</xdr:rowOff>
    </xdr:to>
    <xdr:graphicFrame macro="">
      <xdr:nvGraphicFramePr>
        <xdr:cNvPr id="25" name="グラフ 24"/>
        <xdr:cNvGraphicFramePr/>
      </xdr:nvGraphicFramePr>
      <xdr:xfrm>
        <a:off x="2371725" y="15754350"/>
        <a:ext cx="17335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247650</xdr:colOff>
      <xdr:row>73</xdr:row>
      <xdr:rowOff>66675</xdr:rowOff>
    </xdr:from>
    <xdr:to>
      <xdr:col>16</xdr:col>
      <xdr:colOff>304800</xdr:colOff>
      <xdr:row>85</xdr:row>
      <xdr:rowOff>114300</xdr:rowOff>
    </xdr:to>
    <xdr:graphicFrame macro="">
      <xdr:nvGraphicFramePr>
        <xdr:cNvPr id="28" name="グラフ 27"/>
        <xdr:cNvGraphicFramePr/>
      </xdr:nvGraphicFramePr>
      <xdr:xfrm>
        <a:off x="5895975" y="13325475"/>
        <a:ext cx="1733550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171450</xdr:colOff>
      <xdr:row>86</xdr:row>
      <xdr:rowOff>95250</xdr:rowOff>
    </xdr:from>
    <xdr:to>
      <xdr:col>12</xdr:col>
      <xdr:colOff>228600</xdr:colOff>
      <xdr:row>99</xdr:row>
      <xdr:rowOff>19050</xdr:rowOff>
    </xdr:to>
    <xdr:graphicFrame macro="">
      <xdr:nvGraphicFramePr>
        <xdr:cNvPr id="34" name="グラフ 33"/>
        <xdr:cNvGraphicFramePr/>
      </xdr:nvGraphicFramePr>
      <xdr:xfrm>
        <a:off x="4143375" y="15754350"/>
        <a:ext cx="1733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47625</xdr:colOff>
      <xdr:row>100</xdr:row>
      <xdr:rowOff>0</xdr:rowOff>
    </xdr:from>
    <xdr:to>
      <xdr:col>4</xdr:col>
      <xdr:colOff>38100</xdr:colOff>
      <xdr:row>112</xdr:row>
      <xdr:rowOff>57150</xdr:rowOff>
    </xdr:to>
    <xdr:graphicFrame macro="">
      <xdr:nvGraphicFramePr>
        <xdr:cNvPr id="41" name="グラフ 40"/>
        <xdr:cNvGraphicFramePr/>
      </xdr:nvGraphicFramePr>
      <xdr:xfrm>
        <a:off x="581025" y="18249900"/>
        <a:ext cx="1752600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76200</xdr:colOff>
      <xdr:row>100</xdr:row>
      <xdr:rowOff>0</xdr:rowOff>
    </xdr:from>
    <xdr:to>
      <xdr:col>8</xdr:col>
      <xdr:colOff>133350</xdr:colOff>
      <xdr:row>112</xdr:row>
      <xdr:rowOff>47625</xdr:rowOff>
    </xdr:to>
    <xdr:graphicFrame macro="">
      <xdr:nvGraphicFramePr>
        <xdr:cNvPr id="47" name="グラフ 46"/>
        <xdr:cNvGraphicFramePr/>
      </xdr:nvGraphicFramePr>
      <xdr:xfrm>
        <a:off x="2371725" y="18249900"/>
        <a:ext cx="1733550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171450</xdr:colOff>
      <xdr:row>100</xdr:row>
      <xdr:rowOff>0</xdr:rowOff>
    </xdr:from>
    <xdr:to>
      <xdr:col>12</xdr:col>
      <xdr:colOff>228600</xdr:colOff>
      <xdr:row>112</xdr:row>
      <xdr:rowOff>47625</xdr:rowOff>
    </xdr:to>
    <xdr:graphicFrame macro="">
      <xdr:nvGraphicFramePr>
        <xdr:cNvPr id="48" name="グラフ 47"/>
        <xdr:cNvGraphicFramePr/>
      </xdr:nvGraphicFramePr>
      <xdr:xfrm>
        <a:off x="4143375" y="18249900"/>
        <a:ext cx="1733550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247650</xdr:colOff>
      <xdr:row>100</xdr:row>
      <xdr:rowOff>0</xdr:rowOff>
    </xdr:from>
    <xdr:to>
      <xdr:col>16</xdr:col>
      <xdr:colOff>304800</xdr:colOff>
      <xdr:row>112</xdr:row>
      <xdr:rowOff>47625</xdr:rowOff>
    </xdr:to>
    <xdr:graphicFrame macro="">
      <xdr:nvGraphicFramePr>
        <xdr:cNvPr id="49" name="グラフ 48"/>
        <xdr:cNvGraphicFramePr/>
      </xdr:nvGraphicFramePr>
      <xdr:xfrm>
        <a:off x="5895975" y="18249900"/>
        <a:ext cx="1733550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47625</xdr:colOff>
      <xdr:row>113</xdr:row>
      <xdr:rowOff>28575</xdr:rowOff>
    </xdr:from>
    <xdr:to>
      <xdr:col>4</xdr:col>
      <xdr:colOff>38100</xdr:colOff>
      <xdr:row>125</xdr:row>
      <xdr:rowOff>85725</xdr:rowOff>
    </xdr:to>
    <xdr:graphicFrame macro="">
      <xdr:nvGraphicFramePr>
        <xdr:cNvPr id="52" name="グラフ 51"/>
        <xdr:cNvGraphicFramePr/>
      </xdr:nvGraphicFramePr>
      <xdr:xfrm>
        <a:off x="581025" y="20669250"/>
        <a:ext cx="17526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76200</xdr:colOff>
      <xdr:row>113</xdr:row>
      <xdr:rowOff>19050</xdr:rowOff>
    </xdr:from>
    <xdr:to>
      <xdr:col>8</xdr:col>
      <xdr:colOff>133350</xdr:colOff>
      <xdr:row>125</xdr:row>
      <xdr:rowOff>85725</xdr:rowOff>
    </xdr:to>
    <xdr:graphicFrame macro="">
      <xdr:nvGraphicFramePr>
        <xdr:cNvPr id="53" name="グラフ 52"/>
        <xdr:cNvGraphicFramePr/>
      </xdr:nvGraphicFramePr>
      <xdr:xfrm>
        <a:off x="2371725" y="20669250"/>
        <a:ext cx="1733550" cy="2314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171450</xdr:colOff>
      <xdr:row>113</xdr:row>
      <xdr:rowOff>19050</xdr:rowOff>
    </xdr:from>
    <xdr:to>
      <xdr:col>12</xdr:col>
      <xdr:colOff>228600</xdr:colOff>
      <xdr:row>125</xdr:row>
      <xdr:rowOff>85725</xdr:rowOff>
    </xdr:to>
    <xdr:graphicFrame macro="">
      <xdr:nvGraphicFramePr>
        <xdr:cNvPr id="54" name="グラフ 53"/>
        <xdr:cNvGraphicFramePr/>
      </xdr:nvGraphicFramePr>
      <xdr:xfrm>
        <a:off x="4143375" y="20669250"/>
        <a:ext cx="1733550" cy="2314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171450</xdr:colOff>
      <xdr:row>60</xdr:row>
      <xdr:rowOff>47625</xdr:rowOff>
    </xdr:from>
    <xdr:to>
      <xdr:col>12</xdr:col>
      <xdr:colOff>228600</xdr:colOff>
      <xdr:row>72</xdr:row>
      <xdr:rowOff>95250</xdr:rowOff>
    </xdr:to>
    <xdr:graphicFrame macro="">
      <xdr:nvGraphicFramePr>
        <xdr:cNvPr id="65" name="グラフ 65"/>
        <xdr:cNvGraphicFramePr/>
      </xdr:nvGraphicFramePr>
      <xdr:xfrm>
        <a:off x="4143375" y="10906125"/>
        <a:ext cx="17335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247650</xdr:colOff>
      <xdr:row>60</xdr:row>
      <xdr:rowOff>47625</xdr:rowOff>
    </xdr:from>
    <xdr:to>
      <xdr:col>16</xdr:col>
      <xdr:colOff>304800</xdr:colOff>
      <xdr:row>72</xdr:row>
      <xdr:rowOff>95250</xdr:rowOff>
    </xdr:to>
    <xdr:graphicFrame macro="">
      <xdr:nvGraphicFramePr>
        <xdr:cNvPr id="66" name="グラフ 66"/>
        <xdr:cNvGraphicFramePr/>
      </xdr:nvGraphicFramePr>
      <xdr:xfrm>
        <a:off x="5895975" y="10906125"/>
        <a:ext cx="17335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152400</xdr:colOff>
      <xdr:row>29</xdr:row>
      <xdr:rowOff>47625</xdr:rowOff>
    </xdr:from>
    <xdr:to>
      <xdr:col>15</xdr:col>
      <xdr:colOff>85725</xdr:colOff>
      <xdr:row>50</xdr:row>
      <xdr:rowOff>85725</xdr:rowOff>
    </xdr:to>
    <xdr:graphicFrame macro="">
      <xdr:nvGraphicFramePr>
        <xdr:cNvPr id="67" name="グラフ 66"/>
        <xdr:cNvGraphicFramePr/>
      </xdr:nvGraphicFramePr>
      <xdr:xfrm>
        <a:off x="1609725" y="6038850"/>
        <a:ext cx="5381625" cy="3238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47625</xdr:colOff>
      <xdr:row>26</xdr:row>
      <xdr:rowOff>9525</xdr:rowOff>
    </xdr:from>
    <xdr:to>
      <xdr:col>16</xdr:col>
      <xdr:colOff>257175</xdr:colOff>
      <xdr:row>55</xdr:row>
      <xdr:rowOff>95250</xdr:rowOff>
    </xdr:to>
    <xdr:pic>
      <xdr:nvPicPr>
        <xdr:cNvPr id="26" name="図 25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5543550"/>
          <a:ext cx="7000875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209550</xdr:colOff>
      <xdr:row>27</xdr:row>
      <xdr:rowOff>47625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742950" y="573405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61</xdr:row>
      <xdr:rowOff>9525</xdr:rowOff>
    </xdr:from>
    <xdr:to>
      <xdr:col>3</xdr:col>
      <xdr:colOff>219075</xdr:colOff>
      <xdr:row>73</xdr:row>
      <xdr:rowOff>66675</xdr:rowOff>
    </xdr:to>
    <xdr:graphicFrame macro="">
      <xdr:nvGraphicFramePr>
        <xdr:cNvPr id="2" name="グラフ 1"/>
        <xdr:cNvGraphicFramePr/>
      </xdr:nvGraphicFramePr>
      <xdr:xfrm>
        <a:off x="323850" y="10982325"/>
        <a:ext cx="1724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61</xdr:row>
      <xdr:rowOff>9525</xdr:rowOff>
    </xdr:from>
    <xdr:to>
      <xdr:col>8</xdr:col>
      <xdr:colOff>0</xdr:colOff>
      <xdr:row>73</xdr:row>
      <xdr:rowOff>66675</xdr:rowOff>
    </xdr:to>
    <xdr:graphicFrame macro="">
      <xdr:nvGraphicFramePr>
        <xdr:cNvPr id="5" name="グラフ 4"/>
        <xdr:cNvGraphicFramePr/>
      </xdr:nvGraphicFramePr>
      <xdr:xfrm>
        <a:off x="2085975" y="10982325"/>
        <a:ext cx="1838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87</xdr:row>
      <xdr:rowOff>76200</xdr:rowOff>
    </xdr:from>
    <xdr:to>
      <xdr:col>16</xdr:col>
      <xdr:colOff>257175</xdr:colOff>
      <xdr:row>99</xdr:row>
      <xdr:rowOff>123825</xdr:rowOff>
    </xdr:to>
    <xdr:graphicFrame macro="">
      <xdr:nvGraphicFramePr>
        <xdr:cNvPr id="11" name="グラフ 10"/>
        <xdr:cNvGraphicFramePr/>
      </xdr:nvGraphicFramePr>
      <xdr:xfrm>
        <a:off x="5781675" y="16002000"/>
        <a:ext cx="17526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74</xdr:row>
      <xdr:rowOff>38100</xdr:rowOff>
    </xdr:from>
    <xdr:to>
      <xdr:col>3</xdr:col>
      <xdr:colOff>219075</xdr:colOff>
      <xdr:row>86</xdr:row>
      <xdr:rowOff>95250</xdr:rowOff>
    </xdr:to>
    <xdr:graphicFrame macro="">
      <xdr:nvGraphicFramePr>
        <xdr:cNvPr id="19" name="グラフ 18"/>
        <xdr:cNvGraphicFramePr/>
      </xdr:nvGraphicFramePr>
      <xdr:xfrm>
        <a:off x="323850" y="13487400"/>
        <a:ext cx="172402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257175</xdr:colOff>
      <xdr:row>74</xdr:row>
      <xdr:rowOff>38100</xdr:rowOff>
    </xdr:from>
    <xdr:to>
      <xdr:col>8</xdr:col>
      <xdr:colOff>0</xdr:colOff>
      <xdr:row>86</xdr:row>
      <xdr:rowOff>95250</xdr:rowOff>
    </xdr:to>
    <xdr:graphicFrame macro="">
      <xdr:nvGraphicFramePr>
        <xdr:cNvPr id="20" name="グラフ 19"/>
        <xdr:cNvGraphicFramePr/>
      </xdr:nvGraphicFramePr>
      <xdr:xfrm>
        <a:off x="2085975" y="13487400"/>
        <a:ext cx="183832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</xdr:colOff>
      <xdr:row>74</xdr:row>
      <xdr:rowOff>38100</xdr:rowOff>
    </xdr:from>
    <xdr:to>
      <xdr:col>12</xdr:col>
      <xdr:colOff>123825</xdr:colOff>
      <xdr:row>86</xdr:row>
      <xdr:rowOff>95250</xdr:rowOff>
    </xdr:to>
    <xdr:graphicFrame macro="">
      <xdr:nvGraphicFramePr>
        <xdr:cNvPr id="21" name="グラフ 20"/>
        <xdr:cNvGraphicFramePr/>
      </xdr:nvGraphicFramePr>
      <xdr:xfrm>
        <a:off x="3981450" y="13487400"/>
        <a:ext cx="174307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87</xdr:row>
      <xdr:rowOff>76200</xdr:rowOff>
    </xdr:from>
    <xdr:to>
      <xdr:col>3</xdr:col>
      <xdr:colOff>219075</xdr:colOff>
      <xdr:row>99</xdr:row>
      <xdr:rowOff>123825</xdr:rowOff>
    </xdr:to>
    <xdr:graphicFrame macro="">
      <xdr:nvGraphicFramePr>
        <xdr:cNvPr id="22" name="グラフ 21"/>
        <xdr:cNvGraphicFramePr/>
      </xdr:nvGraphicFramePr>
      <xdr:xfrm>
        <a:off x="323850" y="16002000"/>
        <a:ext cx="172402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87</xdr:row>
      <xdr:rowOff>76200</xdr:rowOff>
    </xdr:from>
    <xdr:to>
      <xdr:col>8</xdr:col>
      <xdr:colOff>0</xdr:colOff>
      <xdr:row>99</xdr:row>
      <xdr:rowOff>123825</xdr:rowOff>
    </xdr:to>
    <xdr:graphicFrame macro="">
      <xdr:nvGraphicFramePr>
        <xdr:cNvPr id="25" name="グラフ 24"/>
        <xdr:cNvGraphicFramePr/>
      </xdr:nvGraphicFramePr>
      <xdr:xfrm>
        <a:off x="2085975" y="16002000"/>
        <a:ext cx="183832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180975</xdr:colOff>
      <xdr:row>74</xdr:row>
      <xdr:rowOff>38100</xdr:rowOff>
    </xdr:from>
    <xdr:to>
      <xdr:col>16</xdr:col>
      <xdr:colOff>257175</xdr:colOff>
      <xdr:row>86</xdr:row>
      <xdr:rowOff>95250</xdr:rowOff>
    </xdr:to>
    <xdr:graphicFrame macro="">
      <xdr:nvGraphicFramePr>
        <xdr:cNvPr id="28" name="グラフ 27"/>
        <xdr:cNvGraphicFramePr/>
      </xdr:nvGraphicFramePr>
      <xdr:xfrm>
        <a:off x="5781675" y="13487400"/>
        <a:ext cx="1752600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57150</xdr:colOff>
      <xdr:row>87</xdr:row>
      <xdr:rowOff>76200</xdr:rowOff>
    </xdr:from>
    <xdr:to>
      <xdr:col>12</xdr:col>
      <xdr:colOff>123825</xdr:colOff>
      <xdr:row>99</xdr:row>
      <xdr:rowOff>123825</xdr:rowOff>
    </xdr:to>
    <xdr:graphicFrame macro="">
      <xdr:nvGraphicFramePr>
        <xdr:cNvPr id="34" name="グラフ 33"/>
        <xdr:cNvGraphicFramePr/>
      </xdr:nvGraphicFramePr>
      <xdr:xfrm>
        <a:off x="3981450" y="16002000"/>
        <a:ext cx="174307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100</xdr:row>
      <xdr:rowOff>104775</xdr:rowOff>
    </xdr:from>
    <xdr:to>
      <xdr:col>3</xdr:col>
      <xdr:colOff>219075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323850" y="18507075"/>
        <a:ext cx="1724025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257175</xdr:colOff>
      <xdr:row>100</xdr:row>
      <xdr:rowOff>104775</xdr:rowOff>
    </xdr:from>
    <xdr:to>
      <xdr:col>8</xdr:col>
      <xdr:colOff>0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085975" y="18507075"/>
        <a:ext cx="183832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57150</xdr:colOff>
      <xdr:row>100</xdr:row>
      <xdr:rowOff>104775</xdr:rowOff>
    </xdr:from>
    <xdr:to>
      <xdr:col>12</xdr:col>
      <xdr:colOff>123825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3981450" y="18507075"/>
        <a:ext cx="1743075" cy="2381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180975</xdr:colOff>
      <xdr:row>100</xdr:row>
      <xdr:rowOff>104775</xdr:rowOff>
    </xdr:from>
    <xdr:to>
      <xdr:col>16</xdr:col>
      <xdr:colOff>257175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5781675" y="18507075"/>
        <a:ext cx="1752600" cy="2381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113</xdr:row>
      <xdr:rowOff>133350</xdr:rowOff>
    </xdr:from>
    <xdr:to>
      <xdr:col>3</xdr:col>
      <xdr:colOff>219075</xdr:colOff>
      <xdr:row>126</xdr:row>
      <xdr:rowOff>38100</xdr:rowOff>
    </xdr:to>
    <xdr:graphicFrame macro="">
      <xdr:nvGraphicFramePr>
        <xdr:cNvPr id="52" name="グラフ 52"/>
        <xdr:cNvGraphicFramePr/>
      </xdr:nvGraphicFramePr>
      <xdr:xfrm>
        <a:off x="323850" y="21012150"/>
        <a:ext cx="1724025" cy="2381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257175</xdr:colOff>
      <xdr:row>113</xdr:row>
      <xdr:rowOff>133350</xdr:rowOff>
    </xdr:from>
    <xdr:to>
      <xdr:col>8</xdr:col>
      <xdr:colOff>0</xdr:colOff>
      <xdr:row>126</xdr:row>
      <xdr:rowOff>38100</xdr:rowOff>
    </xdr:to>
    <xdr:graphicFrame macro="">
      <xdr:nvGraphicFramePr>
        <xdr:cNvPr id="53" name="グラフ 53"/>
        <xdr:cNvGraphicFramePr/>
      </xdr:nvGraphicFramePr>
      <xdr:xfrm>
        <a:off x="2085975" y="21012150"/>
        <a:ext cx="183832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57150</xdr:colOff>
      <xdr:row>113</xdr:row>
      <xdr:rowOff>133350</xdr:rowOff>
    </xdr:from>
    <xdr:to>
      <xdr:col>12</xdr:col>
      <xdr:colOff>123825</xdr:colOff>
      <xdr:row>126</xdr:row>
      <xdr:rowOff>38100</xdr:rowOff>
    </xdr:to>
    <xdr:graphicFrame macro="">
      <xdr:nvGraphicFramePr>
        <xdr:cNvPr id="54" name="グラフ 54"/>
        <xdr:cNvGraphicFramePr/>
      </xdr:nvGraphicFramePr>
      <xdr:xfrm>
        <a:off x="3981450" y="21012150"/>
        <a:ext cx="1743075" cy="2381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57150</xdr:colOff>
      <xdr:row>61</xdr:row>
      <xdr:rowOff>9525</xdr:rowOff>
    </xdr:from>
    <xdr:to>
      <xdr:col>12</xdr:col>
      <xdr:colOff>123825</xdr:colOff>
      <xdr:row>73</xdr:row>
      <xdr:rowOff>66675</xdr:rowOff>
    </xdr:to>
    <xdr:graphicFrame macro="">
      <xdr:nvGraphicFramePr>
        <xdr:cNvPr id="65" name="グラフ 67"/>
        <xdr:cNvGraphicFramePr/>
      </xdr:nvGraphicFramePr>
      <xdr:xfrm>
        <a:off x="3981450" y="10982325"/>
        <a:ext cx="1743075" cy="2343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180975</xdr:colOff>
      <xdr:row>61</xdr:row>
      <xdr:rowOff>9525</xdr:rowOff>
    </xdr:from>
    <xdr:to>
      <xdr:col>16</xdr:col>
      <xdr:colOff>257175</xdr:colOff>
      <xdr:row>73</xdr:row>
      <xdr:rowOff>66675</xdr:rowOff>
    </xdr:to>
    <xdr:graphicFrame macro="">
      <xdr:nvGraphicFramePr>
        <xdr:cNvPr id="66" name="グラフ 68"/>
        <xdr:cNvGraphicFramePr/>
      </xdr:nvGraphicFramePr>
      <xdr:xfrm>
        <a:off x="5781675" y="10982325"/>
        <a:ext cx="1752600" cy="2343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819150</xdr:colOff>
      <xdr:row>29</xdr:row>
      <xdr:rowOff>9525</xdr:rowOff>
    </xdr:from>
    <xdr:to>
      <xdr:col>14</xdr:col>
      <xdr:colOff>219075</xdr:colOff>
      <xdr:row>52</xdr:row>
      <xdr:rowOff>76200</xdr:rowOff>
    </xdr:to>
    <xdr:graphicFrame macro="">
      <xdr:nvGraphicFramePr>
        <xdr:cNvPr id="67" name="グラフ 66"/>
        <xdr:cNvGraphicFramePr/>
      </xdr:nvGraphicFramePr>
      <xdr:xfrm>
        <a:off x="1114425" y="5924550"/>
        <a:ext cx="5543550" cy="3571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66675</xdr:colOff>
      <xdr:row>25</xdr:row>
      <xdr:rowOff>38100</xdr:rowOff>
    </xdr:from>
    <xdr:to>
      <xdr:col>16</xdr:col>
      <xdr:colOff>285750</xdr:colOff>
      <xdr:row>55</xdr:row>
      <xdr:rowOff>57150</xdr:rowOff>
    </xdr:to>
    <xdr:pic>
      <xdr:nvPicPr>
        <xdr:cNvPr id="27" name="図 26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5343525"/>
          <a:ext cx="7200900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247650</xdr:colOff>
      <xdr:row>26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42925" y="54959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view="pageBreakPreview" zoomScale="85" zoomScaleSheetLayoutView="85" workbookViewId="0" topLeftCell="A26">
      <selection activeCell="T14" sqref="T14"/>
    </sheetView>
  </sheetViews>
  <sheetFormatPr defaultColWidth="10.59765625" defaultRowHeight="15"/>
  <cols>
    <col min="1" max="1" width="5.59765625" style="12" customWidth="1"/>
    <col min="2" max="2" width="9.69921875" style="13" customWidth="1"/>
    <col min="3" max="4" width="4.3984375" style="14" customWidth="1"/>
    <col min="5" max="17" width="4.3984375" style="15" customWidth="1"/>
    <col min="18" max="18" width="7.09765625" style="16" customWidth="1"/>
    <col min="19" max="28" width="16.69921875" style="16" customWidth="1"/>
    <col min="29" max="50" width="17.59765625" style="16" customWidth="1"/>
    <col min="51" max="258" width="10.59765625" style="16" customWidth="1"/>
    <col min="259" max="259" width="5.59765625" style="16" customWidth="1"/>
    <col min="260" max="260" width="11.69921875" style="16" customWidth="1"/>
    <col min="261" max="273" width="4.09765625" style="16" customWidth="1"/>
    <col min="274" max="284" width="16.69921875" style="16" customWidth="1"/>
    <col min="285" max="306" width="17.59765625" style="16" customWidth="1"/>
    <col min="307" max="514" width="10.59765625" style="16" customWidth="1"/>
    <col min="515" max="515" width="5.59765625" style="16" customWidth="1"/>
    <col min="516" max="516" width="11.69921875" style="16" customWidth="1"/>
    <col min="517" max="529" width="4.09765625" style="16" customWidth="1"/>
    <col min="530" max="540" width="16.69921875" style="16" customWidth="1"/>
    <col min="541" max="562" width="17.59765625" style="16" customWidth="1"/>
    <col min="563" max="770" width="10.59765625" style="16" customWidth="1"/>
    <col min="771" max="771" width="5.59765625" style="16" customWidth="1"/>
    <col min="772" max="772" width="11.69921875" style="16" customWidth="1"/>
    <col min="773" max="785" width="4.09765625" style="16" customWidth="1"/>
    <col min="786" max="796" width="16.69921875" style="16" customWidth="1"/>
    <col min="797" max="818" width="17.59765625" style="16" customWidth="1"/>
    <col min="819" max="1026" width="10.59765625" style="16" customWidth="1"/>
    <col min="1027" max="1027" width="5.59765625" style="16" customWidth="1"/>
    <col min="1028" max="1028" width="11.69921875" style="16" customWidth="1"/>
    <col min="1029" max="1041" width="4.09765625" style="16" customWidth="1"/>
    <col min="1042" max="1052" width="16.69921875" style="16" customWidth="1"/>
    <col min="1053" max="1074" width="17.59765625" style="16" customWidth="1"/>
    <col min="1075" max="1282" width="10.59765625" style="16" customWidth="1"/>
    <col min="1283" max="1283" width="5.59765625" style="16" customWidth="1"/>
    <col min="1284" max="1284" width="11.69921875" style="16" customWidth="1"/>
    <col min="1285" max="1297" width="4.09765625" style="16" customWidth="1"/>
    <col min="1298" max="1308" width="16.69921875" style="16" customWidth="1"/>
    <col min="1309" max="1330" width="17.59765625" style="16" customWidth="1"/>
    <col min="1331" max="1538" width="10.59765625" style="16" customWidth="1"/>
    <col min="1539" max="1539" width="5.59765625" style="16" customWidth="1"/>
    <col min="1540" max="1540" width="11.69921875" style="16" customWidth="1"/>
    <col min="1541" max="1553" width="4.09765625" style="16" customWidth="1"/>
    <col min="1554" max="1564" width="16.69921875" style="16" customWidth="1"/>
    <col min="1565" max="1586" width="17.59765625" style="16" customWidth="1"/>
    <col min="1587" max="1794" width="10.59765625" style="16" customWidth="1"/>
    <col min="1795" max="1795" width="5.59765625" style="16" customWidth="1"/>
    <col min="1796" max="1796" width="11.69921875" style="16" customWidth="1"/>
    <col min="1797" max="1809" width="4.09765625" style="16" customWidth="1"/>
    <col min="1810" max="1820" width="16.69921875" style="16" customWidth="1"/>
    <col min="1821" max="1842" width="17.59765625" style="16" customWidth="1"/>
    <col min="1843" max="2050" width="10.59765625" style="16" customWidth="1"/>
    <col min="2051" max="2051" width="5.59765625" style="16" customWidth="1"/>
    <col min="2052" max="2052" width="11.69921875" style="16" customWidth="1"/>
    <col min="2053" max="2065" width="4.09765625" style="16" customWidth="1"/>
    <col min="2066" max="2076" width="16.69921875" style="16" customWidth="1"/>
    <col min="2077" max="2098" width="17.59765625" style="16" customWidth="1"/>
    <col min="2099" max="2306" width="10.59765625" style="16" customWidth="1"/>
    <col min="2307" max="2307" width="5.59765625" style="16" customWidth="1"/>
    <col min="2308" max="2308" width="11.69921875" style="16" customWidth="1"/>
    <col min="2309" max="2321" width="4.09765625" style="16" customWidth="1"/>
    <col min="2322" max="2332" width="16.69921875" style="16" customWidth="1"/>
    <col min="2333" max="2354" width="17.59765625" style="16" customWidth="1"/>
    <col min="2355" max="2562" width="10.59765625" style="16" customWidth="1"/>
    <col min="2563" max="2563" width="5.59765625" style="16" customWidth="1"/>
    <col min="2564" max="2564" width="11.69921875" style="16" customWidth="1"/>
    <col min="2565" max="2577" width="4.09765625" style="16" customWidth="1"/>
    <col min="2578" max="2588" width="16.69921875" style="16" customWidth="1"/>
    <col min="2589" max="2610" width="17.59765625" style="16" customWidth="1"/>
    <col min="2611" max="2818" width="10.59765625" style="16" customWidth="1"/>
    <col min="2819" max="2819" width="5.59765625" style="16" customWidth="1"/>
    <col min="2820" max="2820" width="11.69921875" style="16" customWidth="1"/>
    <col min="2821" max="2833" width="4.09765625" style="16" customWidth="1"/>
    <col min="2834" max="2844" width="16.69921875" style="16" customWidth="1"/>
    <col min="2845" max="2866" width="17.59765625" style="16" customWidth="1"/>
    <col min="2867" max="3074" width="10.59765625" style="16" customWidth="1"/>
    <col min="3075" max="3075" width="5.59765625" style="16" customWidth="1"/>
    <col min="3076" max="3076" width="11.69921875" style="16" customWidth="1"/>
    <col min="3077" max="3089" width="4.09765625" style="16" customWidth="1"/>
    <col min="3090" max="3100" width="16.69921875" style="16" customWidth="1"/>
    <col min="3101" max="3122" width="17.59765625" style="16" customWidth="1"/>
    <col min="3123" max="3330" width="10.59765625" style="16" customWidth="1"/>
    <col min="3331" max="3331" width="5.59765625" style="16" customWidth="1"/>
    <col min="3332" max="3332" width="11.69921875" style="16" customWidth="1"/>
    <col min="3333" max="3345" width="4.09765625" style="16" customWidth="1"/>
    <col min="3346" max="3356" width="16.69921875" style="16" customWidth="1"/>
    <col min="3357" max="3378" width="17.59765625" style="16" customWidth="1"/>
    <col min="3379" max="3586" width="10.59765625" style="16" customWidth="1"/>
    <col min="3587" max="3587" width="5.59765625" style="16" customWidth="1"/>
    <col min="3588" max="3588" width="11.69921875" style="16" customWidth="1"/>
    <col min="3589" max="3601" width="4.09765625" style="16" customWidth="1"/>
    <col min="3602" max="3612" width="16.69921875" style="16" customWidth="1"/>
    <col min="3613" max="3634" width="17.59765625" style="16" customWidth="1"/>
    <col min="3635" max="3842" width="10.59765625" style="16" customWidth="1"/>
    <col min="3843" max="3843" width="5.59765625" style="16" customWidth="1"/>
    <col min="3844" max="3844" width="11.69921875" style="16" customWidth="1"/>
    <col min="3845" max="3857" width="4.09765625" style="16" customWidth="1"/>
    <col min="3858" max="3868" width="16.69921875" style="16" customWidth="1"/>
    <col min="3869" max="3890" width="17.59765625" style="16" customWidth="1"/>
    <col min="3891" max="4098" width="10.59765625" style="16" customWidth="1"/>
    <col min="4099" max="4099" width="5.59765625" style="16" customWidth="1"/>
    <col min="4100" max="4100" width="11.69921875" style="16" customWidth="1"/>
    <col min="4101" max="4113" width="4.09765625" style="16" customWidth="1"/>
    <col min="4114" max="4124" width="16.69921875" style="16" customWidth="1"/>
    <col min="4125" max="4146" width="17.59765625" style="16" customWidth="1"/>
    <col min="4147" max="4354" width="10.59765625" style="16" customWidth="1"/>
    <col min="4355" max="4355" width="5.59765625" style="16" customWidth="1"/>
    <col min="4356" max="4356" width="11.69921875" style="16" customWidth="1"/>
    <col min="4357" max="4369" width="4.09765625" style="16" customWidth="1"/>
    <col min="4370" max="4380" width="16.69921875" style="16" customWidth="1"/>
    <col min="4381" max="4402" width="17.59765625" style="16" customWidth="1"/>
    <col min="4403" max="4610" width="10.59765625" style="16" customWidth="1"/>
    <col min="4611" max="4611" width="5.59765625" style="16" customWidth="1"/>
    <col min="4612" max="4612" width="11.69921875" style="16" customWidth="1"/>
    <col min="4613" max="4625" width="4.09765625" style="16" customWidth="1"/>
    <col min="4626" max="4636" width="16.69921875" style="16" customWidth="1"/>
    <col min="4637" max="4658" width="17.59765625" style="16" customWidth="1"/>
    <col min="4659" max="4866" width="10.59765625" style="16" customWidth="1"/>
    <col min="4867" max="4867" width="5.59765625" style="16" customWidth="1"/>
    <col min="4868" max="4868" width="11.69921875" style="16" customWidth="1"/>
    <col min="4869" max="4881" width="4.09765625" style="16" customWidth="1"/>
    <col min="4882" max="4892" width="16.69921875" style="16" customWidth="1"/>
    <col min="4893" max="4914" width="17.59765625" style="16" customWidth="1"/>
    <col min="4915" max="5122" width="10.59765625" style="16" customWidth="1"/>
    <col min="5123" max="5123" width="5.59765625" style="16" customWidth="1"/>
    <col min="5124" max="5124" width="11.69921875" style="16" customWidth="1"/>
    <col min="5125" max="5137" width="4.09765625" style="16" customWidth="1"/>
    <col min="5138" max="5148" width="16.69921875" style="16" customWidth="1"/>
    <col min="5149" max="5170" width="17.59765625" style="16" customWidth="1"/>
    <col min="5171" max="5378" width="10.59765625" style="16" customWidth="1"/>
    <col min="5379" max="5379" width="5.59765625" style="16" customWidth="1"/>
    <col min="5380" max="5380" width="11.69921875" style="16" customWidth="1"/>
    <col min="5381" max="5393" width="4.09765625" style="16" customWidth="1"/>
    <col min="5394" max="5404" width="16.69921875" style="16" customWidth="1"/>
    <col min="5405" max="5426" width="17.59765625" style="16" customWidth="1"/>
    <col min="5427" max="5634" width="10.59765625" style="16" customWidth="1"/>
    <col min="5635" max="5635" width="5.59765625" style="16" customWidth="1"/>
    <col min="5636" max="5636" width="11.69921875" style="16" customWidth="1"/>
    <col min="5637" max="5649" width="4.09765625" style="16" customWidth="1"/>
    <col min="5650" max="5660" width="16.69921875" style="16" customWidth="1"/>
    <col min="5661" max="5682" width="17.59765625" style="16" customWidth="1"/>
    <col min="5683" max="5890" width="10.59765625" style="16" customWidth="1"/>
    <col min="5891" max="5891" width="5.59765625" style="16" customWidth="1"/>
    <col min="5892" max="5892" width="11.69921875" style="16" customWidth="1"/>
    <col min="5893" max="5905" width="4.09765625" style="16" customWidth="1"/>
    <col min="5906" max="5916" width="16.69921875" style="16" customWidth="1"/>
    <col min="5917" max="5938" width="17.59765625" style="16" customWidth="1"/>
    <col min="5939" max="6146" width="10.59765625" style="16" customWidth="1"/>
    <col min="6147" max="6147" width="5.59765625" style="16" customWidth="1"/>
    <col min="6148" max="6148" width="11.69921875" style="16" customWidth="1"/>
    <col min="6149" max="6161" width="4.09765625" style="16" customWidth="1"/>
    <col min="6162" max="6172" width="16.69921875" style="16" customWidth="1"/>
    <col min="6173" max="6194" width="17.59765625" style="16" customWidth="1"/>
    <col min="6195" max="6402" width="10.59765625" style="16" customWidth="1"/>
    <col min="6403" max="6403" width="5.59765625" style="16" customWidth="1"/>
    <col min="6404" max="6404" width="11.69921875" style="16" customWidth="1"/>
    <col min="6405" max="6417" width="4.09765625" style="16" customWidth="1"/>
    <col min="6418" max="6428" width="16.69921875" style="16" customWidth="1"/>
    <col min="6429" max="6450" width="17.59765625" style="16" customWidth="1"/>
    <col min="6451" max="6658" width="10.59765625" style="16" customWidth="1"/>
    <col min="6659" max="6659" width="5.59765625" style="16" customWidth="1"/>
    <col min="6660" max="6660" width="11.69921875" style="16" customWidth="1"/>
    <col min="6661" max="6673" width="4.09765625" style="16" customWidth="1"/>
    <col min="6674" max="6684" width="16.69921875" style="16" customWidth="1"/>
    <col min="6685" max="6706" width="17.59765625" style="16" customWidth="1"/>
    <col min="6707" max="6914" width="10.59765625" style="16" customWidth="1"/>
    <col min="6915" max="6915" width="5.59765625" style="16" customWidth="1"/>
    <col min="6916" max="6916" width="11.69921875" style="16" customWidth="1"/>
    <col min="6917" max="6929" width="4.09765625" style="16" customWidth="1"/>
    <col min="6930" max="6940" width="16.69921875" style="16" customWidth="1"/>
    <col min="6941" max="6962" width="17.59765625" style="16" customWidth="1"/>
    <col min="6963" max="7170" width="10.59765625" style="16" customWidth="1"/>
    <col min="7171" max="7171" width="5.59765625" style="16" customWidth="1"/>
    <col min="7172" max="7172" width="11.69921875" style="16" customWidth="1"/>
    <col min="7173" max="7185" width="4.09765625" style="16" customWidth="1"/>
    <col min="7186" max="7196" width="16.69921875" style="16" customWidth="1"/>
    <col min="7197" max="7218" width="17.59765625" style="16" customWidth="1"/>
    <col min="7219" max="7426" width="10.59765625" style="16" customWidth="1"/>
    <col min="7427" max="7427" width="5.59765625" style="16" customWidth="1"/>
    <col min="7428" max="7428" width="11.69921875" style="16" customWidth="1"/>
    <col min="7429" max="7441" width="4.09765625" style="16" customWidth="1"/>
    <col min="7442" max="7452" width="16.69921875" style="16" customWidth="1"/>
    <col min="7453" max="7474" width="17.59765625" style="16" customWidth="1"/>
    <col min="7475" max="7682" width="10.59765625" style="16" customWidth="1"/>
    <col min="7683" max="7683" width="5.59765625" style="16" customWidth="1"/>
    <col min="7684" max="7684" width="11.69921875" style="16" customWidth="1"/>
    <col min="7685" max="7697" width="4.09765625" style="16" customWidth="1"/>
    <col min="7698" max="7708" width="16.69921875" style="16" customWidth="1"/>
    <col min="7709" max="7730" width="17.59765625" style="16" customWidth="1"/>
    <col min="7731" max="7938" width="10.59765625" style="16" customWidth="1"/>
    <col min="7939" max="7939" width="5.59765625" style="16" customWidth="1"/>
    <col min="7940" max="7940" width="11.69921875" style="16" customWidth="1"/>
    <col min="7941" max="7953" width="4.09765625" style="16" customWidth="1"/>
    <col min="7954" max="7964" width="16.69921875" style="16" customWidth="1"/>
    <col min="7965" max="7986" width="17.59765625" style="16" customWidth="1"/>
    <col min="7987" max="8194" width="10.59765625" style="16" customWidth="1"/>
    <col min="8195" max="8195" width="5.59765625" style="16" customWidth="1"/>
    <col min="8196" max="8196" width="11.69921875" style="16" customWidth="1"/>
    <col min="8197" max="8209" width="4.09765625" style="16" customWidth="1"/>
    <col min="8210" max="8220" width="16.69921875" style="16" customWidth="1"/>
    <col min="8221" max="8242" width="17.59765625" style="16" customWidth="1"/>
    <col min="8243" max="8450" width="10.59765625" style="16" customWidth="1"/>
    <col min="8451" max="8451" width="5.59765625" style="16" customWidth="1"/>
    <col min="8452" max="8452" width="11.69921875" style="16" customWidth="1"/>
    <col min="8453" max="8465" width="4.09765625" style="16" customWidth="1"/>
    <col min="8466" max="8476" width="16.69921875" style="16" customWidth="1"/>
    <col min="8477" max="8498" width="17.59765625" style="16" customWidth="1"/>
    <col min="8499" max="8706" width="10.59765625" style="16" customWidth="1"/>
    <col min="8707" max="8707" width="5.59765625" style="16" customWidth="1"/>
    <col min="8708" max="8708" width="11.69921875" style="16" customWidth="1"/>
    <col min="8709" max="8721" width="4.09765625" style="16" customWidth="1"/>
    <col min="8722" max="8732" width="16.69921875" style="16" customWidth="1"/>
    <col min="8733" max="8754" width="17.59765625" style="16" customWidth="1"/>
    <col min="8755" max="8962" width="10.59765625" style="16" customWidth="1"/>
    <col min="8963" max="8963" width="5.59765625" style="16" customWidth="1"/>
    <col min="8964" max="8964" width="11.69921875" style="16" customWidth="1"/>
    <col min="8965" max="8977" width="4.09765625" style="16" customWidth="1"/>
    <col min="8978" max="8988" width="16.69921875" style="16" customWidth="1"/>
    <col min="8989" max="9010" width="17.59765625" style="16" customWidth="1"/>
    <col min="9011" max="9218" width="10.59765625" style="16" customWidth="1"/>
    <col min="9219" max="9219" width="5.59765625" style="16" customWidth="1"/>
    <col min="9220" max="9220" width="11.69921875" style="16" customWidth="1"/>
    <col min="9221" max="9233" width="4.09765625" style="16" customWidth="1"/>
    <col min="9234" max="9244" width="16.69921875" style="16" customWidth="1"/>
    <col min="9245" max="9266" width="17.59765625" style="16" customWidth="1"/>
    <col min="9267" max="9474" width="10.59765625" style="16" customWidth="1"/>
    <col min="9475" max="9475" width="5.59765625" style="16" customWidth="1"/>
    <col min="9476" max="9476" width="11.69921875" style="16" customWidth="1"/>
    <col min="9477" max="9489" width="4.09765625" style="16" customWidth="1"/>
    <col min="9490" max="9500" width="16.69921875" style="16" customWidth="1"/>
    <col min="9501" max="9522" width="17.59765625" style="16" customWidth="1"/>
    <col min="9523" max="9730" width="10.59765625" style="16" customWidth="1"/>
    <col min="9731" max="9731" width="5.59765625" style="16" customWidth="1"/>
    <col min="9732" max="9732" width="11.69921875" style="16" customWidth="1"/>
    <col min="9733" max="9745" width="4.09765625" style="16" customWidth="1"/>
    <col min="9746" max="9756" width="16.69921875" style="16" customWidth="1"/>
    <col min="9757" max="9778" width="17.59765625" style="16" customWidth="1"/>
    <col min="9779" max="9986" width="10.59765625" style="16" customWidth="1"/>
    <col min="9987" max="9987" width="5.59765625" style="16" customWidth="1"/>
    <col min="9988" max="9988" width="11.69921875" style="16" customWidth="1"/>
    <col min="9989" max="10001" width="4.09765625" style="16" customWidth="1"/>
    <col min="10002" max="10012" width="16.69921875" style="16" customWidth="1"/>
    <col min="10013" max="10034" width="17.59765625" style="16" customWidth="1"/>
    <col min="10035" max="10242" width="10.59765625" style="16" customWidth="1"/>
    <col min="10243" max="10243" width="5.59765625" style="16" customWidth="1"/>
    <col min="10244" max="10244" width="11.69921875" style="16" customWidth="1"/>
    <col min="10245" max="10257" width="4.09765625" style="16" customWidth="1"/>
    <col min="10258" max="10268" width="16.69921875" style="16" customWidth="1"/>
    <col min="10269" max="10290" width="17.59765625" style="16" customWidth="1"/>
    <col min="10291" max="10498" width="10.59765625" style="16" customWidth="1"/>
    <col min="10499" max="10499" width="5.59765625" style="16" customWidth="1"/>
    <col min="10500" max="10500" width="11.69921875" style="16" customWidth="1"/>
    <col min="10501" max="10513" width="4.09765625" style="16" customWidth="1"/>
    <col min="10514" max="10524" width="16.69921875" style="16" customWidth="1"/>
    <col min="10525" max="10546" width="17.59765625" style="16" customWidth="1"/>
    <col min="10547" max="10754" width="10.59765625" style="16" customWidth="1"/>
    <col min="10755" max="10755" width="5.59765625" style="16" customWidth="1"/>
    <col min="10756" max="10756" width="11.69921875" style="16" customWidth="1"/>
    <col min="10757" max="10769" width="4.09765625" style="16" customWidth="1"/>
    <col min="10770" max="10780" width="16.69921875" style="16" customWidth="1"/>
    <col min="10781" max="10802" width="17.59765625" style="16" customWidth="1"/>
    <col min="10803" max="11010" width="10.59765625" style="16" customWidth="1"/>
    <col min="11011" max="11011" width="5.59765625" style="16" customWidth="1"/>
    <col min="11012" max="11012" width="11.69921875" style="16" customWidth="1"/>
    <col min="11013" max="11025" width="4.09765625" style="16" customWidth="1"/>
    <col min="11026" max="11036" width="16.69921875" style="16" customWidth="1"/>
    <col min="11037" max="11058" width="17.59765625" style="16" customWidth="1"/>
    <col min="11059" max="11266" width="10.59765625" style="16" customWidth="1"/>
    <col min="11267" max="11267" width="5.59765625" style="16" customWidth="1"/>
    <col min="11268" max="11268" width="11.69921875" style="16" customWidth="1"/>
    <col min="11269" max="11281" width="4.09765625" style="16" customWidth="1"/>
    <col min="11282" max="11292" width="16.69921875" style="16" customWidth="1"/>
    <col min="11293" max="11314" width="17.59765625" style="16" customWidth="1"/>
    <col min="11315" max="11522" width="10.59765625" style="16" customWidth="1"/>
    <col min="11523" max="11523" width="5.59765625" style="16" customWidth="1"/>
    <col min="11524" max="11524" width="11.69921875" style="16" customWidth="1"/>
    <col min="11525" max="11537" width="4.09765625" style="16" customWidth="1"/>
    <col min="11538" max="11548" width="16.69921875" style="16" customWidth="1"/>
    <col min="11549" max="11570" width="17.59765625" style="16" customWidth="1"/>
    <col min="11571" max="11778" width="10.59765625" style="16" customWidth="1"/>
    <col min="11779" max="11779" width="5.59765625" style="16" customWidth="1"/>
    <col min="11780" max="11780" width="11.69921875" style="16" customWidth="1"/>
    <col min="11781" max="11793" width="4.09765625" style="16" customWidth="1"/>
    <col min="11794" max="11804" width="16.69921875" style="16" customWidth="1"/>
    <col min="11805" max="11826" width="17.59765625" style="16" customWidth="1"/>
    <col min="11827" max="12034" width="10.59765625" style="16" customWidth="1"/>
    <col min="12035" max="12035" width="5.59765625" style="16" customWidth="1"/>
    <col min="12036" max="12036" width="11.69921875" style="16" customWidth="1"/>
    <col min="12037" max="12049" width="4.09765625" style="16" customWidth="1"/>
    <col min="12050" max="12060" width="16.69921875" style="16" customWidth="1"/>
    <col min="12061" max="12082" width="17.59765625" style="16" customWidth="1"/>
    <col min="12083" max="12290" width="10.59765625" style="16" customWidth="1"/>
    <col min="12291" max="12291" width="5.59765625" style="16" customWidth="1"/>
    <col min="12292" max="12292" width="11.69921875" style="16" customWidth="1"/>
    <col min="12293" max="12305" width="4.09765625" style="16" customWidth="1"/>
    <col min="12306" max="12316" width="16.69921875" style="16" customWidth="1"/>
    <col min="12317" max="12338" width="17.59765625" style="16" customWidth="1"/>
    <col min="12339" max="12546" width="10.59765625" style="16" customWidth="1"/>
    <col min="12547" max="12547" width="5.59765625" style="16" customWidth="1"/>
    <col min="12548" max="12548" width="11.69921875" style="16" customWidth="1"/>
    <col min="12549" max="12561" width="4.09765625" style="16" customWidth="1"/>
    <col min="12562" max="12572" width="16.69921875" style="16" customWidth="1"/>
    <col min="12573" max="12594" width="17.59765625" style="16" customWidth="1"/>
    <col min="12595" max="12802" width="10.59765625" style="16" customWidth="1"/>
    <col min="12803" max="12803" width="5.59765625" style="16" customWidth="1"/>
    <col min="12804" max="12804" width="11.69921875" style="16" customWidth="1"/>
    <col min="12805" max="12817" width="4.09765625" style="16" customWidth="1"/>
    <col min="12818" max="12828" width="16.69921875" style="16" customWidth="1"/>
    <col min="12829" max="12850" width="17.59765625" style="16" customWidth="1"/>
    <col min="12851" max="13058" width="10.59765625" style="16" customWidth="1"/>
    <col min="13059" max="13059" width="5.59765625" style="16" customWidth="1"/>
    <col min="13060" max="13060" width="11.69921875" style="16" customWidth="1"/>
    <col min="13061" max="13073" width="4.09765625" style="16" customWidth="1"/>
    <col min="13074" max="13084" width="16.69921875" style="16" customWidth="1"/>
    <col min="13085" max="13106" width="17.59765625" style="16" customWidth="1"/>
    <col min="13107" max="13314" width="10.59765625" style="16" customWidth="1"/>
    <col min="13315" max="13315" width="5.59765625" style="16" customWidth="1"/>
    <col min="13316" max="13316" width="11.69921875" style="16" customWidth="1"/>
    <col min="13317" max="13329" width="4.09765625" style="16" customWidth="1"/>
    <col min="13330" max="13340" width="16.69921875" style="16" customWidth="1"/>
    <col min="13341" max="13362" width="17.59765625" style="16" customWidth="1"/>
    <col min="13363" max="13570" width="10.59765625" style="16" customWidth="1"/>
    <col min="13571" max="13571" width="5.59765625" style="16" customWidth="1"/>
    <col min="13572" max="13572" width="11.69921875" style="16" customWidth="1"/>
    <col min="13573" max="13585" width="4.09765625" style="16" customWidth="1"/>
    <col min="13586" max="13596" width="16.69921875" style="16" customWidth="1"/>
    <col min="13597" max="13618" width="17.59765625" style="16" customWidth="1"/>
    <col min="13619" max="13826" width="10.59765625" style="16" customWidth="1"/>
    <col min="13827" max="13827" width="5.59765625" style="16" customWidth="1"/>
    <col min="13828" max="13828" width="11.69921875" style="16" customWidth="1"/>
    <col min="13829" max="13841" width="4.09765625" style="16" customWidth="1"/>
    <col min="13842" max="13852" width="16.69921875" style="16" customWidth="1"/>
    <col min="13853" max="13874" width="17.59765625" style="16" customWidth="1"/>
    <col min="13875" max="14082" width="10.59765625" style="16" customWidth="1"/>
    <col min="14083" max="14083" width="5.59765625" style="16" customWidth="1"/>
    <col min="14084" max="14084" width="11.69921875" style="16" customWidth="1"/>
    <col min="14085" max="14097" width="4.09765625" style="16" customWidth="1"/>
    <col min="14098" max="14108" width="16.69921875" style="16" customWidth="1"/>
    <col min="14109" max="14130" width="17.59765625" style="16" customWidth="1"/>
    <col min="14131" max="14338" width="10.59765625" style="16" customWidth="1"/>
    <col min="14339" max="14339" width="5.59765625" style="16" customWidth="1"/>
    <col min="14340" max="14340" width="11.69921875" style="16" customWidth="1"/>
    <col min="14341" max="14353" width="4.09765625" style="16" customWidth="1"/>
    <col min="14354" max="14364" width="16.69921875" style="16" customWidth="1"/>
    <col min="14365" max="14386" width="17.59765625" style="16" customWidth="1"/>
    <col min="14387" max="14594" width="10.59765625" style="16" customWidth="1"/>
    <col min="14595" max="14595" width="5.59765625" style="16" customWidth="1"/>
    <col min="14596" max="14596" width="11.69921875" style="16" customWidth="1"/>
    <col min="14597" max="14609" width="4.09765625" style="16" customWidth="1"/>
    <col min="14610" max="14620" width="16.69921875" style="16" customWidth="1"/>
    <col min="14621" max="14642" width="17.59765625" style="16" customWidth="1"/>
    <col min="14643" max="14850" width="10.59765625" style="16" customWidth="1"/>
    <col min="14851" max="14851" width="5.59765625" style="16" customWidth="1"/>
    <col min="14852" max="14852" width="11.69921875" style="16" customWidth="1"/>
    <col min="14853" max="14865" width="4.09765625" style="16" customWidth="1"/>
    <col min="14866" max="14876" width="16.69921875" style="16" customWidth="1"/>
    <col min="14877" max="14898" width="17.59765625" style="16" customWidth="1"/>
    <col min="14899" max="15106" width="10.59765625" style="16" customWidth="1"/>
    <col min="15107" max="15107" width="5.59765625" style="16" customWidth="1"/>
    <col min="15108" max="15108" width="11.69921875" style="16" customWidth="1"/>
    <col min="15109" max="15121" width="4.09765625" style="16" customWidth="1"/>
    <col min="15122" max="15132" width="16.69921875" style="16" customWidth="1"/>
    <col min="15133" max="15154" width="17.59765625" style="16" customWidth="1"/>
    <col min="15155" max="15362" width="10.59765625" style="16" customWidth="1"/>
    <col min="15363" max="15363" width="5.59765625" style="16" customWidth="1"/>
    <col min="15364" max="15364" width="11.69921875" style="16" customWidth="1"/>
    <col min="15365" max="15377" width="4.09765625" style="16" customWidth="1"/>
    <col min="15378" max="15388" width="16.69921875" style="16" customWidth="1"/>
    <col min="15389" max="15410" width="17.59765625" style="16" customWidth="1"/>
    <col min="15411" max="15618" width="10.59765625" style="16" customWidth="1"/>
    <col min="15619" max="15619" width="5.59765625" style="16" customWidth="1"/>
    <col min="15620" max="15620" width="11.69921875" style="16" customWidth="1"/>
    <col min="15621" max="15633" width="4.09765625" style="16" customWidth="1"/>
    <col min="15634" max="15644" width="16.69921875" style="16" customWidth="1"/>
    <col min="15645" max="15666" width="17.59765625" style="16" customWidth="1"/>
    <col min="15667" max="15874" width="10.59765625" style="16" customWidth="1"/>
    <col min="15875" max="15875" width="5.59765625" style="16" customWidth="1"/>
    <col min="15876" max="15876" width="11.69921875" style="16" customWidth="1"/>
    <col min="15877" max="15889" width="4.09765625" style="16" customWidth="1"/>
    <col min="15890" max="15900" width="16.69921875" style="16" customWidth="1"/>
    <col min="15901" max="15922" width="17.59765625" style="16" customWidth="1"/>
    <col min="15923" max="16130" width="10.59765625" style="16" customWidth="1"/>
    <col min="16131" max="16131" width="5.59765625" style="16" customWidth="1"/>
    <col min="16132" max="16132" width="11.69921875" style="16" customWidth="1"/>
    <col min="16133" max="16145" width="4.09765625" style="16" customWidth="1"/>
    <col min="16146" max="16156" width="16.69921875" style="16" customWidth="1"/>
    <col min="16157" max="16178" width="17.59765625" style="16" customWidth="1"/>
    <col min="16179" max="16384" width="10.59765625" style="16" customWidth="1"/>
  </cols>
  <sheetData>
    <row r="1" ht="14.25">
      <c r="B1" s="139" t="s">
        <v>78</v>
      </c>
    </row>
    <row r="2" ht="12" customHeight="1"/>
    <row r="3" spans="2:28" ht="17.25" customHeight="1">
      <c r="B3" s="27"/>
      <c r="C3" s="140" t="s">
        <v>74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7"/>
      <c r="S3" s="17"/>
      <c r="T3" s="17"/>
      <c r="U3" s="17"/>
      <c r="V3" s="17"/>
      <c r="W3" s="17"/>
      <c r="AB3" s="17"/>
    </row>
    <row r="4" spans="2:28" ht="17.25" customHeight="1">
      <c r="B4" s="31" t="s">
        <v>73</v>
      </c>
      <c r="C4" s="111">
        <v>15</v>
      </c>
      <c r="D4" s="111">
        <v>16</v>
      </c>
      <c r="E4" s="111">
        <v>17</v>
      </c>
      <c r="F4" s="111">
        <v>18</v>
      </c>
      <c r="G4" s="111">
        <v>19</v>
      </c>
      <c r="H4" s="111">
        <v>20</v>
      </c>
      <c r="I4" s="111">
        <v>21</v>
      </c>
      <c r="J4" s="111">
        <v>22</v>
      </c>
      <c r="K4" s="112">
        <v>23</v>
      </c>
      <c r="L4" s="112">
        <v>24</v>
      </c>
      <c r="M4" s="112">
        <v>25</v>
      </c>
      <c r="N4" s="112">
        <v>26</v>
      </c>
      <c r="O4" s="112">
        <v>27</v>
      </c>
      <c r="P4" s="112">
        <v>28</v>
      </c>
      <c r="Q4" s="112">
        <v>29</v>
      </c>
      <c r="R4" s="12"/>
      <c r="S4" s="12"/>
      <c r="T4" s="12"/>
      <c r="U4" s="12"/>
      <c r="V4" s="12"/>
      <c r="AB4" s="12"/>
    </row>
    <row r="5" spans="1:28" ht="17.25" customHeight="1">
      <c r="A5" s="18">
        <v>1</v>
      </c>
      <c r="B5" s="28" t="s">
        <v>21</v>
      </c>
      <c r="C5" s="29"/>
      <c r="D5" s="29"/>
      <c r="E5" s="29">
        <v>1.520233196159122</v>
      </c>
      <c r="F5" s="29">
        <v>1.328719723183391</v>
      </c>
      <c r="G5" s="29">
        <v>1.2794715447154472</v>
      </c>
      <c r="H5" s="29">
        <v>1.2289409297448444</v>
      </c>
      <c r="I5" s="29">
        <v>1.2453271028037383</v>
      </c>
      <c r="J5" s="29">
        <v>0.9317647058823529</v>
      </c>
      <c r="K5" s="29">
        <v>1.0815286624203821</v>
      </c>
      <c r="L5" s="29">
        <v>1.079136690647482</v>
      </c>
      <c r="M5" s="29">
        <v>0.7277664630006789</v>
      </c>
      <c r="N5" s="29">
        <v>0.6455823293172691</v>
      </c>
      <c r="O5" s="29">
        <v>0.6867430441898527</v>
      </c>
      <c r="P5" s="29">
        <v>0.6710086840347361</v>
      </c>
      <c r="Q5" s="29">
        <v>0.5086237240408307</v>
      </c>
      <c r="R5" s="19"/>
      <c r="S5" s="19"/>
      <c r="T5" s="19"/>
      <c r="U5" s="19"/>
      <c r="V5" s="19"/>
      <c r="AB5" s="19"/>
    </row>
    <row r="6" spans="1:28" ht="17.25" customHeight="1">
      <c r="A6" s="18">
        <v>2</v>
      </c>
      <c r="B6" s="28" t="s">
        <v>22</v>
      </c>
      <c r="C6" s="29">
        <v>1.913533834586466</v>
      </c>
      <c r="D6" s="29">
        <v>1.7977207977207976</v>
      </c>
      <c r="E6" s="29">
        <v>1.6471716203259827</v>
      </c>
      <c r="F6" s="29">
        <v>1.4157088122605364</v>
      </c>
      <c r="G6" s="29">
        <v>1.7686635944700462</v>
      </c>
      <c r="H6" s="29">
        <v>1.4856860809476802</v>
      </c>
      <c r="I6" s="29">
        <v>1.114818449460255</v>
      </c>
      <c r="J6" s="29">
        <v>1.3178928247048138</v>
      </c>
      <c r="K6" s="29">
        <v>1.0503802281368821</v>
      </c>
      <c r="L6" s="29">
        <v>1.0449640287769784</v>
      </c>
      <c r="M6" s="29">
        <v>1.0601145038167938</v>
      </c>
      <c r="N6" s="29">
        <v>1.0571955719557196</v>
      </c>
      <c r="O6" s="29">
        <v>1.1139601139601139</v>
      </c>
      <c r="P6" s="29">
        <v>0.774904214559387</v>
      </c>
      <c r="Q6" s="29">
        <v>0.500507614213198</v>
      </c>
      <c r="R6" s="19"/>
      <c r="S6" s="19"/>
      <c r="T6" s="19"/>
      <c r="U6" s="19"/>
      <c r="V6" s="19"/>
      <c r="AB6" s="19"/>
    </row>
    <row r="7" spans="1:28" ht="17.25" customHeight="1">
      <c r="A7" s="18">
        <v>3</v>
      </c>
      <c r="B7" s="28" t="s">
        <v>23</v>
      </c>
      <c r="C7" s="30"/>
      <c r="D7" s="30"/>
      <c r="E7" s="30"/>
      <c r="F7" s="30"/>
      <c r="G7" s="30"/>
      <c r="H7" s="30"/>
      <c r="I7" s="30"/>
      <c r="J7" s="30">
        <v>1.470125786163522</v>
      </c>
      <c r="K7" s="30">
        <v>1.4072672218016653</v>
      </c>
      <c r="L7" s="30">
        <v>1.2025316455696202</v>
      </c>
      <c r="M7" s="30">
        <v>1.0830670926517572</v>
      </c>
      <c r="N7" s="30">
        <v>1.1634980988593155</v>
      </c>
      <c r="O7" s="30">
        <v>0.9815436241610739</v>
      </c>
      <c r="P7" s="30">
        <v>0.8141197497765862</v>
      </c>
      <c r="Q7" s="30">
        <v>0.8138343296327925</v>
      </c>
      <c r="R7" s="19"/>
      <c r="S7" s="19"/>
      <c r="T7" s="19"/>
      <c r="U7" s="19"/>
      <c r="V7" s="19"/>
      <c r="AB7" s="19"/>
    </row>
    <row r="8" spans="1:28" ht="17.25" customHeight="1">
      <c r="A8" s="18">
        <v>4</v>
      </c>
      <c r="B8" s="28" t="s">
        <v>24</v>
      </c>
      <c r="C8" s="30"/>
      <c r="D8" s="30"/>
      <c r="E8" s="30"/>
      <c r="F8" s="30"/>
      <c r="G8" s="30"/>
      <c r="H8" s="30"/>
      <c r="I8" s="30"/>
      <c r="J8" s="30">
        <v>1.3437057991513437</v>
      </c>
      <c r="K8" s="30">
        <v>0.9224011713030746</v>
      </c>
      <c r="L8" s="30">
        <v>1.062295081967213</v>
      </c>
      <c r="M8" s="30">
        <v>1.102127659574468</v>
      </c>
      <c r="N8" s="30">
        <v>1.5142857142857142</v>
      </c>
      <c r="O8" s="30">
        <v>0.775</v>
      </c>
      <c r="P8" s="30">
        <v>1.015850144092219</v>
      </c>
      <c r="Q8" s="30">
        <v>0.7869362363919129</v>
      </c>
      <c r="R8" s="19"/>
      <c r="S8" s="19"/>
      <c r="T8" s="19"/>
      <c r="U8" s="19"/>
      <c r="V8" s="19"/>
      <c r="AB8" s="19"/>
    </row>
    <row r="9" spans="1:28" ht="17.25" customHeight="1">
      <c r="A9" s="18">
        <v>5</v>
      </c>
      <c r="B9" s="28" t="s">
        <v>25</v>
      </c>
      <c r="C9" s="29">
        <v>1.854855923159018</v>
      </c>
      <c r="D9" s="29">
        <v>1.6124121779859484</v>
      </c>
      <c r="E9" s="29">
        <v>1.4281282316442605</v>
      </c>
      <c r="F9" s="29">
        <v>1.631958762886598</v>
      </c>
      <c r="G9" s="29">
        <v>1.7335984095427435</v>
      </c>
      <c r="H9" s="29">
        <v>1.6407867494824016</v>
      </c>
      <c r="I9" s="29">
        <v>1.486586493987049</v>
      </c>
      <c r="J9" s="29">
        <v>1.3346116970278044</v>
      </c>
      <c r="K9" s="29">
        <v>1.0629991126885536</v>
      </c>
      <c r="L9" s="29">
        <v>0.9499527856468366</v>
      </c>
      <c r="M9" s="29">
        <v>0.8355140186915888</v>
      </c>
      <c r="N9" s="29">
        <v>0.693858845096242</v>
      </c>
      <c r="O9" s="29">
        <v>0.7561643835616438</v>
      </c>
      <c r="P9" s="29">
        <v>0.6912442396313364</v>
      </c>
      <c r="Q9" s="29">
        <v>0.6604609929078015</v>
      </c>
      <c r="R9" s="19"/>
      <c r="S9" s="19"/>
      <c r="T9" s="19"/>
      <c r="U9" s="19"/>
      <c r="V9" s="19"/>
      <c r="AB9" s="19"/>
    </row>
    <row r="10" spans="1:28" ht="17.25" customHeight="1">
      <c r="A10" s="18">
        <v>6</v>
      </c>
      <c r="B10" s="28" t="s">
        <v>26</v>
      </c>
      <c r="C10" s="29">
        <v>1.227536231884058</v>
      </c>
      <c r="D10" s="29">
        <v>1.4360385144429162</v>
      </c>
      <c r="E10" s="29">
        <v>0.8615071283095723</v>
      </c>
      <c r="F10" s="29">
        <v>0.9179331306990881</v>
      </c>
      <c r="G10" s="29">
        <v>0.8104838709677419</v>
      </c>
      <c r="H10" s="29">
        <v>1.0961538461538463</v>
      </c>
      <c r="I10" s="29">
        <v>0.7075471698113207</v>
      </c>
      <c r="J10" s="29">
        <v>0.9376623376623376</v>
      </c>
      <c r="K10" s="29">
        <v>0.7882653061224489</v>
      </c>
      <c r="L10" s="29">
        <v>0.6152019002375297</v>
      </c>
      <c r="M10" s="29">
        <v>0.5742331288343558</v>
      </c>
      <c r="N10" s="29">
        <v>0.4134078212290503</v>
      </c>
      <c r="O10" s="29">
        <v>0.5690672963400236</v>
      </c>
      <c r="P10" s="29">
        <v>0.3713646532438479</v>
      </c>
      <c r="Q10" s="29">
        <v>0.4070294784580499</v>
      </c>
      <c r="R10" s="19"/>
      <c r="S10" s="19"/>
      <c r="T10" s="19"/>
      <c r="U10" s="19"/>
      <c r="V10" s="19"/>
      <c r="AB10" s="19"/>
    </row>
    <row r="11" spans="1:28" ht="17.25" customHeight="1">
      <c r="A11" s="18">
        <v>7</v>
      </c>
      <c r="B11" s="28" t="s">
        <v>52</v>
      </c>
      <c r="C11" s="29">
        <v>1.6693069306930692</v>
      </c>
      <c r="D11" s="29">
        <v>1.7650485436893204</v>
      </c>
      <c r="E11" s="29">
        <v>1.7429643527204504</v>
      </c>
      <c r="F11" s="29">
        <v>1.271559633027523</v>
      </c>
      <c r="G11" s="29">
        <v>1.5593220338983051</v>
      </c>
      <c r="H11" s="29">
        <v>1.5771929824561404</v>
      </c>
      <c r="I11" s="29">
        <v>1.5475792988313857</v>
      </c>
      <c r="J11" s="29">
        <v>1.2830820770519262</v>
      </c>
      <c r="K11" s="29">
        <v>1.405103668261563</v>
      </c>
      <c r="L11" s="29">
        <v>0.7205240174672489</v>
      </c>
      <c r="M11" s="29">
        <v>0.2106060606060606</v>
      </c>
      <c r="N11" s="29">
        <v>0.6979020979020979</v>
      </c>
      <c r="O11" s="29">
        <v>0.6054519368723099</v>
      </c>
      <c r="P11" s="29">
        <v>0.5463768115942029</v>
      </c>
      <c r="Q11" s="29">
        <v>1.1267605633802817</v>
      </c>
      <c r="R11" s="19"/>
      <c r="S11" s="19"/>
      <c r="T11" s="19"/>
      <c r="U11" s="19"/>
      <c r="V11" s="19"/>
      <c r="AB11" s="19"/>
    </row>
    <row r="12" spans="1:28" ht="17.25" customHeight="1">
      <c r="A12" s="18">
        <v>8</v>
      </c>
      <c r="B12" s="28" t="s">
        <v>53</v>
      </c>
      <c r="C12" s="29"/>
      <c r="D12" s="29"/>
      <c r="E12" s="29">
        <v>1.2324380165289257</v>
      </c>
      <c r="F12" s="29">
        <v>1.279443254817987</v>
      </c>
      <c r="G12" s="29">
        <v>1.2215799614643545</v>
      </c>
      <c r="H12" s="29">
        <v>1.197136563876652</v>
      </c>
      <c r="I12" s="29">
        <v>1.0267952840300107</v>
      </c>
      <c r="J12" s="29">
        <v>0.9644396551724138</v>
      </c>
      <c r="K12" s="29">
        <v>0.902127659574468</v>
      </c>
      <c r="L12" s="29">
        <v>1.1025906735751296</v>
      </c>
      <c r="M12" s="29">
        <v>0.8426966292134831</v>
      </c>
      <c r="N12" s="29">
        <v>0.8310502283105022</v>
      </c>
      <c r="O12" s="29">
        <v>0.6972789115646258</v>
      </c>
      <c r="P12" s="29">
        <v>0.6845794392523364</v>
      </c>
      <c r="Q12" s="29">
        <v>0.44879898862199746</v>
      </c>
      <c r="R12" s="19"/>
      <c r="S12" s="19"/>
      <c r="T12" s="19"/>
      <c r="U12" s="19"/>
      <c r="V12" s="19"/>
      <c r="AB12" s="19"/>
    </row>
    <row r="13" spans="1:28" ht="17.25" customHeight="1">
      <c r="A13" s="18">
        <v>9</v>
      </c>
      <c r="B13" s="28" t="s">
        <v>54</v>
      </c>
      <c r="C13" s="29"/>
      <c r="D13" s="29"/>
      <c r="E13" s="29">
        <v>2.125581395348837</v>
      </c>
      <c r="F13" s="29">
        <v>1.5143487858719646</v>
      </c>
      <c r="G13" s="29">
        <v>1.469387755102041</v>
      </c>
      <c r="H13" s="29">
        <v>1.4837209302325582</v>
      </c>
      <c r="I13" s="29">
        <v>1.5225225225225225</v>
      </c>
      <c r="J13" s="29">
        <v>1.0492505353319057</v>
      </c>
      <c r="K13" s="29">
        <v>1.123456790123457</v>
      </c>
      <c r="L13" s="29">
        <v>0.9829059829059829</v>
      </c>
      <c r="M13" s="29">
        <v>0.6918103448275862</v>
      </c>
      <c r="N13" s="29">
        <v>0.6485260770975056</v>
      </c>
      <c r="O13" s="29">
        <v>0.7253668763102725</v>
      </c>
      <c r="P13" s="29">
        <v>0.5150812064965197</v>
      </c>
      <c r="Q13" s="29">
        <v>0.610655737704918</v>
      </c>
      <c r="R13" s="19"/>
      <c r="S13" s="19"/>
      <c r="T13" s="19"/>
      <c r="U13" s="19"/>
      <c r="V13" s="19"/>
      <c r="AB13" s="19"/>
    </row>
    <row r="14" spans="1:28" ht="17.25" customHeight="1">
      <c r="A14" s="18">
        <v>10</v>
      </c>
      <c r="B14" s="28" t="s">
        <v>55</v>
      </c>
      <c r="C14" s="29"/>
      <c r="D14" s="29"/>
      <c r="E14" s="29">
        <v>1.4022770398481974</v>
      </c>
      <c r="F14" s="29">
        <v>1.3870967741935485</v>
      </c>
      <c r="G14" s="29">
        <v>1.756554307116105</v>
      </c>
      <c r="H14" s="29">
        <v>1.462998102466793</v>
      </c>
      <c r="I14" s="29">
        <v>1.2393822393822393</v>
      </c>
      <c r="J14" s="29">
        <v>1.1208333333333333</v>
      </c>
      <c r="K14" s="29">
        <v>0.9545454545454546</v>
      </c>
      <c r="L14" s="29">
        <v>1.0256916996047432</v>
      </c>
      <c r="M14" s="29">
        <v>0.8204225352112676</v>
      </c>
      <c r="N14" s="29">
        <v>0.8303747534516766</v>
      </c>
      <c r="O14" s="29">
        <v>0.8306122448979592</v>
      </c>
      <c r="P14" s="29">
        <v>0.8367346938775511</v>
      </c>
      <c r="Q14" s="29">
        <v>0.7978947368421052</v>
      </c>
      <c r="R14" s="19"/>
      <c r="S14" s="19"/>
      <c r="T14" s="19"/>
      <c r="U14" s="19"/>
      <c r="V14" s="19"/>
      <c r="AB14" s="19"/>
    </row>
    <row r="15" spans="1:28" ht="17.25" customHeight="1">
      <c r="A15" s="18">
        <v>11</v>
      </c>
      <c r="B15" s="28" t="s">
        <v>56</v>
      </c>
      <c r="C15" s="29"/>
      <c r="D15" s="29"/>
      <c r="E15" s="29">
        <v>2.142611683848797</v>
      </c>
      <c r="F15" s="29">
        <v>2.1398865784499055</v>
      </c>
      <c r="G15" s="29">
        <v>1.8788426763110306</v>
      </c>
      <c r="H15" s="29">
        <v>2.3065420560747665</v>
      </c>
      <c r="I15" s="29">
        <v>2.2085769980506824</v>
      </c>
      <c r="J15" s="29">
        <v>1.7195121951219512</v>
      </c>
      <c r="K15" s="29">
        <v>1.969758064516129</v>
      </c>
      <c r="L15" s="29">
        <v>1.8721174004192873</v>
      </c>
      <c r="M15" s="29">
        <v>1.3605870020964361</v>
      </c>
      <c r="N15" s="29">
        <v>1.4061135371179039</v>
      </c>
      <c r="O15" s="29">
        <v>1.1271820448877805</v>
      </c>
      <c r="P15" s="29">
        <v>0.900990099009901</v>
      </c>
      <c r="Q15" s="29">
        <v>0.914004914004914</v>
      </c>
      <c r="R15" s="19"/>
      <c r="S15" s="19"/>
      <c r="T15" s="19"/>
      <c r="U15" s="19"/>
      <c r="V15" s="19"/>
      <c r="AB15" s="19"/>
    </row>
    <row r="16" spans="1:28" ht="17.25" customHeight="1">
      <c r="A16" s="18">
        <v>12</v>
      </c>
      <c r="B16" s="28" t="s">
        <v>57</v>
      </c>
      <c r="C16" s="29"/>
      <c r="D16" s="29"/>
      <c r="E16" s="29">
        <v>1.8541300527240774</v>
      </c>
      <c r="F16" s="29">
        <v>1.7178571428571427</v>
      </c>
      <c r="G16" s="29">
        <v>1.7326906222611744</v>
      </c>
      <c r="H16" s="29">
        <v>1.5668733392382639</v>
      </c>
      <c r="I16" s="29">
        <v>1.6104240282685511</v>
      </c>
      <c r="J16" s="29">
        <v>1.4774083546462062</v>
      </c>
      <c r="K16" s="29">
        <v>1.2576687116564418</v>
      </c>
      <c r="L16" s="29">
        <v>1.3551324503311257</v>
      </c>
      <c r="M16" s="29">
        <v>1.2377495462794919</v>
      </c>
      <c r="N16" s="29">
        <v>0.9878366637706343</v>
      </c>
      <c r="O16" s="29">
        <v>1.1252236135957066</v>
      </c>
      <c r="P16" s="29">
        <v>0.7663096397273612</v>
      </c>
      <c r="Q16" s="29">
        <v>0.7945075757575758</v>
      </c>
      <c r="R16" s="19"/>
      <c r="S16" s="19"/>
      <c r="T16" s="19"/>
      <c r="U16" s="19"/>
      <c r="V16" s="19"/>
      <c r="AB16" s="19"/>
    </row>
    <row r="17" spans="1:28" ht="17.25" customHeight="1">
      <c r="A17" s="18">
        <v>13</v>
      </c>
      <c r="B17" s="28" t="s">
        <v>58</v>
      </c>
      <c r="C17" s="29"/>
      <c r="D17" s="29"/>
      <c r="E17" s="29">
        <v>1.8085106382978724</v>
      </c>
      <c r="F17" s="29">
        <v>1.5731414868105515</v>
      </c>
      <c r="G17" s="29">
        <v>1.5188470066518847</v>
      </c>
      <c r="H17" s="29">
        <v>1.7743467933491686</v>
      </c>
      <c r="I17" s="29">
        <v>1.315217391304348</v>
      </c>
      <c r="J17" s="29">
        <v>1.4696629213483146</v>
      </c>
      <c r="K17" s="29">
        <v>1.5566265060240965</v>
      </c>
      <c r="L17" s="29">
        <v>1.3059125964010283</v>
      </c>
      <c r="M17" s="29">
        <v>1.135831381733021</v>
      </c>
      <c r="N17" s="29">
        <v>1.503562945368171</v>
      </c>
      <c r="O17" s="29">
        <v>1.0259067357512954</v>
      </c>
      <c r="P17" s="29">
        <v>0.5710382513661202</v>
      </c>
      <c r="Q17" s="29">
        <v>0.7113095238095238</v>
      </c>
      <c r="R17" s="19"/>
      <c r="S17" s="19"/>
      <c r="T17" s="19"/>
      <c r="U17" s="19"/>
      <c r="V17" s="19"/>
      <c r="AB17" s="19"/>
    </row>
    <row r="18" spans="1:17" ht="17.25" customHeight="1">
      <c r="A18" s="18">
        <v>14</v>
      </c>
      <c r="B18" s="28" t="s">
        <v>27</v>
      </c>
      <c r="C18" s="29">
        <v>2.0823045267489713</v>
      </c>
      <c r="D18" s="29">
        <v>1.7056451612903225</v>
      </c>
      <c r="E18" s="29">
        <v>1.7436974789915967</v>
      </c>
      <c r="F18" s="29">
        <v>1.4790697674418605</v>
      </c>
      <c r="G18" s="29">
        <v>1.5255102040816326</v>
      </c>
      <c r="H18" s="29">
        <v>1.4300518134715026</v>
      </c>
      <c r="I18" s="29">
        <v>1.4915254237288136</v>
      </c>
      <c r="J18" s="29">
        <v>1.4248704663212435</v>
      </c>
      <c r="K18" s="29">
        <v>1.41</v>
      </c>
      <c r="L18" s="29">
        <v>0.9027027027027027</v>
      </c>
      <c r="M18" s="29">
        <v>1.0796019900497513</v>
      </c>
      <c r="N18" s="29">
        <v>1.198952879581152</v>
      </c>
      <c r="O18" s="29">
        <v>0.7671957671957672</v>
      </c>
      <c r="P18" s="29">
        <v>1.1229050279329609</v>
      </c>
      <c r="Q18" s="29">
        <v>0.989247311827957</v>
      </c>
    </row>
    <row r="19" spans="1:17" ht="17.25" customHeight="1">
      <c r="A19" s="18">
        <v>15</v>
      </c>
      <c r="B19" s="28" t="s">
        <v>28</v>
      </c>
      <c r="C19" s="29">
        <v>1.4</v>
      </c>
      <c r="D19" s="29">
        <v>1.0567375886524824</v>
      </c>
      <c r="E19" s="29">
        <v>0.7804878048780488</v>
      </c>
      <c r="F19" s="29">
        <v>0.5220588235294118</v>
      </c>
      <c r="G19" s="29">
        <v>0.3191489361702128</v>
      </c>
      <c r="H19" s="29">
        <v>0.30656934306569344</v>
      </c>
      <c r="I19" s="29">
        <v>0.2796610169491525</v>
      </c>
      <c r="J19" s="29">
        <v>0.13445378151260504</v>
      </c>
      <c r="K19" s="29">
        <v>0.24299065420560748</v>
      </c>
      <c r="L19" s="29">
        <v>0.1743119266055046</v>
      </c>
      <c r="M19" s="29">
        <v>0.15</v>
      </c>
      <c r="N19" s="29">
        <v>0.21505376344086022</v>
      </c>
      <c r="O19" s="29">
        <v>0.13157894736842105</v>
      </c>
      <c r="P19" s="29">
        <v>0.125</v>
      </c>
      <c r="Q19" s="29">
        <v>0.05128205128205128</v>
      </c>
    </row>
    <row r="20" spans="1:17" ht="17.25" customHeight="1">
      <c r="A20" s="18">
        <v>16</v>
      </c>
      <c r="B20" s="28" t="s">
        <v>59</v>
      </c>
      <c r="C20" s="29"/>
      <c r="D20" s="29"/>
      <c r="E20" s="29">
        <v>1.83419689119171</v>
      </c>
      <c r="F20" s="29">
        <v>2.0247524752475248</v>
      </c>
      <c r="G20" s="29">
        <v>1.5561497326203209</v>
      </c>
      <c r="H20" s="29">
        <v>1.478494623655914</v>
      </c>
      <c r="I20" s="29">
        <v>1.541237113402062</v>
      </c>
      <c r="J20" s="29">
        <v>1.0403587443946187</v>
      </c>
      <c r="K20" s="29">
        <v>1.0728155339805825</v>
      </c>
      <c r="L20" s="29">
        <v>1.1839622641509433</v>
      </c>
      <c r="M20" s="29">
        <v>1.1981132075471699</v>
      </c>
      <c r="N20" s="29">
        <v>1.080188679245283</v>
      </c>
      <c r="O20" s="29">
        <v>1.3623188405797102</v>
      </c>
      <c r="P20" s="29">
        <v>1.2843137254901962</v>
      </c>
      <c r="Q20" s="29">
        <v>1.4339622641509433</v>
      </c>
    </row>
    <row r="21" spans="1:17" ht="17.25" customHeight="1">
      <c r="A21" s="18">
        <v>17</v>
      </c>
      <c r="B21" s="28" t="s">
        <v>29</v>
      </c>
      <c r="C21" s="29">
        <v>2.1153846153846154</v>
      </c>
      <c r="D21" s="29">
        <v>1.955223880597015</v>
      </c>
      <c r="E21" s="29">
        <v>1.7857142857142858</v>
      </c>
      <c r="F21" s="29">
        <v>2.090909090909091</v>
      </c>
      <c r="G21" s="29">
        <v>1.8666666666666667</v>
      </c>
      <c r="H21" s="29">
        <v>0.9545454545454546</v>
      </c>
      <c r="I21" s="29">
        <v>1.396551724137931</v>
      </c>
      <c r="J21" s="29">
        <v>1.84</v>
      </c>
      <c r="K21" s="29">
        <v>0.75</v>
      </c>
      <c r="L21" s="29">
        <v>0.6833333333333333</v>
      </c>
      <c r="M21" s="29">
        <v>0.25333333333333335</v>
      </c>
      <c r="N21" s="29">
        <v>0.65</v>
      </c>
      <c r="O21" s="29">
        <v>0.3333333333333333</v>
      </c>
      <c r="P21" s="29">
        <v>0.17142857142857143</v>
      </c>
      <c r="Q21" s="29">
        <v>0.19718309859154928</v>
      </c>
    </row>
    <row r="22" spans="1:17" ht="17.25" customHeight="1">
      <c r="A22" s="18">
        <v>18</v>
      </c>
      <c r="B22" s="28" t="s">
        <v>30</v>
      </c>
      <c r="C22" s="29">
        <v>2.52</v>
      </c>
      <c r="D22" s="29">
        <v>2.760869565217391</v>
      </c>
      <c r="E22" s="29">
        <v>1.8524590163934427</v>
      </c>
      <c r="F22" s="29">
        <v>2.2</v>
      </c>
      <c r="G22" s="29">
        <v>2.6</v>
      </c>
      <c r="H22" s="29">
        <v>2.8088235294117645</v>
      </c>
      <c r="I22" s="29">
        <v>2.4864864864864864</v>
      </c>
      <c r="J22" s="29">
        <v>2.3934426229508197</v>
      </c>
      <c r="K22" s="29">
        <v>1.9852941176470589</v>
      </c>
      <c r="L22" s="29">
        <v>2.0327868852459017</v>
      </c>
      <c r="M22" s="29">
        <v>1.984375</v>
      </c>
      <c r="N22" s="29">
        <v>0.8133333333333334</v>
      </c>
      <c r="O22" s="29">
        <v>1.0166666666666666</v>
      </c>
      <c r="P22" s="29">
        <v>0.6363636363636364</v>
      </c>
      <c r="Q22" s="29">
        <v>0.9523809523809523</v>
      </c>
    </row>
    <row r="23" spans="1:17" ht="17.25" customHeight="1" thickBot="1">
      <c r="A23" s="18">
        <v>19</v>
      </c>
      <c r="B23" s="109" t="s">
        <v>31</v>
      </c>
      <c r="C23" s="110">
        <v>3.2</v>
      </c>
      <c r="D23" s="110">
        <v>2.5833333333333335</v>
      </c>
      <c r="E23" s="110">
        <v>2.13953488372093</v>
      </c>
      <c r="F23" s="110">
        <v>2.4285714285714284</v>
      </c>
      <c r="G23" s="110">
        <v>2.6527777777777777</v>
      </c>
      <c r="H23" s="110">
        <v>3.0945945945945947</v>
      </c>
      <c r="I23" s="110">
        <v>3.0853658536585367</v>
      </c>
      <c r="J23" s="110">
        <v>2.1944444444444446</v>
      </c>
      <c r="K23" s="110">
        <v>2.135135135135135</v>
      </c>
      <c r="L23" s="110">
        <v>1.3333333333333333</v>
      </c>
      <c r="M23" s="110">
        <v>0.484375</v>
      </c>
      <c r="N23" s="110">
        <v>0.4861111111111111</v>
      </c>
      <c r="O23" s="110">
        <v>0.37037037037037035</v>
      </c>
      <c r="P23" s="110">
        <v>0.4027777777777778</v>
      </c>
      <c r="Q23" s="110">
        <v>0.2909090909090909</v>
      </c>
    </row>
    <row r="24" spans="1:17" ht="17.25" customHeight="1" thickTop="1">
      <c r="A24" s="18">
        <v>20</v>
      </c>
      <c r="B24" s="106" t="s">
        <v>60</v>
      </c>
      <c r="C24" s="107">
        <v>1.8473669388904534</v>
      </c>
      <c r="D24" s="107">
        <v>1.829153377790664</v>
      </c>
      <c r="E24" s="107">
        <v>1.611600693441202</v>
      </c>
      <c r="F24" s="107">
        <v>1.4893273674172962</v>
      </c>
      <c r="G24" s="107">
        <v>1.5016627750654497</v>
      </c>
      <c r="H24" s="107">
        <v>1.4105125027338339</v>
      </c>
      <c r="I24" s="107">
        <v>1.32</v>
      </c>
      <c r="J24" s="107">
        <v>1.1816645542881283</v>
      </c>
      <c r="K24" s="108">
        <v>1.1283979577756313</v>
      </c>
      <c r="L24" s="108">
        <v>1.0568410812313251</v>
      </c>
      <c r="M24" s="108">
        <v>0.8618434929339802</v>
      </c>
      <c r="N24" s="107">
        <v>0.844627869875841</v>
      </c>
      <c r="O24" s="107">
        <v>0.8</v>
      </c>
      <c r="P24" s="107">
        <v>0.6846341814000287</v>
      </c>
      <c r="Q24" s="107">
        <v>0.7050551402560876</v>
      </c>
    </row>
    <row r="25" spans="13:17" ht="15">
      <c r="M25" s="20"/>
      <c r="N25" s="20"/>
      <c r="O25" s="20"/>
      <c r="P25" s="20"/>
      <c r="Q25" s="20"/>
    </row>
    <row r="26" spans="13:17" ht="15">
      <c r="M26" s="20"/>
      <c r="N26" s="20"/>
      <c r="O26" s="20"/>
      <c r="P26" s="20"/>
      <c r="Q26" s="20"/>
    </row>
    <row r="27" spans="13:17" ht="12">
      <c r="M27" s="20"/>
      <c r="N27" s="20"/>
      <c r="O27" s="20"/>
      <c r="P27" s="20"/>
      <c r="Q27" s="20"/>
    </row>
    <row r="28" spans="13:17" ht="12">
      <c r="M28" s="20"/>
      <c r="N28" s="20"/>
      <c r="O28" s="20"/>
      <c r="P28" s="20"/>
      <c r="Q28" s="20"/>
    </row>
    <row r="29" spans="13:17" ht="12">
      <c r="M29" s="20"/>
      <c r="N29" s="20"/>
      <c r="O29" s="20"/>
      <c r="P29" s="20"/>
      <c r="Q29" s="20"/>
    </row>
    <row r="30" spans="13:17" ht="12">
      <c r="M30" s="20"/>
      <c r="N30" s="20"/>
      <c r="O30" s="20"/>
      <c r="P30" s="20"/>
      <c r="Q30" s="20"/>
    </row>
    <row r="31" spans="13:17" ht="12">
      <c r="M31" s="20"/>
      <c r="N31" s="20"/>
      <c r="O31" s="20"/>
      <c r="P31" s="20"/>
      <c r="Q31" s="20"/>
    </row>
    <row r="32" spans="13:17" ht="12">
      <c r="M32" s="20"/>
      <c r="N32" s="20"/>
      <c r="O32" s="20"/>
      <c r="P32" s="20"/>
      <c r="Q32" s="20"/>
    </row>
    <row r="33" spans="13:17" ht="12">
      <c r="M33" s="20"/>
      <c r="N33" s="20"/>
      <c r="O33" s="20"/>
      <c r="P33" s="20"/>
      <c r="Q33" s="20"/>
    </row>
    <row r="34" spans="13:17" ht="12">
      <c r="M34" s="20"/>
      <c r="N34" s="20"/>
      <c r="O34" s="20"/>
      <c r="P34" s="20"/>
      <c r="Q34" s="20"/>
    </row>
    <row r="35" spans="13:17" ht="12">
      <c r="M35" s="20"/>
      <c r="N35" s="20"/>
      <c r="O35" s="20"/>
      <c r="P35" s="20"/>
      <c r="Q35" s="20"/>
    </row>
    <row r="36" spans="13:17" ht="12">
      <c r="M36" s="20"/>
      <c r="N36" s="20"/>
      <c r="O36" s="20"/>
      <c r="P36" s="20"/>
      <c r="Q36" s="20"/>
    </row>
    <row r="37" spans="13:17" ht="12">
      <c r="M37" s="20"/>
      <c r="N37" s="20"/>
      <c r="O37" s="20"/>
      <c r="P37" s="20"/>
      <c r="Q37" s="20"/>
    </row>
    <row r="38" spans="13:17" ht="12">
      <c r="M38" s="20"/>
      <c r="N38" s="20"/>
      <c r="O38" s="20"/>
      <c r="P38" s="20"/>
      <c r="Q38" s="20"/>
    </row>
    <row r="39" spans="13:17" ht="12">
      <c r="M39" s="20"/>
      <c r="N39" s="20"/>
      <c r="O39" s="20"/>
      <c r="P39" s="20"/>
      <c r="Q39" s="20"/>
    </row>
    <row r="40" spans="13:17" ht="12">
      <c r="M40" s="20"/>
      <c r="N40" s="20"/>
      <c r="O40" s="20"/>
      <c r="P40" s="20"/>
      <c r="Q40" s="20"/>
    </row>
    <row r="41" spans="13:17" ht="12">
      <c r="M41" s="20"/>
      <c r="N41" s="20"/>
      <c r="O41" s="20"/>
      <c r="P41" s="20"/>
      <c r="Q41" s="20"/>
    </row>
    <row r="42" spans="13:17" ht="12">
      <c r="M42" s="20"/>
      <c r="N42" s="20"/>
      <c r="O42" s="20"/>
      <c r="P42" s="20"/>
      <c r="Q42" s="20"/>
    </row>
    <row r="43" spans="13:17" ht="12">
      <c r="M43" s="20"/>
      <c r="N43" s="20"/>
      <c r="O43" s="20"/>
      <c r="P43" s="20"/>
      <c r="Q43" s="20"/>
    </row>
    <row r="44" spans="13:17" ht="12">
      <c r="M44" s="20"/>
      <c r="N44" s="20"/>
      <c r="O44" s="20"/>
      <c r="P44" s="20"/>
      <c r="Q44" s="20"/>
    </row>
    <row r="45" spans="13:17" ht="12">
      <c r="M45" s="20"/>
      <c r="N45" s="20"/>
      <c r="O45" s="20"/>
      <c r="P45" s="20"/>
      <c r="Q45" s="2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9" ht="14.25">
      <c r="B59" s="139" t="str">
        <f>B1</f>
        <v>■12歳児（中学1年生時点）　一人平均むし歯数の状況</v>
      </c>
    </row>
    <row r="122" ht="15">
      <c r="R122" s="15"/>
    </row>
  </sheetData>
  <autoFilter ref="A4:Q24">
    <sortState ref="A5:Q122">
      <sortCondition sortBy="value" ref="A5:A122"/>
    </sortState>
  </autoFilter>
  <mergeCells count="1">
    <mergeCell ref="C3:Q3"/>
  </mergeCells>
  <printOptions horizontalCentered="1" verticalCentered="1"/>
  <pageMargins left="0.8661417322834646" right="0.6299212598425197" top="0.7480314960629921" bottom="0.7480314960629921" header="0.31496062992125984" footer="0.31496062992125984"/>
  <pageSetup horizontalDpi="600" verticalDpi="600" orientation="portrait" paperSize="9" r:id="rId2"/>
  <colBreaks count="1" manualBreakCount="1">
    <brk id="1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SheetLayoutView="100" workbookViewId="0" topLeftCell="A1">
      <selection activeCell="S69" sqref="S69"/>
    </sheetView>
  </sheetViews>
  <sheetFormatPr defaultColWidth="10.59765625" defaultRowHeight="15"/>
  <cols>
    <col min="1" max="1" width="3.09765625" style="16" customWidth="1"/>
    <col min="2" max="2" width="11.69921875" style="21" customWidth="1"/>
    <col min="3" max="4" width="4.3984375" style="14" customWidth="1"/>
    <col min="5" max="17" width="4.3984375" style="15" customWidth="1"/>
    <col min="18" max="18" width="4.69921875" style="16" customWidth="1"/>
    <col min="19" max="28" width="16.69921875" style="16" customWidth="1"/>
    <col min="29" max="50" width="17.59765625" style="16" customWidth="1"/>
    <col min="51" max="16384" width="10.59765625" style="16" customWidth="1"/>
  </cols>
  <sheetData>
    <row r="1" ht="14.25">
      <c r="B1" s="138" t="s">
        <v>79</v>
      </c>
    </row>
    <row r="2" ht="12" customHeight="1"/>
    <row r="3" spans="2:23" ht="17.25" customHeight="1">
      <c r="B3" s="22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7"/>
      <c r="S3" s="17"/>
      <c r="T3" s="17"/>
      <c r="U3" s="17"/>
      <c r="V3" s="17"/>
      <c r="W3" s="17"/>
    </row>
    <row r="4" spans="2:22" ht="17.25" customHeight="1">
      <c r="B4" s="22" t="s">
        <v>77</v>
      </c>
      <c r="C4" s="131">
        <v>15</v>
      </c>
      <c r="D4" s="131">
        <v>16</v>
      </c>
      <c r="E4" s="131">
        <v>17</v>
      </c>
      <c r="F4" s="131">
        <v>18</v>
      </c>
      <c r="G4" s="132">
        <v>19</v>
      </c>
      <c r="H4" s="132">
        <v>20</v>
      </c>
      <c r="I4" s="132">
        <v>21</v>
      </c>
      <c r="J4" s="132">
        <v>22</v>
      </c>
      <c r="K4" s="132">
        <v>23</v>
      </c>
      <c r="L4" s="132">
        <v>24</v>
      </c>
      <c r="M4" s="132">
        <v>25</v>
      </c>
      <c r="N4" s="132">
        <v>26</v>
      </c>
      <c r="O4" s="132">
        <v>27</v>
      </c>
      <c r="P4" s="132">
        <v>28</v>
      </c>
      <c r="Q4" s="132">
        <v>29</v>
      </c>
      <c r="R4" s="12"/>
      <c r="S4" s="12"/>
      <c r="T4" s="12"/>
      <c r="U4" s="12"/>
      <c r="V4" s="12"/>
    </row>
    <row r="5" spans="1:22" ht="17.25" customHeight="1">
      <c r="A5" s="16">
        <v>1</v>
      </c>
      <c r="B5" s="23" t="s">
        <v>21</v>
      </c>
      <c r="C5" s="24"/>
      <c r="D5" s="24"/>
      <c r="E5" s="24">
        <v>51.028806584362144</v>
      </c>
      <c r="F5" s="24">
        <v>46.85121107266436</v>
      </c>
      <c r="G5" s="24">
        <v>45.08807588075881</v>
      </c>
      <c r="H5" s="24">
        <v>44.7046487242223</v>
      </c>
      <c r="I5" s="24">
        <v>44.49265687583445</v>
      </c>
      <c r="J5" s="24">
        <v>34.11764705882353</v>
      </c>
      <c r="K5" s="24">
        <v>39.904458598726116</v>
      </c>
      <c r="L5" s="24">
        <v>40.876389797253104</v>
      </c>
      <c r="M5" s="24">
        <v>30.278343516632724</v>
      </c>
      <c r="N5" s="24">
        <v>26.40562248995984</v>
      </c>
      <c r="O5" s="25">
        <v>28.24877250409165</v>
      </c>
      <c r="P5" s="25">
        <v>28.35671342685371</v>
      </c>
      <c r="Q5" s="135">
        <v>27.455121436114045</v>
      </c>
      <c r="R5" s="19"/>
      <c r="S5" s="19"/>
      <c r="T5" s="19"/>
      <c r="U5" s="19"/>
      <c r="V5" s="19"/>
    </row>
    <row r="6" spans="1:22" ht="17.25" customHeight="1">
      <c r="A6" s="16">
        <v>2</v>
      </c>
      <c r="B6" s="23" t="s">
        <v>22</v>
      </c>
      <c r="C6" s="24">
        <v>60.6203007518797</v>
      </c>
      <c r="D6" s="24">
        <v>62.29819563152896</v>
      </c>
      <c r="E6" s="24">
        <v>53.691275167785236</v>
      </c>
      <c r="F6" s="24">
        <v>48.180076628352495</v>
      </c>
      <c r="G6" s="24">
        <v>56.68202764976959</v>
      </c>
      <c r="H6" s="24">
        <v>49.25962487660415</v>
      </c>
      <c r="I6" s="24">
        <v>38.959764474975465</v>
      </c>
      <c r="J6" s="24">
        <v>44.77747502270663</v>
      </c>
      <c r="K6" s="24">
        <v>42.49049429657795</v>
      </c>
      <c r="L6" s="24">
        <v>39.38848920863309</v>
      </c>
      <c r="M6" s="24">
        <v>41.030534351145036</v>
      </c>
      <c r="N6" s="24">
        <v>39.57564575645757</v>
      </c>
      <c r="O6" s="25">
        <v>41.02564102564102</v>
      </c>
      <c r="P6" s="25">
        <v>30.555555555555557</v>
      </c>
      <c r="Q6" s="135">
        <v>24.36548223350254</v>
      </c>
      <c r="R6" s="19"/>
      <c r="S6" s="19"/>
      <c r="T6" s="19"/>
      <c r="U6" s="19"/>
      <c r="V6" s="19"/>
    </row>
    <row r="7" spans="1:22" ht="17.25" customHeight="1">
      <c r="A7" s="16">
        <v>3</v>
      </c>
      <c r="B7" s="26" t="s">
        <v>63</v>
      </c>
      <c r="C7" s="25"/>
      <c r="D7" s="25"/>
      <c r="E7" s="25"/>
      <c r="F7" s="25"/>
      <c r="G7" s="25"/>
      <c r="H7" s="25"/>
      <c r="I7" s="25"/>
      <c r="J7" s="25">
        <v>51.4937106918239</v>
      </c>
      <c r="K7" s="25">
        <v>51.24905374716124</v>
      </c>
      <c r="L7" s="25">
        <v>46.51898734177215</v>
      </c>
      <c r="M7" s="25">
        <v>44.72843450479233</v>
      </c>
      <c r="N7" s="25">
        <v>43.954372623574145</v>
      </c>
      <c r="O7" s="25">
        <v>40.35234899328859</v>
      </c>
      <c r="P7" s="25">
        <v>34.763181411974976</v>
      </c>
      <c r="Q7" s="135">
        <v>38.51409052092229</v>
      </c>
      <c r="R7" s="19"/>
      <c r="S7" s="19"/>
      <c r="T7" s="19"/>
      <c r="U7" s="19"/>
      <c r="V7" s="19"/>
    </row>
    <row r="8" spans="1:22" ht="17.25" customHeight="1">
      <c r="A8" s="16">
        <v>4</v>
      </c>
      <c r="B8" s="26" t="s">
        <v>62</v>
      </c>
      <c r="C8" s="25"/>
      <c r="D8" s="25"/>
      <c r="E8" s="25"/>
      <c r="F8" s="25"/>
      <c r="G8" s="25"/>
      <c r="H8" s="25"/>
      <c r="I8" s="25"/>
      <c r="J8" s="25">
        <v>46.53465346534654</v>
      </c>
      <c r="K8" s="25">
        <v>32.942898975109806</v>
      </c>
      <c r="L8" s="25">
        <v>38.36065573770492</v>
      </c>
      <c r="M8" s="25">
        <v>44.53900709219858</v>
      </c>
      <c r="N8" s="25">
        <v>44.70588235294118</v>
      </c>
      <c r="O8" s="25">
        <v>31.029411764705884</v>
      </c>
      <c r="P8" s="25">
        <v>38.328530259366</v>
      </c>
      <c r="Q8" s="135">
        <v>30.326594090202175</v>
      </c>
      <c r="R8" s="19"/>
      <c r="S8" s="19"/>
      <c r="T8" s="19"/>
      <c r="U8" s="19"/>
      <c r="V8" s="19"/>
    </row>
    <row r="9" spans="1:22" ht="17.25" customHeight="1">
      <c r="A9" s="16">
        <v>5</v>
      </c>
      <c r="B9" s="23" t="s">
        <v>25</v>
      </c>
      <c r="C9" s="24">
        <v>59.23159018143009</v>
      </c>
      <c r="D9" s="24">
        <v>54.332552693208434</v>
      </c>
      <c r="E9" s="24">
        <v>50.0517063081696</v>
      </c>
      <c r="F9" s="24">
        <v>56.49484536082474</v>
      </c>
      <c r="G9" s="24">
        <v>55.069582504970185</v>
      </c>
      <c r="H9" s="24">
        <v>51.5527950310559</v>
      </c>
      <c r="I9" s="24">
        <v>48.93617021276596</v>
      </c>
      <c r="J9" s="24">
        <v>46.88398849472675</v>
      </c>
      <c r="K9" s="24">
        <v>39.75155279503105</v>
      </c>
      <c r="L9" s="24">
        <v>39.18791312559018</v>
      </c>
      <c r="M9" s="24">
        <v>35.14018691588785</v>
      </c>
      <c r="N9" s="24">
        <v>30.614115490375802</v>
      </c>
      <c r="O9" s="25">
        <v>31.41552511415525</v>
      </c>
      <c r="P9" s="25">
        <v>29.124423963133637</v>
      </c>
      <c r="Q9" s="135">
        <v>26.50709219858156</v>
      </c>
      <c r="R9" s="19"/>
      <c r="S9" s="19"/>
      <c r="T9" s="19"/>
      <c r="U9" s="19"/>
      <c r="V9" s="19"/>
    </row>
    <row r="10" spans="1:22" ht="17.25" customHeight="1">
      <c r="A10" s="16">
        <v>6</v>
      </c>
      <c r="B10" s="23" t="s">
        <v>26</v>
      </c>
      <c r="C10" s="24">
        <v>46.95652173913044</v>
      </c>
      <c r="D10" s="24">
        <v>45.39202200825309</v>
      </c>
      <c r="E10" s="24">
        <v>29.938900203665987</v>
      </c>
      <c r="F10" s="24">
        <v>35.1063829787234</v>
      </c>
      <c r="G10" s="24">
        <v>32.39247311827957</v>
      </c>
      <c r="H10" s="24">
        <v>35.57692307692308</v>
      </c>
      <c r="I10" s="24">
        <v>28.975741239892184</v>
      </c>
      <c r="J10" s="24">
        <v>30.519480519480517</v>
      </c>
      <c r="K10" s="24">
        <v>31.505102040816325</v>
      </c>
      <c r="L10" s="24">
        <v>24.70308788598575</v>
      </c>
      <c r="M10" s="24">
        <v>24.539877300613497</v>
      </c>
      <c r="N10" s="24">
        <v>18.77094972067039</v>
      </c>
      <c r="O10" s="25">
        <v>24.439197166469896</v>
      </c>
      <c r="P10" s="25">
        <v>17.114093959731544</v>
      </c>
      <c r="Q10" s="135">
        <v>17.233560090702948</v>
      </c>
      <c r="R10" s="19"/>
      <c r="S10" s="19"/>
      <c r="T10" s="19"/>
      <c r="U10" s="19"/>
      <c r="V10" s="19"/>
    </row>
    <row r="11" spans="1:22" ht="17.25" customHeight="1">
      <c r="A11" s="16">
        <v>7</v>
      </c>
      <c r="B11" s="23" t="s">
        <v>52</v>
      </c>
      <c r="C11" s="24">
        <v>53.26732673267327</v>
      </c>
      <c r="D11" s="24">
        <v>58.05825242718446</v>
      </c>
      <c r="E11" s="24">
        <v>53.09568480300187</v>
      </c>
      <c r="F11" s="24">
        <v>44.03669724770643</v>
      </c>
      <c r="G11" s="24">
        <v>53.312788906009246</v>
      </c>
      <c r="H11" s="24">
        <v>46.666666666666664</v>
      </c>
      <c r="I11" s="24">
        <v>52.42070116861436</v>
      </c>
      <c r="J11" s="24">
        <v>43.551088777219434</v>
      </c>
      <c r="K11" s="24">
        <v>46.411483253588514</v>
      </c>
      <c r="L11" s="24">
        <v>29.54876273653566</v>
      </c>
      <c r="M11" s="24">
        <v>33.03030303030303</v>
      </c>
      <c r="N11" s="24">
        <v>28.11188811188811</v>
      </c>
      <c r="O11" s="25">
        <v>23.672883787661405</v>
      </c>
      <c r="P11" s="25">
        <v>25.79710144927536</v>
      </c>
      <c r="Q11" s="135">
        <v>40.28169014084507</v>
      </c>
      <c r="R11" s="19"/>
      <c r="S11" s="19"/>
      <c r="T11" s="19"/>
      <c r="U11" s="19"/>
      <c r="V11" s="19"/>
    </row>
    <row r="12" spans="1:22" ht="17.25" customHeight="1">
      <c r="A12" s="16">
        <v>8</v>
      </c>
      <c r="B12" s="23" t="s">
        <v>53</v>
      </c>
      <c r="C12" s="24"/>
      <c r="D12" s="24"/>
      <c r="E12" s="24">
        <v>41.735537190082646</v>
      </c>
      <c r="F12" s="24">
        <v>46.359743040685224</v>
      </c>
      <c r="G12" s="24">
        <v>45.857418111753375</v>
      </c>
      <c r="H12" s="24">
        <v>46.69603524229075</v>
      </c>
      <c r="I12" s="24">
        <v>40.08574490889603</v>
      </c>
      <c r="J12" s="24">
        <v>39.439655172413794</v>
      </c>
      <c r="K12" s="24">
        <v>34.680851063829785</v>
      </c>
      <c r="L12" s="24">
        <v>40.829015544041454</v>
      </c>
      <c r="M12" s="24">
        <v>34.943820224719104</v>
      </c>
      <c r="N12" s="24">
        <v>35.273972602739725</v>
      </c>
      <c r="O12" s="25">
        <v>30.725623582766442</v>
      </c>
      <c r="P12" s="25">
        <v>28.38785046728972</v>
      </c>
      <c r="Q12" s="135">
        <v>23.514538558786345</v>
      </c>
      <c r="R12" s="19"/>
      <c r="S12" s="19"/>
      <c r="T12" s="19"/>
      <c r="U12" s="19"/>
      <c r="V12" s="19"/>
    </row>
    <row r="13" spans="1:22" ht="17.25" customHeight="1">
      <c r="A13" s="16">
        <v>9</v>
      </c>
      <c r="B13" s="23" t="s">
        <v>54</v>
      </c>
      <c r="C13" s="24"/>
      <c r="D13" s="24"/>
      <c r="E13" s="24">
        <v>60</v>
      </c>
      <c r="F13" s="24">
        <v>49.88962472406181</v>
      </c>
      <c r="G13" s="24">
        <v>48.29931972789115</v>
      </c>
      <c r="H13" s="24">
        <v>47.20930232558139</v>
      </c>
      <c r="I13" s="24">
        <v>53.37837837837838</v>
      </c>
      <c r="J13" s="24">
        <v>41.113490364025694</v>
      </c>
      <c r="K13" s="24">
        <v>42.592592592592595</v>
      </c>
      <c r="L13" s="24">
        <v>39.31623931623932</v>
      </c>
      <c r="M13" s="24">
        <v>28.448275862068968</v>
      </c>
      <c r="N13" s="24">
        <v>30.385487528344672</v>
      </c>
      <c r="O13" s="25">
        <v>29.350104821802937</v>
      </c>
      <c r="P13" s="25">
        <v>19.25754060324826</v>
      </c>
      <c r="Q13" s="135">
        <v>26.84426229508197</v>
      </c>
      <c r="R13" s="19"/>
      <c r="S13" s="19"/>
      <c r="T13" s="19"/>
      <c r="U13" s="19"/>
      <c r="V13" s="19"/>
    </row>
    <row r="14" spans="1:22" ht="17.25" customHeight="1">
      <c r="A14" s="16">
        <v>10</v>
      </c>
      <c r="B14" s="23" t="s">
        <v>55</v>
      </c>
      <c r="C14" s="24"/>
      <c r="D14" s="24"/>
      <c r="E14" s="24">
        <v>50.094876660341555</v>
      </c>
      <c r="F14" s="24">
        <v>50.853889943074</v>
      </c>
      <c r="G14" s="24">
        <v>57.30337078651685</v>
      </c>
      <c r="H14" s="24">
        <v>54.26944971537002</v>
      </c>
      <c r="I14" s="24">
        <v>48.455598455598455</v>
      </c>
      <c r="J14" s="24">
        <v>39.791666666666664</v>
      </c>
      <c r="K14" s="24">
        <v>37.5</v>
      </c>
      <c r="L14" s="24">
        <v>37.74703557312253</v>
      </c>
      <c r="M14" s="24">
        <v>30.985915492957744</v>
      </c>
      <c r="N14" s="24">
        <v>34.12228796844182</v>
      </c>
      <c r="O14" s="25">
        <v>34.08163265306122</v>
      </c>
      <c r="P14" s="25">
        <v>33.6734693877551</v>
      </c>
      <c r="Q14" s="135">
        <v>29.05263157894737</v>
      </c>
      <c r="R14" s="19"/>
      <c r="S14" s="19"/>
      <c r="T14" s="19"/>
      <c r="U14" s="19"/>
      <c r="V14" s="19"/>
    </row>
    <row r="15" spans="1:22" ht="17.25" customHeight="1">
      <c r="A15" s="16">
        <v>11</v>
      </c>
      <c r="B15" s="23" t="s">
        <v>56</v>
      </c>
      <c r="C15" s="24"/>
      <c r="D15" s="24"/>
      <c r="E15" s="24">
        <v>58.591065292096225</v>
      </c>
      <c r="F15" s="24">
        <v>65.59546313799622</v>
      </c>
      <c r="G15" s="24">
        <v>56.23869801084991</v>
      </c>
      <c r="H15" s="24">
        <v>66.35514018691589</v>
      </c>
      <c r="I15" s="24">
        <v>62.37816764132553</v>
      </c>
      <c r="J15" s="24">
        <v>52.4390243902439</v>
      </c>
      <c r="K15" s="24">
        <v>57.056451612903224</v>
      </c>
      <c r="L15" s="24">
        <v>54.50733752620545</v>
      </c>
      <c r="M15" s="24">
        <v>46.75052410901468</v>
      </c>
      <c r="N15" s="24">
        <v>46.50655021834061</v>
      </c>
      <c r="O15" s="25">
        <v>41.39650872817955</v>
      </c>
      <c r="P15" s="25">
        <v>36.13861386138614</v>
      </c>
      <c r="Q15" s="135">
        <v>36.36363636363637</v>
      </c>
      <c r="R15" s="19"/>
      <c r="S15" s="19"/>
      <c r="T15" s="19"/>
      <c r="U15" s="19"/>
      <c r="V15" s="19"/>
    </row>
    <row r="16" spans="1:22" ht="17.25" customHeight="1">
      <c r="A16" s="16">
        <v>12</v>
      </c>
      <c r="B16" s="23" t="s">
        <v>57</v>
      </c>
      <c r="C16" s="24"/>
      <c r="D16" s="24"/>
      <c r="E16" s="24">
        <v>57.0298769771529</v>
      </c>
      <c r="F16" s="24">
        <v>56.607142857142854</v>
      </c>
      <c r="G16" s="24">
        <v>53.63716038562665</v>
      </c>
      <c r="H16" s="24">
        <v>52.43578387953941</v>
      </c>
      <c r="I16" s="24">
        <v>54.946996466431095</v>
      </c>
      <c r="J16" s="24">
        <v>51.406649616368284</v>
      </c>
      <c r="K16" s="24">
        <v>43.64592462751972</v>
      </c>
      <c r="L16" s="24">
        <v>46.771523178807946</v>
      </c>
      <c r="M16" s="24">
        <v>44.37386569872958</v>
      </c>
      <c r="N16" s="24">
        <v>37.61946133796699</v>
      </c>
      <c r="O16" s="25">
        <v>37.567084078711986</v>
      </c>
      <c r="P16" s="25">
        <v>34.469328140214216</v>
      </c>
      <c r="Q16" s="135">
        <v>33.04924242424242</v>
      </c>
      <c r="R16" s="19"/>
      <c r="S16" s="19"/>
      <c r="T16" s="19"/>
      <c r="U16" s="19"/>
      <c r="V16" s="19"/>
    </row>
    <row r="17" spans="1:22" ht="17.25" customHeight="1">
      <c r="A17" s="16">
        <v>13</v>
      </c>
      <c r="B17" s="23" t="s">
        <v>58</v>
      </c>
      <c r="C17" s="24"/>
      <c r="D17" s="24"/>
      <c r="E17" s="24">
        <v>61.48936170212767</v>
      </c>
      <c r="F17" s="24">
        <v>57.55395683453237</v>
      </c>
      <c r="G17" s="24">
        <v>48.11529933481153</v>
      </c>
      <c r="H17" s="24">
        <v>58.66983372921615</v>
      </c>
      <c r="I17" s="24">
        <v>47.82608695652174</v>
      </c>
      <c r="J17" s="24">
        <v>51.91011235955057</v>
      </c>
      <c r="K17" s="24">
        <v>53.25301204819277</v>
      </c>
      <c r="L17" s="24">
        <v>48.0719794344473</v>
      </c>
      <c r="M17" s="24">
        <v>44.02810304449648</v>
      </c>
      <c r="N17" s="24">
        <v>54.39429928741093</v>
      </c>
      <c r="O17" s="25">
        <v>37.56476683937824</v>
      </c>
      <c r="P17" s="25">
        <v>51.09289617486339</v>
      </c>
      <c r="Q17" s="135">
        <v>31.845238095238095</v>
      </c>
      <c r="R17" s="19"/>
      <c r="S17" s="19"/>
      <c r="T17" s="19"/>
      <c r="U17" s="19"/>
      <c r="V17" s="19"/>
    </row>
    <row r="18" spans="1:17" ht="17.25" customHeight="1">
      <c r="A18" s="16">
        <v>14</v>
      </c>
      <c r="B18" s="23" t="s">
        <v>27</v>
      </c>
      <c r="C18" s="24">
        <v>60.08230452674898</v>
      </c>
      <c r="D18" s="24">
        <v>55.64516129032258</v>
      </c>
      <c r="E18" s="24">
        <v>57.56302521008403</v>
      </c>
      <c r="F18" s="24">
        <v>49.76744186046512</v>
      </c>
      <c r="G18" s="24">
        <v>55.10204081632652</v>
      </c>
      <c r="H18" s="24">
        <v>53.36787564766839</v>
      </c>
      <c r="I18" s="24">
        <v>52.54237288135594</v>
      </c>
      <c r="J18" s="24">
        <v>52.84974093264248</v>
      </c>
      <c r="K18" s="24">
        <v>50</v>
      </c>
      <c r="L18" s="24">
        <v>33.513513513513516</v>
      </c>
      <c r="M18" s="24">
        <v>44.776119402985074</v>
      </c>
      <c r="N18" s="24">
        <v>45.0261780104712</v>
      </c>
      <c r="O18" s="25">
        <v>70.8994708994709</v>
      </c>
      <c r="P18" s="25">
        <v>46.927374301675975</v>
      </c>
      <c r="Q18" s="135">
        <v>43.01075268817204</v>
      </c>
    </row>
    <row r="19" spans="1:17" ht="17.25" customHeight="1">
      <c r="A19" s="16">
        <v>15</v>
      </c>
      <c r="B19" s="23" t="s">
        <v>28</v>
      </c>
      <c r="C19" s="24">
        <v>54</v>
      </c>
      <c r="D19" s="24">
        <v>50.35460992907801</v>
      </c>
      <c r="E19" s="24">
        <v>41.46341463414634</v>
      </c>
      <c r="F19" s="24">
        <v>24.264705882352942</v>
      </c>
      <c r="G19" s="24">
        <v>17.02127659574468</v>
      </c>
      <c r="H19" s="24">
        <v>16.78832116788321</v>
      </c>
      <c r="I19" s="24">
        <v>15.254237288135593</v>
      </c>
      <c r="J19" s="24">
        <v>10.084033613445378</v>
      </c>
      <c r="K19" s="24">
        <v>11.214953271028037</v>
      </c>
      <c r="L19" s="24">
        <v>10.091743119266056</v>
      </c>
      <c r="M19" s="24">
        <v>6.666666666666667</v>
      </c>
      <c r="N19" s="24">
        <v>8.60215053763441</v>
      </c>
      <c r="O19" s="25">
        <v>7.894736842105263</v>
      </c>
      <c r="P19" s="25">
        <v>9.166666666666666</v>
      </c>
      <c r="Q19" s="135">
        <v>5.128205128205128</v>
      </c>
    </row>
    <row r="20" spans="1:17" ht="17.25" customHeight="1">
      <c r="A20" s="16">
        <v>16</v>
      </c>
      <c r="B20" s="23" t="s">
        <v>59</v>
      </c>
      <c r="C20" s="24"/>
      <c r="D20" s="24"/>
      <c r="E20" s="24">
        <v>66.83937823834198</v>
      </c>
      <c r="F20" s="24">
        <v>66.33663366336634</v>
      </c>
      <c r="G20" s="24">
        <v>65.24064171122996</v>
      </c>
      <c r="H20" s="24">
        <v>63.44086021505376</v>
      </c>
      <c r="I20" s="24">
        <v>59.27835051546392</v>
      </c>
      <c r="J20" s="24">
        <v>44.39461883408072</v>
      </c>
      <c r="K20" s="24">
        <v>53.883495145631066</v>
      </c>
      <c r="L20" s="24">
        <v>51.886792452830186</v>
      </c>
      <c r="M20" s="24">
        <v>47.64150943396226</v>
      </c>
      <c r="N20" s="24">
        <v>44.339622641509436</v>
      </c>
      <c r="O20" s="25">
        <v>45.410628019323674</v>
      </c>
      <c r="P20" s="25">
        <v>39.705882352941174</v>
      </c>
      <c r="Q20" s="135">
        <v>40.56603773584906</v>
      </c>
    </row>
    <row r="21" spans="1:17" ht="17.25" customHeight="1">
      <c r="A21" s="16">
        <v>17</v>
      </c>
      <c r="B21" s="23" t="s">
        <v>29</v>
      </c>
      <c r="C21" s="24">
        <v>56.41025641025641</v>
      </c>
      <c r="D21" s="24">
        <v>50.74626865671642</v>
      </c>
      <c r="E21" s="24">
        <v>50</v>
      </c>
      <c r="F21" s="24">
        <v>62.33766233766234</v>
      </c>
      <c r="G21" s="24">
        <v>63.33333333333333</v>
      </c>
      <c r="H21" s="24">
        <v>38.63636363636363</v>
      </c>
      <c r="I21" s="24">
        <v>34.48275862068966</v>
      </c>
      <c r="J21" s="24">
        <v>46</v>
      </c>
      <c r="K21" s="24">
        <v>25</v>
      </c>
      <c r="L21" s="24">
        <v>26.666666666666668</v>
      </c>
      <c r="M21" s="24">
        <v>18.666666666666668</v>
      </c>
      <c r="N21" s="24">
        <v>20</v>
      </c>
      <c r="O21" s="25">
        <v>12.82051282051282</v>
      </c>
      <c r="P21" s="25">
        <v>10</v>
      </c>
      <c r="Q21" s="135">
        <v>15.492957746478872</v>
      </c>
    </row>
    <row r="22" spans="1:17" ht="17.25" customHeight="1">
      <c r="A22" s="16">
        <v>18</v>
      </c>
      <c r="B22" s="23" t="s">
        <v>30</v>
      </c>
      <c r="C22" s="24">
        <v>78</v>
      </c>
      <c r="D22" s="24">
        <v>72.82608695652173</v>
      </c>
      <c r="E22" s="24">
        <v>67.21311475409836</v>
      </c>
      <c r="F22" s="24">
        <v>75.38461538461539</v>
      </c>
      <c r="G22" s="24">
        <v>70.66666666666667</v>
      </c>
      <c r="H22" s="24">
        <v>75</v>
      </c>
      <c r="I22" s="24">
        <v>70.27027027027027</v>
      </c>
      <c r="J22" s="24">
        <v>65.57377049180327</v>
      </c>
      <c r="K22" s="24">
        <v>67.64705882352942</v>
      </c>
      <c r="L22" s="24">
        <v>65.57377049180327</v>
      </c>
      <c r="M22" s="24">
        <v>64.0625</v>
      </c>
      <c r="N22" s="24">
        <v>44</v>
      </c>
      <c r="O22" s="25">
        <v>36.666666666666664</v>
      </c>
      <c r="P22" s="25">
        <v>34.84848484848485</v>
      </c>
      <c r="Q22" s="135">
        <v>33.33333333333333</v>
      </c>
    </row>
    <row r="23" spans="1:17" ht="17.25" customHeight="1" thickBot="1">
      <c r="A23" s="16">
        <v>19</v>
      </c>
      <c r="B23" s="115" t="s">
        <v>31</v>
      </c>
      <c r="C23" s="116">
        <v>66.66666666666666</v>
      </c>
      <c r="D23" s="116">
        <v>70.23809523809523</v>
      </c>
      <c r="E23" s="116">
        <v>66.27906976744185</v>
      </c>
      <c r="F23" s="116">
        <v>68.57142857142857</v>
      </c>
      <c r="G23" s="116">
        <v>76.38888888888889</v>
      </c>
      <c r="H23" s="116">
        <v>79.72972972972973</v>
      </c>
      <c r="I23" s="116">
        <v>76.82926829268293</v>
      </c>
      <c r="J23" s="116">
        <v>65.27777777777779</v>
      </c>
      <c r="K23" s="116">
        <v>72.97297297297297</v>
      </c>
      <c r="L23" s="116">
        <v>43.93939393939394</v>
      </c>
      <c r="M23" s="116">
        <v>26.5625</v>
      </c>
      <c r="N23" s="116">
        <v>26.38888888888889</v>
      </c>
      <c r="O23" s="117">
        <v>18.51851851851852</v>
      </c>
      <c r="P23" s="117">
        <v>22.22222222222222</v>
      </c>
      <c r="Q23" s="137">
        <v>18.181818181818183</v>
      </c>
    </row>
    <row r="24" spans="1:17" ht="17.25" customHeight="1" thickTop="1">
      <c r="A24" s="16">
        <v>20</v>
      </c>
      <c r="B24" s="133" t="s">
        <v>61</v>
      </c>
      <c r="C24" s="114">
        <v>58.068149816952975</v>
      </c>
      <c r="D24" s="114">
        <v>57.25572629747753</v>
      </c>
      <c r="E24" s="114">
        <v>52.506501011268426</v>
      </c>
      <c r="F24" s="114">
        <v>51.14061468495562</v>
      </c>
      <c r="G24" s="113">
        <v>50.56251326682233</v>
      </c>
      <c r="H24" s="113">
        <v>48.45811766421229</v>
      </c>
      <c r="I24" s="113">
        <v>46.2</v>
      </c>
      <c r="J24" s="113">
        <v>42.07153921982819</v>
      </c>
      <c r="K24" s="113">
        <v>41.32054643300676</v>
      </c>
      <c r="L24" s="113">
        <v>39.43436870266139</v>
      </c>
      <c r="M24" s="113">
        <v>35.43556211769669</v>
      </c>
      <c r="N24" s="113">
        <v>33.28709162793923</v>
      </c>
      <c r="O24" s="114">
        <v>32.00535890565506</v>
      </c>
      <c r="P24" s="114">
        <v>29.524220209860573</v>
      </c>
      <c r="Q24" s="136">
        <v>28.5841166456961</v>
      </c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60" ht="14.25">
      <c r="B60" s="138" t="str">
        <f>B1</f>
        <v>■12歳児（中学1年生時点）　むし歯のある人の割合の状況</v>
      </c>
    </row>
  </sheetData>
  <autoFilter ref="A4:Q24">
    <sortState ref="A5:Q60">
      <sortCondition sortBy="value" ref="A5:A60"/>
    </sortState>
  </autoFilter>
  <mergeCells count="1">
    <mergeCell ref="C3:Q3"/>
  </mergeCells>
  <printOptions horizontalCentered="1" verticalCentered="1"/>
  <pageMargins left="0.8661417322834646" right="0.6299212598425197" top="0.7480314960629921" bottom="0.7480314960629921" header="0.5118110236220472" footer="0.5118110236220472"/>
  <pageSetup horizontalDpi="600" verticalDpi="600" orientation="portrait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"/>
  <sheetViews>
    <sheetView tabSelected="1" view="pageBreakPreview" zoomScale="115" zoomScaleSheetLayoutView="115" workbookViewId="0" topLeftCell="A1">
      <pane xSplit="1" ySplit="4" topLeftCell="B22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ColWidth="2.09765625" defaultRowHeight="15"/>
  <cols>
    <col min="1" max="1" width="12" style="5" customWidth="1"/>
    <col min="2" max="18" width="4.69921875" style="6" customWidth="1"/>
    <col min="19" max="19" width="4.69921875" style="4" customWidth="1"/>
    <col min="20" max="22" width="4.69921875" style="7" customWidth="1"/>
    <col min="23" max="25" width="4.5" style="6" customWidth="1"/>
    <col min="26" max="28" width="4.69921875" style="7" customWidth="1"/>
    <col min="29" max="31" width="4.5" style="6" customWidth="1"/>
    <col min="32" max="34" width="4.69921875" style="7" customWidth="1"/>
    <col min="35" max="37" width="4.5" style="6" customWidth="1"/>
    <col min="38" max="40" width="4.69921875" style="7" customWidth="1"/>
    <col min="41" max="43" width="4.5" style="6" customWidth="1"/>
    <col min="44" max="46" width="4.69921875" style="7" customWidth="1"/>
    <col min="47" max="49" width="4.09765625" style="6" customWidth="1"/>
    <col min="50" max="52" width="4.59765625" style="6" customWidth="1"/>
    <col min="53" max="55" width="4.09765625" style="6" customWidth="1"/>
    <col min="56" max="58" width="4.59765625" style="6" customWidth="1"/>
    <col min="59" max="61" width="4.09765625" style="6" customWidth="1"/>
    <col min="62" max="64" width="4.59765625" style="6" customWidth="1"/>
    <col min="65" max="67" width="4.09765625" style="6" customWidth="1"/>
    <col min="68" max="70" width="4.59765625" style="6" customWidth="1"/>
    <col min="71" max="73" width="3.8984375" style="6" customWidth="1"/>
    <col min="74" max="76" width="4.19921875" style="6" customWidth="1"/>
    <col min="77" max="79" width="3.8984375" style="6" customWidth="1"/>
    <col min="80" max="82" width="4.19921875" style="6" customWidth="1"/>
    <col min="83" max="85" width="3.8984375" style="6" customWidth="1"/>
    <col min="86" max="88" width="4.19921875" style="6" customWidth="1"/>
    <col min="89" max="91" width="3.8984375" style="6" customWidth="1"/>
    <col min="92" max="94" width="4.19921875" style="6" customWidth="1"/>
    <col min="95" max="95" width="4.19921875" style="4" customWidth="1"/>
    <col min="96" max="97" width="4.19921875" style="2" customWidth="1"/>
    <col min="98" max="16384" width="2.09765625" style="2" customWidth="1"/>
  </cols>
  <sheetData>
    <row r="1" spans="2:71" ht="14.25">
      <c r="B1" s="134" t="s">
        <v>80</v>
      </c>
      <c r="W1" s="134" t="s">
        <v>80</v>
      </c>
      <c r="AU1" s="134" t="s">
        <v>80</v>
      </c>
      <c r="BS1" s="134" t="s">
        <v>80</v>
      </c>
    </row>
    <row r="2" spans="1:98" s="3" customFormat="1" ht="23.25" customHeight="1">
      <c r="A2" s="11"/>
      <c r="B2" s="163" t="s">
        <v>0</v>
      </c>
      <c r="C2" s="164"/>
      <c r="D2" s="165"/>
      <c r="E2" s="163" t="s">
        <v>1</v>
      </c>
      <c r="F2" s="164"/>
      <c r="G2" s="165"/>
      <c r="H2" s="163" t="s">
        <v>32</v>
      </c>
      <c r="I2" s="164"/>
      <c r="J2" s="165"/>
      <c r="K2" s="163" t="s">
        <v>45</v>
      </c>
      <c r="L2" s="164"/>
      <c r="M2" s="165"/>
      <c r="N2" s="163" t="s">
        <v>33</v>
      </c>
      <c r="O2" s="164"/>
      <c r="P2" s="165"/>
      <c r="Q2" s="163" t="s">
        <v>2</v>
      </c>
      <c r="R2" s="164"/>
      <c r="S2" s="165"/>
      <c r="T2" s="159" t="s">
        <v>41</v>
      </c>
      <c r="U2" s="160"/>
      <c r="V2" s="161"/>
      <c r="W2" s="163" t="s">
        <v>3</v>
      </c>
      <c r="X2" s="166"/>
      <c r="Y2" s="167"/>
      <c r="Z2" s="159" t="s">
        <v>42</v>
      </c>
      <c r="AA2" s="160"/>
      <c r="AB2" s="161"/>
      <c r="AC2" s="163" t="s">
        <v>4</v>
      </c>
      <c r="AD2" s="172"/>
      <c r="AE2" s="173"/>
      <c r="AF2" s="159" t="s">
        <v>50</v>
      </c>
      <c r="AG2" s="160"/>
      <c r="AH2" s="161"/>
      <c r="AI2" s="163" t="s">
        <v>5</v>
      </c>
      <c r="AJ2" s="172"/>
      <c r="AK2" s="173"/>
      <c r="AL2" s="159" t="s">
        <v>6</v>
      </c>
      <c r="AM2" s="172"/>
      <c r="AN2" s="173"/>
      <c r="AO2" s="163" t="s">
        <v>7</v>
      </c>
      <c r="AP2" s="172"/>
      <c r="AQ2" s="173"/>
      <c r="AR2" s="159" t="s">
        <v>51</v>
      </c>
      <c r="AS2" s="160"/>
      <c r="AT2" s="161"/>
      <c r="AU2" s="150" t="s">
        <v>46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2"/>
      <c r="BG2" s="150" t="s">
        <v>47</v>
      </c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2"/>
      <c r="BS2" s="150" t="s">
        <v>8</v>
      </c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2"/>
      <c r="CE2" s="150" t="s">
        <v>9</v>
      </c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2"/>
      <c r="CT2" s="127"/>
    </row>
    <row r="3" spans="1:97" s="3" customFormat="1" ht="9" customHeight="1">
      <c r="A3" s="170" t="s">
        <v>49</v>
      </c>
      <c r="B3" s="153" t="s">
        <v>18</v>
      </c>
      <c r="C3" s="155" t="s">
        <v>19</v>
      </c>
      <c r="D3" s="157" t="s">
        <v>20</v>
      </c>
      <c r="E3" s="153" t="s">
        <v>18</v>
      </c>
      <c r="F3" s="155" t="s">
        <v>19</v>
      </c>
      <c r="G3" s="157" t="s">
        <v>20</v>
      </c>
      <c r="H3" s="153" t="s">
        <v>18</v>
      </c>
      <c r="I3" s="155" t="s">
        <v>19</v>
      </c>
      <c r="J3" s="157" t="s">
        <v>20</v>
      </c>
      <c r="K3" s="153" t="s">
        <v>18</v>
      </c>
      <c r="L3" s="155" t="s">
        <v>19</v>
      </c>
      <c r="M3" s="157" t="s">
        <v>20</v>
      </c>
      <c r="N3" s="153" t="s">
        <v>18</v>
      </c>
      <c r="O3" s="155" t="s">
        <v>19</v>
      </c>
      <c r="P3" s="157" t="s">
        <v>20</v>
      </c>
      <c r="Q3" s="153" t="s">
        <v>18</v>
      </c>
      <c r="R3" s="155" t="s">
        <v>19</v>
      </c>
      <c r="S3" s="168" t="s">
        <v>20</v>
      </c>
      <c r="T3" s="153" t="s">
        <v>18</v>
      </c>
      <c r="U3" s="155" t="s">
        <v>19</v>
      </c>
      <c r="V3" s="157" t="s">
        <v>20</v>
      </c>
      <c r="W3" s="153" t="s">
        <v>18</v>
      </c>
      <c r="X3" s="155" t="s">
        <v>19</v>
      </c>
      <c r="Y3" s="157" t="s">
        <v>20</v>
      </c>
      <c r="Z3" s="153" t="s">
        <v>18</v>
      </c>
      <c r="AA3" s="155" t="s">
        <v>19</v>
      </c>
      <c r="AB3" s="157" t="s">
        <v>20</v>
      </c>
      <c r="AC3" s="153" t="s">
        <v>18</v>
      </c>
      <c r="AD3" s="155" t="s">
        <v>19</v>
      </c>
      <c r="AE3" s="157" t="s">
        <v>20</v>
      </c>
      <c r="AF3" s="153" t="s">
        <v>18</v>
      </c>
      <c r="AG3" s="155" t="s">
        <v>19</v>
      </c>
      <c r="AH3" s="157" t="s">
        <v>20</v>
      </c>
      <c r="AI3" s="153" t="s">
        <v>18</v>
      </c>
      <c r="AJ3" s="155" t="s">
        <v>19</v>
      </c>
      <c r="AK3" s="157" t="s">
        <v>20</v>
      </c>
      <c r="AL3" s="153" t="s">
        <v>18</v>
      </c>
      <c r="AM3" s="155" t="s">
        <v>19</v>
      </c>
      <c r="AN3" s="157" t="s">
        <v>20</v>
      </c>
      <c r="AO3" s="153" t="s">
        <v>18</v>
      </c>
      <c r="AP3" s="155" t="s">
        <v>19</v>
      </c>
      <c r="AQ3" s="157" t="s">
        <v>20</v>
      </c>
      <c r="AR3" s="153" t="s">
        <v>18</v>
      </c>
      <c r="AS3" s="155" t="s">
        <v>19</v>
      </c>
      <c r="AT3" s="157" t="s">
        <v>20</v>
      </c>
      <c r="AU3" s="148" t="s">
        <v>10</v>
      </c>
      <c r="AV3" s="146"/>
      <c r="AW3" s="147"/>
      <c r="AX3" s="145" t="s">
        <v>11</v>
      </c>
      <c r="AY3" s="146"/>
      <c r="AZ3" s="147"/>
      <c r="BA3" s="145" t="s">
        <v>12</v>
      </c>
      <c r="BB3" s="146"/>
      <c r="BC3" s="147"/>
      <c r="BD3" s="145" t="s">
        <v>13</v>
      </c>
      <c r="BE3" s="146"/>
      <c r="BF3" s="149"/>
      <c r="BG3" s="148" t="s">
        <v>10</v>
      </c>
      <c r="BH3" s="146"/>
      <c r="BI3" s="147"/>
      <c r="BJ3" s="145" t="s">
        <v>11</v>
      </c>
      <c r="BK3" s="146"/>
      <c r="BL3" s="147"/>
      <c r="BM3" s="145" t="s">
        <v>12</v>
      </c>
      <c r="BN3" s="146"/>
      <c r="BO3" s="147"/>
      <c r="BP3" s="145" t="s">
        <v>13</v>
      </c>
      <c r="BQ3" s="146"/>
      <c r="BR3" s="149"/>
      <c r="BS3" s="148" t="s">
        <v>14</v>
      </c>
      <c r="BT3" s="146"/>
      <c r="BU3" s="147"/>
      <c r="BV3" s="145" t="s">
        <v>15</v>
      </c>
      <c r="BW3" s="146"/>
      <c r="BX3" s="147"/>
      <c r="BY3" s="145" t="s">
        <v>16</v>
      </c>
      <c r="BZ3" s="146"/>
      <c r="CA3" s="147"/>
      <c r="CB3" s="145" t="s">
        <v>17</v>
      </c>
      <c r="CC3" s="146"/>
      <c r="CD3" s="149"/>
      <c r="CE3" s="162" t="s">
        <v>10</v>
      </c>
      <c r="CF3" s="143"/>
      <c r="CG3" s="144"/>
      <c r="CH3" s="142" t="s">
        <v>11</v>
      </c>
      <c r="CI3" s="143"/>
      <c r="CJ3" s="144"/>
      <c r="CK3" s="142" t="s">
        <v>12</v>
      </c>
      <c r="CL3" s="143"/>
      <c r="CM3" s="144"/>
      <c r="CN3" s="142" t="s">
        <v>13</v>
      </c>
      <c r="CO3" s="143"/>
      <c r="CP3" s="143"/>
      <c r="CQ3" s="145" t="s">
        <v>72</v>
      </c>
      <c r="CR3" s="146"/>
      <c r="CS3" s="149"/>
    </row>
    <row r="4" spans="1:97" ht="9" customHeight="1">
      <c r="A4" s="171"/>
      <c r="B4" s="154"/>
      <c r="C4" s="156"/>
      <c r="D4" s="158"/>
      <c r="E4" s="154"/>
      <c r="F4" s="156"/>
      <c r="G4" s="158"/>
      <c r="H4" s="154"/>
      <c r="I4" s="156"/>
      <c r="J4" s="158"/>
      <c r="K4" s="154"/>
      <c r="L4" s="156"/>
      <c r="M4" s="158"/>
      <c r="N4" s="154"/>
      <c r="O4" s="156"/>
      <c r="P4" s="158"/>
      <c r="Q4" s="154"/>
      <c r="R4" s="156"/>
      <c r="S4" s="169"/>
      <c r="T4" s="154"/>
      <c r="U4" s="156"/>
      <c r="V4" s="158"/>
      <c r="W4" s="154"/>
      <c r="X4" s="156"/>
      <c r="Y4" s="158"/>
      <c r="Z4" s="154"/>
      <c r="AA4" s="156"/>
      <c r="AB4" s="158"/>
      <c r="AC4" s="154"/>
      <c r="AD4" s="156"/>
      <c r="AE4" s="158"/>
      <c r="AF4" s="154"/>
      <c r="AG4" s="156"/>
      <c r="AH4" s="158"/>
      <c r="AI4" s="154"/>
      <c r="AJ4" s="156"/>
      <c r="AK4" s="158"/>
      <c r="AL4" s="154"/>
      <c r="AM4" s="156"/>
      <c r="AN4" s="158"/>
      <c r="AO4" s="154"/>
      <c r="AP4" s="156"/>
      <c r="AQ4" s="158"/>
      <c r="AR4" s="154"/>
      <c r="AS4" s="156"/>
      <c r="AT4" s="158"/>
      <c r="AU4" s="8" t="s">
        <v>18</v>
      </c>
      <c r="AV4" s="9" t="s">
        <v>19</v>
      </c>
      <c r="AW4" s="9" t="s">
        <v>20</v>
      </c>
      <c r="AX4" s="9" t="s">
        <v>18</v>
      </c>
      <c r="AY4" s="9" t="s">
        <v>19</v>
      </c>
      <c r="AZ4" s="9" t="s">
        <v>20</v>
      </c>
      <c r="BA4" s="9" t="s">
        <v>18</v>
      </c>
      <c r="BB4" s="9" t="s">
        <v>19</v>
      </c>
      <c r="BC4" s="9" t="s">
        <v>20</v>
      </c>
      <c r="BD4" s="9" t="s">
        <v>18</v>
      </c>
      <c r="BE4" s="9" t="s">
        <v>19</v>
      </c>
      <c r="BF4" s="10" t="s">
        <v>20</v>
      </c>
      <c r="BG4" s="8" t="s">
        <v>18</v>
      </c>
      <c r="BH4" s="9" t="s">
        <v>19</v>
      </c>
      <c r="BI4" s="9" t="s">
        <v>20</v>
      </c>
      <c r="BJ4" s="9" t="s">
        <v>18</v>
      </c>
      <c r="BK4" s="9" t="s">
        <v>19</v>
      </c>
      <c r="BL4" s="9" t="s">
        <v>20</v>
      </c>
      <c r="BM4" s="9" t="s">
        <v>18</v>
      </c>
      <c r="BN4" s="9" t="s">
        <v>19</v>
      </c>
      <c r="BO4" s="9" t="s">
        <v>20</v>
      </c>
      <c r="BP4" s="9" t="s">
        <v>18</v>
      </c>
      <c r="BQ4" s="9" t="s">
        <v>19</v>
      </c>
      <c r="BR4" s="10" t="s">
        <v>20</v>
      </c>
      <c r="BS4" s="8" t="s">
        <v>18</v>
      </c>
      <c r="BT4" s="9" t="s">
        <v>19</v>
      </c>
      <c r="BU4" s="9" t="s">
        <v>20</v>
      </c>
      <c r="BV4" s="9" t="s">
        <v>18</v>
      </c>
      <c r="BW4" s="9" t="s">
        <v>19</v>
      </c>
      <c r="BX4" s="9" t="s">
        <v>20</v>
      </c>
      <c r="BY4" s="9" t="s">
        <v>18</v>
      </c>
      <c r="BZ4" s="9" t="s">
        <v>19</v>
      </c>
      <c r="CA4" s="9" t="s">
        <v>20</v>
      </c>
      <c r="CB4" s="9" t="s">
        <v>18</v>
      </c>
      <c r="CC4" s="9" t="s">
        <v>19</v>
      </c>
      <c r="CD4" s="10" t="s">
        <v>20</v>
      </c>
      <c r="CE4" s="8" t="s">
        <v>18</v>
      </c>
      <c r="CF4" s="9" t="s">
        <v>19</v>
      </c>
      <c r="CG4" s="9" t="s">
        <v>20</v>
      </c>
      <c r="CH4" s="9" t="s">
        <v>18</v>
      </c>
      <c r="CI4" s="9" t="s">
        <v>19</v>
      </c>
      <c r="CJ4" s="9" t="s">
        <v>20</v>
      </c>
      <c r="CK4" s="9" t="s">
        <v>18</v>
      </c>
      <c r="CL4" s="9" t="s">
        <v>19</v>
      </c>
      <c r="CM4" s="9" t="s">
        <v>20</v>
      </c>
      <c r="CN4" s="9" t="s">
        <v>18</v>
      </c>
      <c r="CO4" s="9" t="s">
        <v>19</v>
      </c>
      <c r="CP4" s="9" t="s">
        <v>20</v>
      </c>
      <c r="CQ4" s="128" t="s">
        <v>18</v>
      </c>
      <c r="CR4" s="129" t="s">
        <v>19</v>
      </c>
      <c r="CS4" s="130" t="s">
        <v>20</v>
      </c>
    </row>
    <row r="5" spans="1:119" s="1" customFormat="1" ht="13.5" customHeight="1">
      <c r="A5" s="32" t="s">
        <v>21</v>
      </c>
      <c r="B5" s="39">
        <v>1421</v>
      </c>
      <c r="C5" s="40">
        <v>1420</v>
      </c>
      <c r="D5" s="41">
        <f>B5+C5</f>
        <v>2841</v>
      </c>
      <c r="E5" s="39">
        <v>360</v>
      </c>
      <c r="F5" s="40">
        <v>420</v>
      </c>
      <c r="G5" s="41">
        <f>E5+F5</f>
        <v>780</v>
      </c>
      <c r="H5" s="42">
        <f>IF(B5=0,0,E5/B5)</f>
        <v>0.2533427163969036</v>
      </c>
      <c r="I5" s="43">
        <f aca="true" t="shared" si="0" ref="I5:J5">IF(C5=0,0,F5/C5)</f>
        <v>0.29577464788732394</v>
      </c>
      <c r="J5" s="44">
        <f t="shared" si="0"/>
        <v>0.27455121436114044</v>
      </c>
      <c r="K5" s="39">
        <v>231</v>
      </c>
      <c r="L5" s="40">
        <v>261</v>
      </c>
      <c r="M5" s="41">
        <f>K5+L5</f>
        <v>492</v>
      </c>
      <c r="N5" s="42">
        <f>IF(E5=0,0,K5/E5)</f>
        <v>0.6416666666666667</v>
      </c>
      <c r="O5" s="43">
        <f aca="true" t="shared" si="1" ref="O5:P5">IF(F5=0,0,L5/F5)</f>
        <v>0.6214285714285714</v>
      </c>
      <c r="P5" s="44">
        <f t="shared" si="1"/>
        <v>0.6307692307692307</v>
      </c>
      <c r="Q5" s="39">
        <v>232</v>
      </c>
      <c r="R5" s="40">
        <v>319</v>
      </c>
      <c r="S5" s="41">
        <f>Q5+R5</f>
        <v>551</v>
      </c>
      <c r="T5" s="45">
        <f>IF(B5=0,0,Q5/B5)</f>
        <v>0.16326530612244897</v>
      </c>
      <c r="U5" s="46">
        <f aca="true" t="shared" si="2" ref="U5:U27">IF(C5=0,0,R5/C5)</f>
        <v>0.22464788732394367</v>
      </c>
      <c r="V5" s="47">
        <f aca="true" t="shared" si="3" ref="V5:V27">IF(D5=0,0,S5/D5)</f>
        <v>0.1939457937346005</v>
      </c>
      <c r="W5" s="39">
        <v>583</v>
      </c>
      <c r="X5" s="40">
        <v>752</v>
      </c>
      <c r="Y5" s="41">
        <f>W5+X5</f>
        <v>1335</v>
      </c>
      <c r="Z5" s="45">
        <f>IF(B5=0,0,W5/B5)</f>
        <v>0.41027445460942996</v>
      </c>
      <c r="AA5" s="46">
        <f aca="true" t="shared" si="4" ref="AA5:AB5">IF(C5=0,0,X5/C5)</f>
        <v>0.5295774647887324</v>
      </c>
      <c r="AB5" s="47">
        <f t="shared" si="4"/>
        <v>0.4699049630411827</v>
      </c>
      <c r="AC5" s="39">
        <v>4</v>
      </c>
      <c r="AD5" s="40">
        <v>31</v>
      </c>
      <c r="AE5" s="41">
        <f>AC5+AD5</f>
        <v>35</v>
      </c>
      <c r="AF5" s="45">
        <f>IF(B5=0,0,AC5/B5)</f>
        <v>0.0028149190710767065</v>
      </c>
      <c r="AG5" s="46">
        <f aca="true" t="shared" si="5" ref="AG5:AH5">IF(C5=0,0,AD5/C5)</f>
        <v>0.021830985915492956</v>
      </c>
      <c r="AH5" s="47">
        <f t="shared" si="5"/>
        <v>0.012319605772615276</v>
      </c>
      <c r="AI5" s="39">
        <v>628</v>
      </c>
      <c r="AJ5" s="40">
        <v>817</v>
      </c>
      <c r="AK5" s="41">
        <f>AI5+AJ5</f>
        <v>1445</v>
      </c>
      <c r="AL5" s="45">
        <f>IF(B5=0,0,AI5/B5)</f>
        <v>0.4419422941590429</v>
      </c>
      <c r="AM5" s="46">
        <f aca="true" t="shared" si="6" ref="AM5:AN5">IF(C5=0,0,AJ5/C5)</f>
        <v>0.5753521126760563</v>
      </c>
      <c r="AN5" s="47">
        <f t="shared" si="6"/>
        <v>0.5086237240408307</v>
      </c>
      <c r="AO5" s="39">
        <v>351</v>
      </c>
      <c r="AP5" s="40">
        <v>492</v>
      </c>
      <c r="AQ5" s="41">
        <f>AO5+AP5</f>
        <v>843</v>
      </c>
      <c r="AR5" s="45">
        <f>IF(B5=0,0,AO5/B5)</f>
        <v>0.247009148486981</v>
      </c>
      <c r="AS5" s="46">
        <f aca="true" t="shared" si="7" ref="AS5:AS27">IF(C5=0,0,AP5/C5)</f>
        <v>0.3464788732394366</v>
      </c>
      <c r="AT5" s="47">
        <f aca="true" t="shared" si="8" ref="AT5:AT27">IF(D5=0,0,AQ5/D5)</f>
        <v>0.2967265047518479</v>
      </c>
      <c r="AU5" s="39">
        <v>35</v>
      </c>
      <c r="AV5" s="40">
        <v>60</v>
      </c>
      <c r="AW5" s="48">
        <f>AU5+AV5</f>
        <v>95</v>
      </c>
      <c r="AX5" s="43">
        <f>IF(B5=0,0,AU5/B5)</f>
        <v>0.024630541871921183</v>
      </c>
      <c r="AY5" s="43">
        <f aca="true" t="shared" si="9" ref="AY5:AY27">IF(C5=0,0,AV5/C5)</f>
        <v>0.04225352112676056</v>
      </c>
      <c r="AZ5" s="43">
        <f aca="true" t="shared" si="10" ref="AZ5:AZ27">IF(D5=0,0,AW5/D5)</f>
        <v>0.03343892995424146</v>
      </c>
      <c r="BA5" s="40">
        <v>0</v>
      </c>
      <c r="BB5" s="40">
        <v>1</v>
      </c>
      <c r="BC5" s="48">
        <f>BA5+BB5</f>
        <v>1</v>
      </c>
      <c r="BD5" s="43">
        <f>IF(B5=0,0,BA5/B5)</f>
        <v>0</v>
      </c>
      <c r="BE5" s="43">
        <f aca="true" t="shared" si="11" ref="BE5:BE27">IF(C5=0,0,BB5/C5)</f>
        <v>0.0007042253521126761</v>
      </c>
      <c r="BF5" s="44">
        <f aca="true" t="shared" si="12" ref="BF5:BF27">IF(D5=0,0,BC5/D5)</f>
        <v>0.00035198873636043646</v>
      </c>
      <c r="BG5" s="39">
        <v>326</v>
      </c>
      <c r="BH5" s="40">
        <v>328</v>
      </c>
      <c r="BI5" s="48">
        <f>BG5+BH5</f>
        <v>654</v>
      </c>
      <c r="BJ5" s="43">
        <f>IF(B5=0,0,BG5/B5)</f>
        <v>0.22941590429275158</v>
      </c>
      <c r="BK5" s="43">
        <f aca="true" t="shared" si="13" ref="BK5:BK27">IF(C5=0,0,BH5/C5)</f>
        <v>0.23098591549295774</v>
      </c>
      <c r="BL5" s="43">
        <f aca="true" t="shared" si="14" ref="BL5:BL27">IF(D5=0,0,BI5/D5)</f>
        <v>0.23020063357972545</v>
      </c>
      <c r="BM5" s="40">
        <v>99</v>
      </c>
      <c r="BN5" s="40">
        <v>108</v>
      </c>
      <c r="BO5" s="48">
        <f>BM5+BN5</f>
        <v>207</v>
      </c>
      <c r="BP5" s="43">
        <f>IF(B5=0,0,BM5/B5)</f>
        <v>0.06966924700914849</v>
      </c>
      <c r="BQ5" s="43">
        <f aca="true" t="shared" si="15" ref="BQ5:BQ27">IF(C5=0,0,BN5/C5)</f>
        <v>0.07605633802816901</v>
      </c>
      <c r="BR5" s="44">
        <f aca="true" t="shared" si="16" ref="BR5:BR27">IF(D5=0,0,BO5/D5)</f>
        <v>0.07286166842661035</v>
      </c>
      <c r="BS5" s="39">
        <v>266</v>
      </c>
      <c r="BT5" s="40">
        <v>182</v>
      </c>
      <c r="BU5" s="48">
        <f>BS5+BT5</f>
        <v>448</v>
      </c>
      <c r="BV5" s="43">
        <f>IF(B5=0,0,BS5/B5)</f>
        <v>0.18719211822660098</v>
      </c>
      <c r="BW5" s="43">
        <f aca="true" t="shared" si="17" ref="BW5:BW27">IF(C5=0,0,BT5/C5)</f>
        <v>0.12816901408450704</v>
      </c>
      <c r="BX5" s="43">
        <f aca="true" t="shared" si="18" ref="BX5:BX27">IF(D5=0,0,BU5/D5)</f>
        <v>0.15769095388947554</v>
      </c>
      <c r="BY5" s="40">
        <v>58</v>
      </c>
      <c r="BZ5" s="40">
        <v>47</v>
      </c>
      <c r="CA5" s="48">
        <f>BY5+BZ5</f>
        <v>105</v>
      </c>
      <c r="CB5" s="43">
        <f>IF(B5=0,0,BY5/B5)</f>
        <v>0.04081632653061224</v>
      </c>
      <c r="CC5" s="43">
        <f aca="true" t="shared" si="19" ref="CC5:CC27">IF(C5=0,0,BZ5/C5)</f>
        <v>0.03309859154929577</v>
      </c>
      <c r="CD5" s="44">
        <f aca="true" t="shared" si="20" ref="CD5:CD27">IF(D5=0,0,CA5/D5)</f>
        <v>0.03695881731784583</v>
      </c>
      <c r="CE5" s="39">
        <v>282</v>
      </c>
      <c r="CF5" s="40">
        <v>211</v>
      </c>
      <c r="CG5" s="48">
        <f>CE5+CF5</f>
        <v>493</v>
      </c>
      <c r="CH5" s="43">
        <f>IF(B5=0,0,CE5/B5)</f>
        <v>0.1984517945109078</v>
      </c>
      <c r="CI5" s="43">
        <f aca="true" t="shared" si="21" ref="CI5:CI27">IF(C5=0,0,CF5/C5)</f>
        <v>0.14859154929577464</v>
      </c>
      <c r="CJ5" s="43">
        <f aca="true" t="shared" si="22" ref="CJ5:CJ27">IF(D5=0,0,CG5/D5)</f>
        <v>0.17353044702569517</v>
      </c>
      <c r="CK5" s="40">
        <v>57</v>
      </c>
      <c r="CL5" s="40">
        <v>27</v>
      </c>
      <c r="CM5" s="48">
        <f>CK5+CL5</f>
        <v>84</v>
      </c>
      <c r="CN5" s="43">
        <f>IF(B5=0,0,CK5/B5)</f>
        <v>0.04011259676284307</v>
      </c>
      <c r="CO5" s="43">
        <f aca="true" t="shared" si="23" ref="CO5:CO27">IF(C5=0,0,CL5/C5)</f>
        <v>0.019014084507042252</v>
      </c>
      <c r="CP5" s="43">
        <f aca="true" t="shared" si="24" ref="CP5:CP27">IF(D5=0,0,CM5/D5)</f>
        <v>0.029567053854276663</v>
      </c>
      <c r="CQ5" s="118">
        <f aca="true" t="shared" si="25" ref="CQ5:CQ26">(CE5+CK5)/B5</f>
        <v>0.23856439127375087</v>
      </c>
      <c r="CR5" s="49">
        <f aca="true" t="shared" si="26" ref="CR5:CR26">(CF5+CL5)/C5</f>
        <v>0.1676056338028169</v>
      </c>
      <c r="CS5" s="44">
        <f aca="true" t="shared" si="27" ref="CS5:CS26">(CG5+CM5)/D5</f>
        <v>0.20309750087997183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s="1" customFormat="1" ht="13.5" customHeight="1">
      <c r="A6" s="33" t="s">
        <v>22</v>
      </c>
      <c r="B6" s="50">
        <v>509</v>
      </c>
      <c r="C6" s="51">
        <v>476</v>
      </c>
      <c r="D6" s="52">
        <f aca="true" t="shared" si="28" ref="D6:D27">B6+C6</f>
        <v>985</v>
      </c>
      <c r="E6" s="50">
        <v>105</v>
      </c>
      <c r="F6" s="51">
        <v>135</v>
      </c>
      <c r="G6" s="52">
        <f aca="true" t="shared" si="29" ref="G6:G27">E6+F6</f>
        <v>240</v>
      </c>
      <c r="H6" s="53">
        <f aca="true" t="shared" si="30" ref="H6:H27">IF(B6=0,0,E6/B6)</f>
        <v>0.206286836935167</v>
      </c>
      <c r="I6" s="54">
        <f aca="true" t="shared" si="31" ref="I6:I27">IF(C6=0,0,F6/C6)</f>
        <v>0.28361344537815125</v>
      </c>
      <c r="J6" s="55">
        <f aca="true" t="shared" si="32" ref="J6:J27">IF(D6=0,0,G6/D6)</f>
        <v>0.2436548223350254</v>
      </c>
      <c r="K6" s="50">
        <v>51</v>
      </c>
      <c r="L6" s="51">
        <v>71</v>
      </c>
      <c r="M6" s="52">
        <f aca="true" t="shared" si="33" ref="M6:M27">K6+L6</f>
        <v>122</v>
      </c>
      <c r="N6" s="53">
        <f aca="true" t="shared" si="34" ref="N6:N27">IF(E6=0,0,K6/E6)</f>
        <v>0.4857142857142857</v>
      </c>
      <c r="O6" s="54">
        <f aca="true" t="shared" si="35" ref="O6:O27">IF(F6=0,0,L6/F6)</f>
        <v>0.5259259259259259</v>
      </c>
      <c r="P6" s="55">
        <f aca="true" t="shared" si="36" ref="P6:P27">IF(G6=0,0,M6/G6)</f>
        <v>0.5083333333333333</v>
      </c>
      <c r="Q6" s="50">
        <v>112</v>
      </c>
      <c r="R6" s="51">
        <v>125</v>
      </c>
      <c r="S6" s="52">
        <f aca="true" t="shared" si="37" ref="S6:S27">Q6+R6</f>
        <v>237</v>
      </c>
      <c r="T6" s="56">
        <f aca="true" t="shared" si="38" ref="T6:T27">IF(B6=0,0,Q6/B6)</f>
        <v>0.2200392927308448</v>
      </c>
      <c r="U6" s="57">
        <f t="shared" si="2"/>
        <v>0.26260504201680673</v>
      </c>
      <c r="V6" s="58">
        <f t="shared" si="3"/>
        <v>0.24060913705583756</v>
      </c>
      <c r="W6" s="50">
        <v>116</v>
      </c>
      <c r="X6" s="51">
        <v>147</v>
      </c>
      <c r="Y6" s="52">
        <f aca="true" t="shared" si="39" ref="Y6:Y27">W6+X6</f>
        <v>263</v>
      </c>
      <c r="Z6" s="56">
        <f aca="true" t="shared" si="40" ref="Z6:Z27">IF(B6=0,0,W6/B6)</f>
        <v>0.22789783889980353</v>
      </c>
      <c r="AA6" s="57">
        <f aca="true" t="shared" si="41" ref="AA6:AA27">IF(C6=0,0,X6/C6)</f>
        <v>0.3088235294117647</v>
      </c>
      <c r="AB6" s="58">
        <f aca="true" t="shared" si="42" ref="AB6:AB27">IF(D6=0,0,Y6/D6)</f>
        <v>0.267005076142132</v>
      </c>
      <c r="AC6" s="50">
        <v>2</v>
      </c>
      <c r="AD6" s="51">
        <v>1</v>
      </c>
      <c r="AE6" s="52">
        <f aca="true" t="shared" si="43" ref="AE6:AE27">AC6+AD6</f>
        <v>3</v>
      </c>
      <c r="AF6" s="56">
        <f aca="true" t="shared" si="44" ref="AF6:AF27">IF(B6=0,0,AC6/B6)</f>
        <v>0.003929273084479371</v>
      </c>
      <c r="AG6" s="57">
        <f aca="true" t="shared" si="45" ref="AG6:AG27">IF(C6=0,0,AD6/C6)</f>
        <v>0.0021008403361344537</v>
      </c>
      <c r="AH6" s="58">
        <f aca="true" t="shared" si="46" ref="AH6:AH27">IF(D6=0,0,AE6/D6)</f>
        <v>0.003045685279187817</v>
      </c>
      <c r="AI6" s="50">
        <v>223</v>
      </c>
      <c r="AJ6" s="51">
        <v>270</v>
      </c>
      <c r="AK6" s="52">
        <f aca="true" t="shared" si="47" ref="AK6:AK27">AI6+AJ6</f>
        <v>493</v>
      </c>
      <c r="AL6" s="56">
        <f aca="true" t="shared" si="48" ref="AL6:AL27">IF(B6=0,0,AI6/B6)</f>
        <v>0.4381139489194499</v>
      </c>
      <c r="AM6" s="57">
        <f aca="true" t="shared" si="49" ref="AM6:AM27">IF(C6=0,0,AJ6/C6)</f>
        <v>0.5672268907563025</v>
      </c>
      <c r="AN6" s="58">
        <f aca="true" t="shared" si="50" ref="AN6:AN27">IF(D6=0,0,AK6/D6)</f>
        <v>0.500507614213198</v>
      </c>
      <c r="AO6" s="50">
        <v>104</v>
      </c>
      <c r="AP6" s="51">
        <v>113</v>
      </c>
      <c r="AQ6" s="52">
        <f aca="true" t="shared" si="51" ref="AQ6:AQ27">AO6+AP6</f>
        <v>217</v>
      </c>
      <c r="AR6" s="56">
        <f aca="true" t="shared" si="52" ref="AR6:AR27">IF(B6=0,0,AO6/B6)</f>
        <v>0.2043222003929273</v>
      </c>
      <c r="AS6" s="57">
        <f t="shared" si="7"/>
        <v>0.23739495798319327</v>
      </c>
      <c r="AT6" s="58">
        <f t="shared" si="8"/>
        <v>0.22030456852791877</v>
      </c>
      <c r="AU6" s="50">
        <v>6</v>
      </c>
      <c r="AV6" s="51">
        <v>9</v>
      </c>
      <c r="AW6" s="59">
        <f aca="true" t="shared" si="53" ref="AW6:AW27">AU6+AV6</f>
        <v>15</v>
      </c>
      <c r="AX6" s="54">
        <f aca="true" t="shared" si="54" ref="AX6:AX27">IF(B6=0,0,AU6/B6)</f>
        <v>0.011787819253438114</v>
      </c>
      <c r="AY6" s="54">
        <f t="shared" si="9"/>
        <v>0.018907563025210083</v>
      </c>
      <c r="AZ6" s="54">
        <f t="shared" si="10"/>
        <v>0.015228426395939087</v>
      </c>
      <c r="BA6" s="51">
        <v>18</v>
      </c>
      <c r="BB6" s="51">
        <v>12</v>
      </c>
      <c r="BC6" s="59">
        <f aca="true" t="shared" si="55" ref="BC6:BC27">BA6+BB6</f>
        <v>30</v>
      </c>
      <c r="BD6" s="54">
        <f aca="true" t="shared" si="56" ref="BD6:BD27">IF(B6=0,0,BA6/B6)</f>
        <v>0.03536345776031434</v>
      </c>
      <c r="BE6" s="54">
        <f t="shared" si="11"/>
        <v>0.025210084033613446</v>
      </c>
      <c r="BF6" s="55">
        <f t="shared" si="12"/>
        <v>0.030456852791878174</v>
      </c>
      <c r="BG6" s="50">
        <v>94</v>
      </c>
      <c r="BH6" s="51">
        <v>86</v>
      </c>
      <c r="BI6" s="59">
        <f aca="true" t="shared" si="57" ref="BI6:BI27">BG6+BH6</f>
        <v>180</v>
      </c>
      <c r="BJ6" s="54">
        <f aca="true" t="shared" si="58" ref="BJ6:BJ27">IF(B6=0,0,BG6/B6)</f>
        <v>0.18467583497053044</v>
      </c>
      <c r="BK6" s="54">
        <f t="shared" si="13"/>
        <v>0.18067226890756302</v>
      </c>
      <c r="BL6" s="54">
        <f t="shared" si="14"/>
        <v>0.18274111675126903</v>
      </c>
      <c r="BM6" s="51">
        <v>34</v>
      </c>
      <c r="BN6" s="51">
        <v>16</v>
      </c>
      <c r="BO6" s="59">
        <f aca="true" t="shared" si="59" ref="BO6:BO27">BM6+BN6</f>
        <v>50</v>
      </c>
      <c r="BP6" s="54">
        <f aca="true" t="shared" si="60" ref="BP6:BP27">IF(B6=0,0,BM6/B6)</f>
        <v>0.06679764243614932</v>
      </c>
      <c r="BQ6" s="54">
        <f t="shared" si="15"/>
        <v>0.03361344537815126</v>
      </c>
      <c r="BR6" s="55">
        <f t="shared" si="16"/>
        <v>0.050761421319796954</v>
      </c>
      <c r="BS6" s="50">
        <v>106</v>
      </c>
      <c r="BT6" s="51">
        <v>66</v>
      </c>
      <c r="BU6" s="59">
        <f aca="true" t="shared" si="61" ref="BU6:BU27">BS6+BT6</f>
        <v>172</v>
      </c>
      <c r="BV6" s="54">
        <f aca="true" t="shared" si="62" ref="BV6:BV27">IF(B6=0,0,BS6/B6)</f>
        <v>0.2082514734774067</v>
      </c>
      <c r="BW6" s="54">
        <f t="shared" si="17"/>
        <v>0.13865546218487396</v>
      </c>
      <c r="BX6" s="54">
        <f t="shared" si="18"/>
        <v>0.1746192893401015</v>
      </c>
      <c r="BY6" s="51">
        <v>10</v>
      </c>
      <c r="BZ6" s="51">
        <v>9</v>
      </c>
      <c r="CA6" s="59">
        <f aca="true" t="shared" si="63" ref="CA6:CA27">BY6+BZ6</f>
        <v>19</v>
      </c>
      <c r="CB6" s="54">
        <f aca="true" t="shared" si="64" ref="CB6:CB27">IF(B6=0,0,BY6/B6)</f>
        <v>0.019646365422396856</v>
      </c>
      <c r="CC6" s="54">
        <f t="shared" si="19"/>
        <v>0.018907563025210083</v>
      </c>
      <c r="CD6" s="55">
        <f t="shared" si="20"/>
        <v>0.019289340101522844</v>
      </c>
      <c r="CE6" s="50">
        <v>90</v>
      </c>
      <c r="CF6" s="51">
        <v>71</v>
      </c>
      <c r="CG6" s="59">
        <f aca="true" t="shared" si="65" ref="CG6:CG27">CE6+CF6</f>
        <v>161</v>
      </c>
      <c r="CH6" s="54">
        <f aca="true" t="shared" si="66" ref="CH6:CH27">IF(B6=0,0,CE6/B6)</f>
        <v>0.17681728880157171</v>
      </c>
      <c r="CI6" s="54">
        <f t="shared" si="21"/>
        <v>0.14915966386554622</v>
      </c>
      <c r="CJ6" s="54">
        <f t="shared" si="22"/>
        <v>0.1634517766497462</v>
      </c>
      <c r="CK6" s="51">
        <v>16</v>
      </c>
      <c r="CL6" s="51">
        <v>10</v>
      </c>
      <c r="CM6" s="59">
        <f aca="true" t="shared" si="67" ref="CM6:CM27">CK6+CL6</f>
        <v>26</v>
      </c>
      <c r="CN6" s="54">
        <f aca="true" t="shared" si="68" ref="CN6:CN27">IF(B6=0,0,CK6/B6)</f>
        <v>0.03143418467583497</v>
      </c>
      <c r="CO6" s="54">
        <f t="shared" si="23"/>
        <v>0.02100840336134454</v>
      </c>
      <c r="CP6" s="54">
        <f t="shared" si="24"/>
        <v>0.026395939086294416</v>
      </c>
      <c r="CQ6" s="119">
        <f t="shared" si="25"/>
        <v>0.2082514734774067</v>
      </c>
      <c r="CR6" s="60">
        <f t="shared" si="26"/>
        <v>0.17016806722689076</v>
      </c>
      <c r="CS6" s="55">
        <f t="shared" si="27"/>
        <v>0.18984771573604062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1" customFormat="1" ht="13.5" customHeight="1">
      <c r="A7" s="33" t="s">
        <v>23</v>
      </c>
      <c r="B7" s="50">
        <v>596</v>
      </c>
      <c r="C7" s="51">
        <v>575</v>
      </c>
      <c r="D7" s="52">
        <f t="shared" si="28"/>
        <v>1171</v>
      </c>
      <c r="E7" s="50">
        <v>227</v>
      </c>
      <c r="F7" s="51">
        <v>224</v>
      </c>
      <c r="G7" s="52">
        <f t="shared" si="29"/>
        <v>451</v>
      </c>
      <c r="H7" s="53">
        <f t="shared" si="30"/>
        <v>0.3808724832214765</v>
      </c>
      <c r="I7" s="54">
        <f t="shared" si="31"/>
        <v>0.38956521739130434</v>
      </c>
      <c r="J7" s="55">
        <f t="shared" si="32"/>
        <v>0.3851409052092229</v>
      </c>
      <c r="K7" s="50">
        <v>135</v>
      </c>
      <c r="L7" s="51">
        <v>127</v>
      </c>
      <c r="M7" s="52">
        <f t="shared" si="33"/>
        <v>262</v>
      </c>
      <c r="N7" s="53">
        <f t="shared" si="34"/>
        <v>0.5947136563876652</v>
      </c>
      <c r="O7" s="54">
        <f t="shared" si="35"/>
        <v>0.5669642857142857</v>
      </c>
      <c r="P7" s="55">
        <f t="shared" si="36"/>
        <v>0.5809312638580931</v>
      </c>
      <c r="Q7" s="50">
        <v>101</v>
      </c>
      <c r="R7" s="51">
        <v>116</v>
      </c>
      <c r="S7" s="52">
        <f t="shared" si="37"/>
        <v>217</v>
      </c>
      <c r="T7" s="56">
        <f t="shared" si="38"/>
        <v>0.16946308724832215</v>
      </c>
      <c r="U7" s="57">
        <f t="shared" si="2"/>
        <v>0.20173913043478262</v>
      </c>
      <c r="V7" s="58">
        <f t="shared" si="3"/>
        <v>0.18531169940222034</v>
      </c>
      <c r="W7" s="50">
        <v>349</v>
      </c>
      <c r="X7" s="51">
        <v>394</v>
      </c>
      <c r="Y7" s="52">
        <f t="shared" si="39"/>
        <v>743</v>
      </c>
      <c r="Z7" s="56">
        <f t="shared" si="40"/>
        <v>0.5855704697986577</v>
      </c>
      <c r="AA7" s="57">
        <f t="shared" si="41"/>
        <v>0.6852173913043478</v>
      </c>
      <c r="AB7" s="58">
        <f t="shared" si="42"/>
        <v>0.6345004269854825</v>
      </c>
      <c r="AC7" s="50">
        <v>11</v>
      </c>
      <c r="AD7" s="51">
        <v>10</v>
      </c>
      <c r="AE7" s="52">
        <f t="shared" si="43"/>
        <v>21</v>
      </c>
      <c r="AF7" s="56">
        <f t="shared" si="44"/>
        <v>0.018456375838926176</v>
      </c>
      <c r="AG7" s="57">
        <f t="shared" si="45"/>
        <v>0.017391304347826087</v>
      </c>
      <c r="AH7" s="58">
        <f t="shared" si="46"/>
        <v>0.017933390264730998</v>
      </c>
      <c r="AI7" s="50">
        <v>446</v>
      </c>
      <c r="AJ7" s="51">
        <v>507</v>
      </c>
      <c r="AK7" s="52">
        <f t="shared" si="47"/>
        <v>953</v>
      </c>
      <c r="AL7" s="56">
        <f t="shared" si="48"/>
        <v>0.7483221476510067</v>
      </c>
      <c r="AM7" s="57">
        <f t="shared" si="49"/>
        <v>0.8817391304347826</v>
      </c>
      <c r="AN7" s="58">
        <f t="shared" si="50"/>
        <v>0.8138343296327925</v>
      </c>
      <c r="AO7" s="50">
        <v>186</v>
      </c>
      <c r="AP7" s="51">
        <v>184</v>
      </c>
      <c r="AQ7" s="52">
        <f t="shared" si="51"/>
        <v>370</v>
      </c>
      <c r="AR7" s="56">
        <f t="shared" si="52"/>
        <v>0.31208053691275167</v>
      </c>
      <c r="AS7" s="57">
        <f t="shared" si="7"/>
        <v>0.32</v>
      </c>
      <c r="AT7" s="58">
        <f t="shared" si="8"/>
        <v>0.31596925704526047</v>
      </c>
      <c r="AU7" s="50">
        <v>8</v>
      </c>
      <c r="AV7" s="51">
        <v>9</v>
      </c>
      <c r="AW7" s="59">
        <f t="shared" si="53"/>
        <v>17</v>
      </c>
      <c r="AX7" s="54">
        <f t="shared" si="54"/>
        <v>0.013422818791946308</v>
      </c>
      <c r="AY7" s="54">
        <f t="shared" si="9"/>
        <v>0.01565217391304348</v>
      </c>
      <c r="AZ7" s="54">
        <f t="shared" si="10"/>
        <v>0.014517506404782237</v>
      </c>
      <c r="BA7" s="51">
        <v>3</v>
      </c>
      <c r="BB7" s="51">
        <v>5</v>
      </c>
      <c r="BC7" s="59">
        <f t="shared" si="55"/>
        <v>8</v>
      </c>
      <c r="BD7" s="54">
        <f t="shared" si="56"/>
        <v>0.0050335570469798654</v>
      </c>
      <c r="BE7" s="54">
        <f t="shared" si="11"/>
        <v>0.008695652173913044</v>
      </c>
      <c r="BF7" s="55">
        <f t="shared" si="12"/>
        <v>0.006831767719897523</v>
      </c>
      <c r="BG7" s="50">
        <v>83</v>
      </c>
      <c r="BH7" s="51">
        <v>77</v>
      </c>
      <c r="BI7" s="59">
        <f t="shared" si="57"/>
        <v>160</v>
      </c>
      <c r="BJ7" s="54">
        <f t="shared" si="58"/>
        <v>0.13926174496644295</v>
      </c>
      <c r="BK7" s="54">
        <f t="shared" si="13"/>
        <v>0.13391304347826086</v>
      </c>
      <c r="BL7" s="54">
        <f t="shared" si="14"/>
        <v>0.13663535439795046</v>
      </c>
      <c r="BM7" s="51">
        <v>26</v>
      </c>
      <c r="BN7" s="51">
        <v>25</v>
      </c>
      <c r="BO7" s="59">
        <f t="shared" si="59"/>
        <v>51</v>
      </c>
      <c r="BP7" s="54">
        <f t="shared" si="60"/>
        <v>0.0436241610738255</v>
      </c>
      <c r="BQ7" s="54">
        <f t="shared" si="15"/>
        <v>0.043478260869565216</v>
      </c>
      <c r="BR7" s="55">
        <f t="shared" si="16"/>
        <v>0.04355251921434671</v>
      </c>
      <c r="BS7" s="50">
        <v>113</v>
      </c>
      <c r="BT7" s="51">
        <v>70</v>
      </c>
      <c r="BU7" s="59">
        <f t="shared" si="61"/>
        <v>183</v>
      </c>
      <c r="BV7" s="54">
        <f t="shared" si="62"/>
        <v>0.18959731543624161</v>
      </c>
      <c r="BW7" s="54">
        <f t="shared" si="17"/>
        <v>0.12173913043478261</v>
      </c>
      <c r="BX7" s="54">
        <f t="shared" si="18"/>
        <v>0.15627668659265584</v>
      </c>
      <c r="BY7" s="51">
        <v>26</v>
      </c>
      <c r="BZ7" s="51">
        <v>12</v>
      </c>
      <c r="CA7" s="59">
        <f t="shared" si="63"/>
        <v>38</v>
      </c>
      <c r="CB7" s="54">
        <f t="shared" si="64"/>
        <v>0.0436241610738255</v>
      </c>
      <c r="CC7" s="54">
        <f t="shared" si="19"/>
        <v>0.020869565217391306</v>
      </c>
      <c r="CD7" s="55">
        <f t="shared" si="20"/>
        <v>0.032450896669513236</v>
      </c>
      <c r="CE7" s="50">
        <v>99</v>
      </c>
      <c r="CF7" s="51">
        <v>54</v>
      </c>
      <c r="CG7" s="59">
        <f t="shared" si="65"/>
        <v>153</v>
      </c>
      <c r="CH7" s="54">
        <f t="shared" si="66"/>
        <v>0.16610738255033558</v>
      </c>
      <c r="CI7" s="54">
        <f t="shared" si="21"/>
        <v>0.09391304347826086</v>
      </c>
      <c r="CJ7" s="54">
        <f t="shared" si="22"/>
        <v>0.13065755764304013</v>
      </c>
      <c r="CK7" s="51">
        <v>16</v>
      </c>
      <c r="CL7" s="51">
        <v>11</v>
      </c>
      <c r="CM7" s="59">
        <f t="shared" si="67"/>
        <v>27</v>
      </c>
      <c r="CN7" s="54">
        <f t="shared" si="68"/>
        <v>0.026845637583892617</v>
      </c>
      <c r="CO7" s="54">
        <f t="shared" si="23"/>
        <v>0.019130434782608695</v>
      </c>
      <c r="CP7" s="54">
        <f t="shared" si="24"/>
        <v>0.02305721605465414</v>
      </c>
      <c r="CQ7" s="119">
        <f t="shared" si="25"/>
        <v>0.1929530201342282</v>
      </c>
      <c r="CR7" s="60">
        <f t="shared" si="26"/>
        <v>0.11304347826086956</v>
      </c>
      <c r="CS7" s="55">
        <f t="shared" si="27"/>
        <v>0.1537147736976943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1" customFormat="1" ht="13.5" customHeight="1">
      <c r="A8" s="33" t="s">
        <v>24</v>
      </c>
      <c r="B8" s="50">
        <v>317</v>
      </c>
      <c r="C8" s="51">
        <v>326</v>
      </c>
      <c r="D8" s="52">
        <f t="shared" si="28"/>
        <v>643</v>
      </c>
      <c r="E8" s="50">
        <v>102</v>
      </c>
      <c r="F8" s="51">
        <v>93</v>
      </c>
      <c r="G8" s="52">
        <f t="shared" si="29"/>
        <v>195</v>
      </c>
      <c r="H8" s="53">
        <f t="shared" si="30"/>
        <v>0.3217665615141956</v>
      </c>
      <c r="I8" s="54">
        <f t="shared" si="31"/>
        <v>0.2852760736196319</v>
      </c>
      <c r="J8" s="55">
        <f t="shared" si="32"/>
        <v>0.30326594090202175</v>
      </c>
      <c r="K8" s="50">
        <v>69</v>
      </c>
      <c r="L8" s="51">
        <v>56</v>
      </c>
      <c r="M8" s="52">
        <f t="shared" si="33"/>
        <v>125</v>
      </c>
      <c r="N8" s="53">
        <f t="shared" si="34"/>
        <v>0.6764705882352942</v>
      </c>
      <c r="O8" s="54">
        <f t="shared" si="35"/>
        <v>0.6021505376344086</v>
      </c>
      <c r="P8" s="55">
        <f t="shared" si="36"/>
        <v>0.6410256410256411</v>
      </c>
      <c r="Q8" s="50">
        <v>64</v>
      </c>
      <c r="R8" s="51">
        <v>63</v>
      </c>
      <c r="S8" s="52">
        <f t="shared" si="37"/>
        <v>127</v>
      </c>
      <c r="T8" s="56">
        <f t="shared" si="38"/>
        <v>0.20189274447949526</v>
      </c>
      <c r="U8" s="57">
        <f t="shared" si="2"/>
        <v>0.19325153374233128</v>
      </c>
      <c r="V8" s="58">
        <f t="shared" si="3"/>
        <v>0.19751166407465007</v>
      </c>
      <c r="W8" s="50">
        <v>167</v>
      </c>
      <c r="X8" s="51">
        <v>151</v>
      </c>
      <c r="Y8" s="52">
        <f t="shared" si="39"/>
        <v>318</v>
      </c>
      <c r="Z8" s="56">
        <f t="shared" si="40"/>
        <v>0.526813880126183</v>
      </c>
      <c r="AA8" s="57">
        <f t="shared" si="41"/>
        <v>0.46319018404907975</v>
      </c>
      <c r="AB8" s="58">
        <f t="shared" si="42"/>
        <v>0.49455676516329705</v>
      </c>
      <c r="AC8" s="50">
        <v>2</v>
      </c>
      <c r="AD8" s="51">
        <v>3</v>
      </c>
      <c r="AE8" s="52">
        <f t="shared" si="43"/>
        <v>5</v>
      </c>
      <c r="AF8" s="56">
        <f t="shared" si="44"/>
        <v>0.006309148264984227</v>
      </c>
      <c r="AG8" s="57">
        <f t="shared" si="45"/>
        <v>0.009202453987730062</v>
      </c>
      <c r="AH8" s="58">
        <f t="shared" si="46"/>
        <v>0.007776049766718507</v>
      </c>
      <c r="AI8" s="50">
        <v>261</v>
      </c>
      <c r="AJ8" s="51">
        <v>245</v>
      </c>
      <c r="AK8" s="52">
        <f t="shared" si="47"/>
        <v>506</v>
      </c>
      <c r="AL8" s="56">
        <f t="shared" si="48"/>
        <v>0.8233438485804416</v>
      </c>
      <c r="AM8" s="57">
        <f t="shared" si="49"/>
        <v>0.7515337423312883</v>
      </c>
      <c r="AN8" s="58">
        <f t="shared" si="50"/>
        <v>0.7869362363919129</v>
      </c>
      <c r="AO8" s="50">
        <v>111</v>
      </c>
      <c r="AP8" s="51">
        <v>130</v>
      </c>
      <c r="AQ8" s="52">
        <f t="shared" si="51"/>
        <v>241</v>
      </c>
      <c r="AR8" s="56">
        <f t="shared" si="52"/>
        <v>0.3501577287066246</v>
      </c>
      <c r="AS8" s="57">
        <f t="shared" si="7"/>
        <v>0.3987730061349693</v>
      </c>
      <c r="AT8" s="58">
        <f t="shared" si="8"/>
        <v>0.374805598755832</v>
      </c>
      <c r="AU8" s="50">
        <v>0</v>
      </c>
      <c r="AV8" s="51">
        <v>1</v>
      </c>
      <c r="AW8" s="59">
        <f t="shared" si="53"/>
        <v>1</v>
      </c>
      <c r="AX8" s="54">
        <f t="shared" si="54"/>
        <v>0</v>
      </c>
      <c r="AY8" s="54">
        <f t="shared" si="9"/>
        <v>0.003067484662576687</v>
      </c>
      <c r="AZ8" s="54">
        <f t="shared" si="10"/>
        <v>0.0015552099533437014</v>
      </c>
      <c r="BA8" s="51">
        <v>0</v>
      </c>
      <c r="BB8" s="51">
        <v>0</v>
      </c>
      <c r="BC8" s="59">
        <f t="shared" si="55"/>
        <v>0</v>
      </c>
      <c r="BD8" s="54">
        <f t="shared" si="56"/>
        <v>0</v>
      </c>
      <c r="BE8" s="54">
        <f t="shared" si="11"/>
        <v>0</v>
      </c>
      <c r="BF8" s="55">
        <f t="shared" si="12"/>
        <v>0</v>
      </c>
      <c r="BG8" s="50">
        <v>42</v>
      </c>
      <c r="BH8" s="51">
        <v>43</v>
      </c>
      <c r="BI8" s="59">
        <f t="shared" si="57"/>
        <v>85</v>
      </c>
      <c r="BJ8" s="54">
        <f t="shared" si="58"/>
        <v>0.13249211356466878</v>
      </c>
      <c r="BK8" s="54">
        <f t="shared" si="13"/>
        <v>0.13190184049079753</v>
      </c>
      <c r="BL8" s="54">
        <f t="shared" si="14"/>
        <v>0.1321928460342146</v>
      </c>
      <c r="BM8" s="51">
        <v>15</v>
      </c>
      <c r="BN8" s="51">
        <v>26</v>
      </c>
      <c r="BO8" s="59">
        <f t="shared" si="59"/>
        <v>41</v>
      </c>
      <c r="BP8" s="54">
        <f t="shared" si="60"/>
        <v>0.0473186119873817</v>
      </c>
      <c r="BQ8" s="54">
        <f t="shared" si="15"/>
        <v>0.07975460122699386</v>
      </c>
      <c r="BR8" s="55">
        <f t="shared" si="16"/>
        <v>0.06376360808709176</v>
      </c>
      <c r="BS8" s="50">
        <v>103</v>
      </c>
      <c r="BT8" s="51">
        <v>59</v>
      </c>
      <c r="BU8" s="59">
        <f t="shared" si="61"/>
        <v>162</v>
      </c>
      <c r="BV8" s="54">
        <f t="shared" si="62"/>
        <v>0.3249211356466877</v>
      </c>
      <c r="BW8" s="54">
        <f t="shared" si="17"/>
        <v>0.18098159509202455</v>
      </c>
      <c r="BX8" s="54">
        <f t="shared" si="18"/>
        <v>0.25194401244167963</v>
      </c>
      <c r="BY8" s="51">
        <v>11</v>
      </c>
      <c r="BZ8" s="51">
        <v>6</v>
      </c>
      <c r="CA8" s="59">
        <f t="shared" si="63"/>
        <v>17</v>
      </c>
      <c r="CB8" s="54">
        <f t="shared" si="64"/>
        <v>0.03470031545741325</v>
      </c>
      <c r="CC8" s="54">
        <f t="shared" si="19"/>
        <v>0.018404907975460124</v>
      </c>
      <c r="CD8" s="55">
        <f t="shared" si="20"/>
        <v>0.026438569206842923</v>
      </c>
      <c r="CE8" s="50">
        <v>78</v>
      </c>
      <c r="CF8" s="51">
        <v>53</v>
      </c>
      <c r="CG8" s="59">
        <f t="shared" si="65"/>
        <v>131</v>
      </c>
      <c r="CH8" s="54">
        <f t="shared" si="66"/>
        <v>0.24605678233438485</v>
      </c>
      <c r="CI8" s="54">
        <f t="shared" si="21"/>
        <v>0.16257668711656442</v>
      </c>
      <c r="CJ8" s="54">
        <f t="shared" si="22"/>
        <v>0.20373250388802489</v>
      </c>
      <c r="CK8" s="51">
        <v>7</v>
      </c>
      <c r="CL8" s="51">
        <v>4</v>
      </c>
      <c r="CM8" s="59">
        <f t="shared" si="67"/>
        <v>11</v>
      </c>
      <c r="CN8" s="54">
        <f t="shared" si="68"/>
        <v>0.022082018927444796</v>
      </c>
      <c r="CO8" s="54">
        <f t="shared" si="23"/>
        <v>0.012269938650306749</v>
      </c>
      <c r="CP8" s="54">
        <f t="shared" si="24"/>
        <v>0.017107309486780714</v>
      </c>
      <c r="CQ8" s="119">
        <f t="shared" si="25"/>
        <v>0.26813880126182965</v>
      </c>
      <c r="CR8" s="60">
        <f t="shared" si="26"/>
        <v>0.17484662576687116</v>
      </c>
      <c r="CS8" s="55">
        <f t="shared" si="27"/>
        <v>0.2208398133748056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s="1" customFormat="1" ht="13.5" customHeight="1">
      <c r="A9" s="33" t="s">
        <v>25</v>
      </c>
      <c r="B9" s="50">
        <v>576</v>
      </c>
      <c r="C9" s="51">
        <v>552</v>
      </c>
      <c r="D9" s="52">
        <f t="shared" si="28"/>
        <v>1128</v>
      </c>
      <c r="E9" s="50">
        <v>141</v>
      </c>
      <c r="F9" s="51">
        <v>158</v>
      </c>
      <c r="G9" s="52">
        <f t="shared" si="29"/>
        <v>299</v>
      </c>
      <c r="H9" s="53">
        <f t="shared" si="30"/>
        <v>0.24479166666666666</v>
      </c>
      <c r="I9" s="54">
        <f t="shared" si="31"/>
        <v>0.286231884057971</v>
      </c>
      <c r="J9" s="55">
        <f t="shared" si="32"/>
        <v>0.2650709219858156</v>
      </c>
      <c r="K9" s="50">
        <v>100</v>
      </c>
      <c r="L9" s="51">
        <v>99</v>
      </c>
      <c r="M9" s="52">
        <f t="shared" si="33"/>
        <v>199</v>
      </c>
      <c r="N9" s="53">
        <f t="shared" si="34"/>
        <v>0.7092198581560284</v>
      </c>
      <c r="O9" s="54">
        <f t="shared" si="35"/>
        <v>0.6265822784810127</v>
      </c>
      <c r="P9" s="55">
        <f t="shared" si="36"/>
        <v>0.6655518394648829</v>
      </c>
      <c r="Q9" s="50">
        <v>56</v>
      </c>
      <c r="R9" s="51">
        <v>112</v>
      </c>
      <c r="S9" s="52">
        <f t="shared" si="37"/>
        <v>168</v>
      </c>
      <c r="T9" s="56">
        <f t="shared" si="38"/>
        <v>0.09722222222222222</v>
      </c>
      <c r="U9" s="57">
        <f t="shared" si="2"/>
        <v>0.2028985507246377</v>
      </c>
      <c r="V9" s="58">
        <f t="shared" si="3"/>
        <v>0.14893617021276595</v>
      </c>
      <c r="W9" s="50">
        <v>249</v>
      </c>
      <c r="X9" s="51">
        <v>328</v>
      </c>
      <c r="Y9" s="52">
        <f t="shared" si="39"/>
        <v>577</v>
      </c>
      <c r="Z9" s="56">
        <f t="shared" si="40"/>
        <v>0.4322916666666667</v>
      </c>
      <c r="AA9" s="57">
        <f t="shared" si="41"/>
        <v>0.5942028985507246</v>
      </c>
      <c r="AB9" s="58">
        <f t="shared" si="42"/>
        <v>0.5115248226950354</v>
      </c>
      <c r="AC9" s="50">
        <v>0</v>
      </c>
      <c r="AD9" s="51">
        <v>0</v>
      </c>
      <c r="AE9" s="52">
        <f t="shared" si="43"/>
        <v>0</v>
      </c>
      <c r="AF9" s="56">
        <f t="shared" si="44"/>
        <v>0</v>
      </c>
      <c r="AG9" s="57">
        <f t="shared" si="45"/>
        <v>0</v>
      </c>
      <c r="AH9" s="58">
        <f t="shared" si="46"/>
        <v>0</v>
      </c>
      <c r="AI9" s="50">
        <v>305</v>
      </c>
      <c r="AJ9" s="51">
        <v>440</v>
      </c>
      <c r="AK9" s="52">
        <f t="shared" si="47"/>
        <v>745</v>
      </c>
      <c r="AL9" s="56">
        <f t="shared" si="48"/>
        <v>0.5295138888888888</v>
      </c>
      <c r="AM9" s="57">
        <f t="shared" si="49"/>
        <v>0.7971014492753623</v>
      </c>
      <c r="AN9" s="58">
        <f t="shared" si="50"/>
        <v>0.6604609929078015</v>
      </c>
      <c r="AO9" s="50">
        <v>244</v>
      </c>
      <c r="AP9" s="51">
        <v>219</v>
      </c>
      <c r="AQ9" s="52">
        <f t="shared" si="51"/>
        <v>463</v>
      </c>
      <c r="AR9" s="56">
        <f t="shared" si="52"/>
        <v>0.4236111111111111</v>
      </c>
      <c r="AS9" s="57">
        <f t="shared" si="7"/>
        <v>0.3967391304347826</v>
      </c>
      <c r="AT9" s="58">
        <f t="shared" si="8"/>
        <v>0.4104609929078014</v>
      </c>
      <c r="AU9" s="50">
        <v>0</v>
      </c>
      <c r="AV9" s="51">
        <v>0</v>
      </c>
      <c r="AW9" s="59">
        <f t="shared" si="53"/>
        <v>0</v>
      </c>
      <c r="AX9" s="54">
        <f t="shared" si="54"/>
        <v>0</v>
      </c>
      <c r="AY9" s="54">
        <f t="shared" si="9"/>
        <v>0</v>
      </c>
      <c r="AZ9" s="54">
        <f t="shared" si="10"/>
        <v>0</v>
      </c>
      <c r="BA9" s="51">
        <v>0</v>
      </c>
      <c r="BB9" s="51">
        <v>0</v>
      </c>
      <c r="BC9" s="59">
        <f t="shared" si="55"/>
        <v>0</v>
      </c>
      <c r="BD9" s="54">
        <f t="shared" si="56"/>
        <v>0</v>
      </c>
      <c r="BE9" s="54">
        <f t="shared" si="11"/>
        <v>0</v>
      </c>
      <c r="BF9" s="55">
        <f t="shared" si="12"/>
        <v>0</v>
      </c>
      <c r="BG9" s="50">
        <v>152</v>
      </c>
      <c r="BH9" s="51">
        <v>138</v>
      </c>
      <c r="BI9" s="59">
        <f t="shared" si="57"/>
        <v>290</v>
      </c>
      <c r="BJ9" s="54">
        <f t="shared" si="58"/>
        <v>0.2638888888888889</v>
      </c>
      <c r="BK9" s="54">
        <f t="shared" si="13"/>
        <v>0.25</v>
      </c>
      <c r="BL9" s="54">
        <f t="shared" si="14"/>
        <v>0.2570921985815603</v>
      </c>
      <c r="BM9" s="51">
        <v>43</v>
      </c>
      <c r="BN9" s="51">
        <v>33</v>
      </c>
      <c r="BO9" s="59">
        <f t="shared" si="59"/>
        <v>76</v>
      </c>
      <c r="BP9" s="54">
        <f t="shared" si="60"/>
        <v>0.07465277777777778</v>
      </c>
      <c r="BQ9" s="54">
        <f t="shared" si="15"/>
        <v>0.059782608695652176</v>
      </c>
      <c r="BR9" s="55">
        <f t="shared" si="16"/>
        <v>0.0673758865248227</v>
      </c>
      <c r="BS9" s="50">
        <v>123</v>
      </c>
      <c r="BT9" s="51">
        <v>84</v>
      </c>
      <c r="BU9" s="59">
        <f t="shared" si="61"/>
        <v>207</v>
      </c>
      <c r="BV9" s="54">
        <f t="shared" si="62"/>
        <v>0.21354166666666666</v>
      </c>
      <c r="BW9" s="54">
        <f t="shared" si="17"/>
        <v>0.15217391304347827</v>
      </c>
      <c r="BX9" s="54">
        <f t="shared" si="18"/>
        <v>0.18351063829787234</v>
      </c>
      <c r="BY9" s="51">
        <v>33</v>
      </c>
      <c r="BZ9" s="51">
        <v>11</v>
      </c>
      <c r="CA9" s="59">
        <f t="shared" si="63"/>
        <v>44</v>
      </c>
      <c r="CB9" s="54">
        <f t="shared" si="64"/>
        <v>0.057291666666666664</v>
      </c>
      <c r="CC9" s="54">
        <f t="shared" si="19"/>
        <v>0.019927536231884056</v>
      </c>
      <c r="CD9" s="55">
        <f t="shared" si="20"/>
        <v>0.03900709219858156</v>
      </c>
      <c r="CE9" s="50">
        <v>92</v>
      </c>
      <c r="CF9" s="51">
        <v>57</v>
      </c>
      <c r="CG9" s="59">
        <f t="shared" si="65"/>
        <v>149</v>
      </c>
      <c r="CH9" s="54">
        <f t="shared" si="66"/>
        <v>0.1597222222222222</v>
      </c>
      <c r="CI9" s="54">
        <f t="shared" si="21"/>
        <v>0.10326086956521739</v>
      </c>
      <c r="CJ9" s="54">
        <f t="shared" si="22"/>
        <v>0.1320921985815603</v>
      </c>
      <c r="CK9" s="51">
        <v>22</v>
      </c>
      <c r="CL9" s="51">
        <v>10</v>
      </c>
      <c r="CM9" s="59">
        <f t="shared" si="67"/>
        <v>32</v>
      </c>
      <c r="CN9" s="54">
        <f t="shared" si="68"/>
        <v>0.03819444444444445</v>
      </c>
      <c r="CO9" s="54">
        <f t="shared" si="23"/>
        <v>0.018115942028985508</v>
      </c>
      <c r="CP9" s="54">
        <f t="shared" si="24"/>
        <v>0.028368794326241134</v>
      </c>
      <c r="CQ9" s="119">
        <f t="shared" si="25"/>
        <v>0.19791666666666666</v>
      </c>
      <c r="CR9" s="60">
        <f t="shared" si="26"/>
        <v>0.1213768115942029</v>
      </c>
      <c r="CS9" s="55">
        <f t="shared" si="27"/>
        <v>0.16046099290780141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s="1" customFormat="1" ht="13.5" customHeight="1">
      <c r="A10" s="33" t="s">
        <v>26</v>
      </c>
      <c r="B10" s="50">
        <v>445</v>
      </c>
      <c r="C10" s="51">
        <v>437</v>
      </c>
      <c r="D10" s="52">
        <f t="shared" si="28"/>
        <v>882</v>
      </c>
      <c r="E10" s="50">
        <v>74</v>
      </c>
      <c r="F10" s="51">
        <v>78</v>
      </c>
      <c r="G10" s="52">
        <f t="shared" si="29"/>
        <v>152</v>
      </c>
      <c r="H10" s="53">
        <f t="shared" si="30"/>
        <v>0.1662921348314607</v>
      </c>
      <c r="I10" s="54">
        <f t="shared" si="31"/>
        <v>0.17848970251716248</v>
      </c>
      <c r="J10" s="55">
        <f t="shared" si="32"/>
        <v>0.17233560090702948</v>
      </c>
      <c r="K10" s="50">
        <v>36</v>
      </c>
      <c r="L10" s="51">
        <v>42</v>
      </c>
      <c r="M10" s="52">
        <f t="shared" si="33"/>
        <v>78</v>
      </c>
      <c r="N10" s="53">
        <f t="shared" si="34"/>
        <v>0.4864864864864865</v>
      </c>
      <c r="O10" s="54">
        <f t="shared" si="35"/>
        <v>0.5384615384615384</v>
      </c>
      <c r="P10" s="55">
        <f t="shared" si="36"/>
        <v>0.5131578947368421</v>
      </c>
      <c r="Q10" s="50">
        <v>72</v>
      </c>
      <c r="R10" s="51">
        <v>98</v>
      </c>
      <c r="S10" s="52">
        <f t="shared" si="37"/>
        <v>170</v>
      </c>
      <c r="T10" s="56">
        <f t="shared" si="38"/>
        <v>0.16179775280898875</v>
      </c>
      <c r="U10" s="57">
        <f t="shared" si="2"/>
        <v>0.2242562929061785</v>
      </c>
      <c r="V10" s="58">
        <f t="shared" si="3"/>
        <v>0.1927437641723356</v>
      </c>
      <c r="W10" s="50">
        <v>77</v>
      </c>
      <c r="X10" s="51">
        <v>108</v>
      </c>
      <c r="Y10" s="52">
        <f t="shared" si="39"/>
        <v>185</v>
      </c>
      <c r="Z10" s="56">
        <f t="shared" si="40"/>
        <v>0.17303370786516853</v>
      </c>
      <c r="AA10" s="57">
        <f t="shared" si="41"/>
        <v>0.2471395881006865</v>
      </c>
      <c r="AB10" s="58">
        <f t="shared" si="42"/>
        <v>0.20975056689342403</v>
      </c>
      <c r="AC10" s="50">
        <v>2</v>
      </c>
      <c r="AD10" s="51">
        <v>2</v>
      </c>
      <c r="AE10" s="52">
        <f t="shared" si="43"/>
        <v>4</v>
      </c>
      <c r="AF10" s="56">
        <f t="shared" si="44"/>
        <v>0.0044943820224719105</v>
      </c>
      <c r="AG10" s="57">
        <f t="shared" si="45"/>
        <v>0.004576659038901602</v>
      </c>
      <c r="AH10" s="58">
        <f t="shared" si="46"/>
        <v>0.0045351473922902496</v>
      </c>
      <c r="AI10" s="50">
        <v>151</v>
      </c>
      <c r="AJ10" s="51">
        <v>208</v>
      </c>
      <c r="AK10" s="52">
        <f t="shared" si="47"/>
        <v>359</v>
      </c>
      <c r="AL10" s="56">
        <f t="shared" si="48"/>
        <v>0.3393258426966292</v>
      </c>
      <c r="AM10" s="57">
        <f t="shared" si="49"/>
        <v>0.4759725400457666</v>
      </c>
      <c r="AN10" s="58">
        <f t="shared" si="50"/>
        <v>0.4070294784580499</v>
      </c>
      <c r="AO10" s="50">
        <v>82</v>
      </c>
      <c r="AP10" s="51">
        <v>127</v>
      </c>
      <c r="AQ10" s="52">
        <f t="shared" si="51"/>
        <v>209</v>
      </c>
      <c r="AR10" s="56">
        <f t="shared" si="52"/>
        <v>0.1842696629213483</v>
      </c>
      <c r="AS10" s="57">
        <f t="shared" si="7"/>
        <v>0.2906178489702517</v>
      </c>
      <c r="AT10" s="58">
        <f t="shared" si="8"/>
        <v>0.23696145124716553</v>
      </c>
      <c r="AU10" s="50">
        <v>19</v>
      </c>
      <c r="AV10" s="51">
        <v>27</v>
      </c>
      <c r="AW10" s="59">
        <f t="shared" si="53"/>
        <v>46</v>
      </c>
      <c r="AX10" s="54">
        <f t="shared" si="54"/>
        <v>0.04269662921348315</v>
      </c>
      <c r="AY10" s="54">
        <f t="shared" si="9"/>
        <v>0.06178489702517163</v>
      </c>
      <c r="AZ10" s="54">
        <f t="shared" si="10"/>
        <v>0.05215419501133787</v>
      </c>
      <c r="BA10" s="51">
        <v>4</v>
      </c>
      <c r="BB10" s="51">
        <v>3</v>
      </c>
      <c r="BC10" s="59">
        <f t="shared" si="55"/>
        <v>7</v>
      </c>
      <c r="BD10" s="54">
        <f t="shared" si="56"/>
        <v>0.008988764044943821</v>
      </c>
      <c r="BE10" s="54">
        <f t="shared" si="11"/>
        <v>0.006864988558352402</v>
      </c>
      <c r="BF10" s="55">
        <f t="shared" si="12"/>
        <v>0.007936507936507936</v>
      </c>
      <c r="BG10" s="50">
        <v>112</v>
      </c>
      <c r="BH10" s="51">
        <v>132</v>
      </c>
      <c r="BI10" s="59">
        <f t="shared" si="57"/>
        <v>244</v>
      </c>
      <c r="BJ10" s="54">
        <f t="shared" si="58"/>
        <v>0.251685393258427</v>
      </c>
      <c r="BK10" s="54">
        <f t="shared" si="13"/>
        <v>0.30205949656750575</v>
      </c>
      <c r="BL10" s="54">
        <f t="shared" si="14"/>
        <v>0.2766439909297052</v>
      </c>
      <c r="BM10" s="51">
        <v>45</v>
      </c>
      <c r="BN10" s="51">
        <v>28</v>
      </c>
      <c r="BO10" s="59">
        <f t="shared" si="59"/>
        <v>73</v>
      </c>
      <c r="BP10" s="54">
        <f t="shared" si="60"/>
        <v>0.10112359550561797</v>
      </c>
      <c r="BQ10" s="54">
        <f t="shared" si="15"/>
        <v>0.06407322654462243</v>
      </c>
      <c r="BR10" s="55">
        <f t="shared" si="16"/>
        <v>0.08276643990929705</v>
      </c>
      <c r="BS10" s="50">
        <v>123</v>
      </c>
      <c r="BT10" s="51">
        <v>105</v>
      </c>
      <c r="BU10" s="59">
        <f t="shared" si="61"/>
        <v>228</v>
      </c>
      <c r="BV10" s="54">
        <f t="shared" si="62"/>
        <v>0.27640449438202247</v>
      </c>
      <c r="BW10" s="54">
        <f t="shared" si="17"/>
        <v>0.2402745995423341</v>
      </c>
      <c r="BX10" s="54">
        <f t="shared" si="18"/>
        <v>0.2585034013605442</v>
      </c>
      <c r="BY10" s="51">
        <v>91</v>
      </c>
      <c r="BZ10" s="51">
        <v>68</v>
      </c>
      <c r="CA10" s="59">
        <f t="shared" si="63"/>
        <v>159</v>
      </c>
      <c r="CB10" s="54">
        <f t="shared" si="64"/>
        <v>0.20449438202247192</v>
      </c>
      <c r="CC10" s="54">
        <f t="shared" si="19"/>
        <v>0.15560640732265446</v>
      </c>
      <c r="CD10" s="55">
        <f t="shared" si="20"/>
        <v>0.18027210884353742</v>
      </c>
      <c r="CE10" s="50">
        <v>65</v>
      </c>
      <c r="CF10" s="51">
        <v>51</v>
      </c>
      <c r="CG10" s="59">
        <f t="shared" si="65"/>
        <v>116</v>
      </c>
      <c r="CH10" s="54">
        <f t="shared" si="66"/>
        <v>0.14606741573033707</v>
      </c>
      <c r="CI10" s="54">
        <f t="shared" si="21"/>
        <v>0.11670480549199085</v>
      </c>
      <c r="CJ10" s="54">
        <f t="shared" si="22"/>
        <v>0.13151927437641722</v>
      </c>
      <c r="CK10" s="51">
        <v>41</v>
      </c>
      <c r="CL10" s="51">
        <v>15</v>
      </c>
      <c r="CM10" s="59">
        <f t="shared" si="67"/>
        <v>56</v>
      </c>
      <c r="CN10" s="54">
        <f t="shared" si="68"/>
        <v>0.09213483146067415</v>
      </c>
      <c r="CO10" s="54">
        <f t="shared" si="23"/>
        <v>0.034324942791762014</v>
      </c>
      <c r="CP10" s="54">
        <f t="shared" si="24"/>
        <v>0.06349206349206349</v>
      </c>
      <c r="CQ10" s="119">
        <f t="shared" si="25"/>
        <v>0.23820224719101124</v>
      </c>
      <c r="CR10" s="60">
        <f t="shared" si="26"/>
        <v>0.15102974828375287</v>
      </c>
      <c r="CS10" s="55">
        <f t="shared" si="27"/>
        <v>0.19501133786848074</v>
      </c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s="1" customFormat="1" ht="13.5" customHeight="1">
      <c r="A11" s="33" t="s">
        <v>34</v>
      </c>
      <c r="B11" s="50">
        <v>358</v>
      </c>
      <c r="C11" s="51">
        <v>352</v>
      </c>
      <c r="D11" s="52">
        <f t="shared" si="28"/>
        <v>710</v>
      </c>
      <c r="E11" s="50">
        <v>139</v>
      </c>
      <c r="F11" s="51">
        <v>147</v>
      </c>
      <c r="G11" s="52">
        <f t="shared" si="29"/>
        <v>286</v>
      </c>
      <c r="H11" s="53">
        <f t="shared" si="30"/>
        <v>0.388268156424581</v>
      </c>
      <c r="I11" s="54">
        <f t="shared" si="31"/>
        <v>0.41761363636363635</v>
      </c>
      <c r="J11" s="55">
        <f t="shared" si="32"/>
        <v>0.4028169014084507</v>
      </c>
      <c r="K11" s="50">
        <v>73</v>
      </c>
      <c r="L11" s="51">
        <v>74</v>
      </c>
      <c r="M11" s="52">
        <f t="shared" si="33"/>
        <v>147</v>
      </c>
      <c r="N11" s="53">
        <f t="shared" si="34"/>
        <v>0.5251798561151079</v>
      </c>
      <c r="O11" s="54">
        <f t="shared" si="35"/>
        <v>0.5034013605442177</v>
      </c>
      <c r="P11" s="55">
        <f t="shared" si="36"/>
        <v>0.513986013986014</v>
      </c>
      <c r="Q11" s="50">
        <v>146</v>
      </c>
      <c r="R11" s="51">
        <v>148</v>
      </c>
      <c r="S11" s="52">
        <f t="shared" si="37"/>
        <v>294</v>
      </c>
      <c r="T11" s="56">
        <f t="shared" si="38"/>
        <v>0.40782122905027934</v>
      </c>
      <c r="U11" s="57">
        <f t="shared" si="2"/>
        <v>0.42045454545454547</v>
      </c>
      <c r="V11" s="58">
        <f t="shared" si="3"/>
        <v>0.4140845070422535</v>
      </c>
      <c r="W11" s="50">
        <v>240</v>
      </c>
      <c r="X11" s="51">
        <v>260</v>
      </c>
      <c r="Y11" s="52">
        <f t="shared" si="39"/>
        <v>500</v>
      </c>
      <c r="Z11" s="56">
        <f t="shared" si="40"/>
        <v>0.6703910614525139</v>
      </c>
      <c r="AA11" s="57">
        <f t="shared" si="41"/>
        <v>0.7386363636363636</v>
      </c>
      <c r="AB11" s="58">
        <f t="shared" si="42"/>
        <v>0.704225352112676</v>
      </c>
      <c r="AC11" s="50">
        <v>1</v>
      </c>
      <c r="AD11" s="51">
        <v>5</v>
      </c>
      <c r="AE11" s="52">
        <f t="shared" si="43"/>
        <v>6</v>
      </c>
      <c r="AF11" s="56">
        <f t="shared" si="44"/>
        <v>0.002793296089385475</v>
      </c>
      <c r="AG11" s="57">
        <f t="shared" si="45"/>
        <v>0.014204545454545454</v>
      </c>
      <c r="AH11" s="58">
        <f t="shared" si="46"/>
        <v>0.008450704225352112</v>
      </c>
      <c r="AI11" s="50">
        <v>383</v>
      </c>
      <c r="AJ11" s="51">
        <v>417</v>
      </c>
      <c r="AK11" s="52">
        <f t="shared" si="47"/>
        <v>800</v>
      </c>
      <c r="AL11" s="56">
        <f t="shared" si="48"/>
        <v>1.0698324022346368</v>
      </c>
      <c r="AM11" s="57">
        <f t="shared" si="49"/>
        <v>1.1846590909090908</v>
      </c>
      <c r="AN11" s="58">
        <f t="shared" si="50"/>
        <v>1.1267605633802817</v>
      </c>
      <c r="AO11" s="50">
        <v>32</v>
      </c>
      <c r="AP11" s="51">
        <v>67</v>
      </c>
      <c r="AQ11" s="52">
        <f t="shared" si="51"/>
        <v>99</v>
      </c>
      <c r="AR11" s="56">
        <f t="shared" si="52"/>
        <v>0.0893854748603352</v>
      </c>
      <c r="AS11" s="57">
        <f t="shared" si="7"/>
        <v>0.1903409090909091</v>
      </c>
      <c r="AT11" s="58">
        <f t="shared" si="8"/>
        <v>0.13943661971830987</v>
      </c>
      <c r="AU11" s="50">
        <v>1</v>
      </c>
      <c r="AV11" s="51">
        <v>0</v>
      </c>
      <c r="AW11" s="59">
        <f t="shared" si="53"/>
        <v>1</v>
      </c>
      <c r="AX11" s="54">
        <f t="shared" si="54"/>
        <v>0.002793296089385475</v>
      </c>
      <c r="AY11" s="54">
        <f t="shared" si="9"/>
        <v>0</v>
      </c>
      <c r="AZ11" s="54">
        <f t="shared" si="10"/>
        <v>0.0014084507042253522</v>
      </c>
      <c r="BA11" s="51">
        <v>1</v>
      </c>
      <c r="BB11" s="51">
        <v>0</v>
      </c>
      <c r="BC11" s="59">
        <f t="shared" si="55"/>
        <v>1</v>
      </c>
      <c r="BD11" s="54">
        <f t="shared" si="56"/>
        <v>0.002793296089385475</v>
      </c>
      <c r="BE11" s="54">
        <f t="shared" si="11"/>
        <v>0</v>
      </c>
      <c r="BF11" s="55">
        <f t="shared" si="12"/>
        <v>0.0014084507042253522</v>
      </c>
      <c r="BG11" s="50">
        <v>35</v>
      </c>
      <c r="BH11" s="51">
        <v>22</v>
      </c>
      <c r="BI11" s="59">
        <f t="shared" si="57"/>
        <v>57</v>
      </c>
      <c r="BJ11" s="54">
        <f t="shared" si="58"/>
        <v>0.09776536312849161</v>
      </c>
      <c r="BK11" s="54">
        <f t="shared" si="13"/>
        <v>0.0625</v>
      </c>
      <c r="BL11" s="54">
        <f t="shared" si="14"/>
        <v>0.08028169014084507</v>
      </c>
      <c r="BM11" s="51">
        <v>4</v>
      </c>
      <c r="BN11" s="51">
        <v>5</v>
      </c>
      <c r="BO11" s="59">
        <f t="shared" si="59"/>
        <v>9</v>
      </c>
      <c r="BP11" s="54">
        <f t="shared" si="60"/>
        <v>0.0111731843575419</v>
      </c>
      <c r="BQ11" s="54">
        <f t="shared" si="15"/>
        <v>0.014204545454545454</v>
      </c>
      <c r="BR11" s="55">
        <f t="shared" si="16"/>
        <v>0.01267605633802817</v>
      </c>
      <c r="BS11" s="50">
        <v>58</v>
      </c>
      <c r="BT11" s="51">
        <v>30</v>
      </c>
      <c r="BU11" s="59">
        <f t="shared" si="61"/>
        <v>88</v>
      </c>
      <c r="BV11" s="54">
        <f t="shared" si="62"/>
        <v>0.16201117318435754</v>
      </c>
      <c r="BW11" s="54">
        <f t="shared" si="17"/>
        <v>0.08522727272727272</v>
      </c>
      <c r="BX11" s="54">
        <f t="shared" si="18"/>
        <v>0.12394366197183099</v>
      </c>
      <c r="BY11" s="51">
        <v>9</v>
      </c>
      <c r="BZ11" s="51">
        <v>8</v>
      </c>
      <c r="CA11" s="59">
        <f t="shared" si="63"/>
        <v>17</v>
      </c>
      <c r="CB11" s="54">
        <f t="shared" si="64"/>
        <v>0.025139664804469275</v>
      </c>
      <c r="CC11" s="54">
        <f t="shared" si="19"/>
        <v>0.022727272727272728</v>
      </c>
      <c r="CD11" s="55">
        <f t="shared" si="20"/>
        <v>0.023943661971830985</v>
      </c>
      <c r="CE11" s="50">
        <v>20</v>
      </c>
      <c r="CF11" s="51">
        <v>13</v>
      </c>
      <c r="CG11" s="59">
        <f t="shared" si="65"/>
        <v>33</v>
      </c>
      <c r="CH11" s="54">
        <f t="shared" si="66"/>
        <v>0.055865921787709494</v>
      </c>
      <c r="CI11" s="54">
        <f t="shared" si="21"/>
        <v>0.036931818181818184</v>
      </c>
      <c r="CJ11" s="54">
        <f t="shared" si="22"/>
        <v>0.04647887323943662</v>
      </c>
      <c r="CK11" s="51">
        <v>1</v>
      </c>
      <c r="CL11" s="51">
        <v>0</v>
      </c>
      <c r="CM11" s="59">
        <f t="shared" si="67"/>
        <v>1</v>
      </c>
      <c r="CN11" s="54">
        <f t="shared" si="68"/>
        <v>0.002793296089385475</v>
      </c>
      <c r="CO11" s="54">
        <f t="shared" si="23"/>
        <v>0</v>
      </c>
      <c r="CP11" s="54">
        <f t="shared" si="24"/>
        <v>0.0014084507042253522</v>
      </c>
      <c r="CQ11" s="119">
        <f t="shared" si="25"/>
        <v>0.05865921787709497</v>
      </c>
      <c r="CR11" s="60">
        <f t="shared" si="26"/>
        <v>0.036931818181818184</v>
      </c>
      <c r="CS11" s="55">
        <f t="shared" si="27"/>
        <v>0.04788732394366197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1" customFormat="1" ht="13.5" customHeight="1">
      <c r="A12" s="33" t="s">
        <v>38</v>
      </c>
      <c r="B12" s="50">
        <v>407</v>
      </c>
      <c r="C12" s="51">
        <v>384</v>
      </c>
      <c r="D12" s="52">
        <f t="shared" si="28"/>
        <v>791</v>
      </c>
      <c r="E12" s="50">
        <v>88</v>
      </c>
      <c r="F12" s="51">
        <v>98</v>
      </c>
      <c r="G12" s="52">
        <f t="shared" si="29"/>
        <v>186</v>
      </c>
      <c r="H12" s="53">
        <f t="shared" si="30"/>
        <v>0.21621621621621623</v>
      </c>
      <c r="I12" s="54">
        <f t="shared" si="31"/>
        <v>0.2552083333333333</v>
      </c>
      <c r="J12" s="55">
        <f t="shared" si="32"/>
        <v>0.23514538558786346</v>
      </c>
      <c r="K12" s="50">
        <v>61</v>
      </c>
      <c r="L12" s="51">
        <v>76</v>
      </c>
      <c r="M12" s="52">
        <f t="shared" si="33"/>
        <v>137</v>
      </c>
      <c r="N12" s="53">
        <f t="shared" si="34"/>
        <v>0.6931818181818182</v>
      </c>
      <c r="O12" s="54">
        <f t="shared" si="35"/>
        <v>0.7755102040816326</v>
      </c>
      <c r="P12" s="55">
        <f t="shared" si="36"/>
        <v>0.7365591397849462</v>
      </c>
      <c r="Q12" s="50">
        <v>40</v>
      </c>
      <c r="R12" s="51">
        <v>28</v>
      </c>
      <c r="S12" s="52">
        <f t="shared" si="37"/>
        <v>68</v>
      </c>
      <c r="T12" s="56">
        <f t="shared" si="38"/>
        <v>0.09828009828009827</v>
      </c>
      <c r="U12" s="57">
        <f t="shared" si="2"/>
        <v>0.07291666666666667</v>
      </c>
      <c r="V12" s="58">
        <f t="shared" si="3"/>
        <v>0.08596713021491782</v>
      </c>
      <c r="W12" s="50">
        <v>158</v>
      </c>
      <c r="X12" s="51">
        <v>204</v>
      </c>
      <c r="Y12" s="52">
        <f t="shared" si="39"/>
        <v>362</v>
      </c>
      <c r="Z12" s="56">
        <f t="shared" si="40"/>
        <v>0.3882063882063882</v>
      </c>
      <c r="AA12" s="57">
        <f t="shared" si="41"/>
        <v>0.53125</v>
      </c>
      <c r="AB12" s="58">
        <f t="shared" si="42"/>
        <v>0.45764854614412137</v>
      </c>
      <c r="AC12" s="50">
        <v>0</v>
      </c>
      <c r="AD12" s="51">
        <v>0</v>
      </c>
      <c r="AE12" s="52">
        <f t="shared" si="43"/>
        <v>0</v>
      </c>
      <c r="AF12" s="56">
        <f t="shared" si="44"/>
        <v>0</v>
      </c>
      <c r="AG12" s="57">
        <f t="shared" si="45"/>
        <v>0</v>
      </c>
      <c r="AH12" s="58">
        <f t="shared" si="46"/>
        <v>0</v>
      </c>
      <c r="AI12" s="50">
        <v>156</v>
      </c>
      <c r="AJ12" s="51">
        <v>199</v>
      </c>
      <c r="AK12" s="52">
        <f t="shared" si="47"/>
        <v>355</v>
      </c>
      <c r="AL12" s="56">
        <f t="shared" si="48"/>
        <v>0.3832923832923833</v>
      </c>
      <c r="AM12" s="57">
        <f t="shared" si="49"/>
        <v>0.5182291666666666</v>
      </c>
      <c r="AN12" s="58">
        <f t="shared" si="50"/>
        <v>0.44879898862199746</v>
      </c>
      <c r="AO12" s="50">
        <v>78</v>
      </c>
      <c r="AP12" s="51">
        <v>87</v>
      </c>
      <c r="AQ12" s="52">
        <f t="shared" si="51"/>
        <v>165</v>
      </c>
      <c r="AR12" s="56">
        <f t="shared" si="52"/>
        <v>0.19164619164619165</v>
      </c>
      <c r="AS12" s="57">
        <f t="shared" si="7"/>
        <v>0.2265625</v>
      </c>
      <c r="AT12" s="58">
        <f t="shared" si="8"/>
        <v>0.20859671302149177</v>
      </c>
      <c r="AU12" s="50">
        <v>1</v>
      </c>
      <c r="AV12" s="51">
        <v>4</v>
      </c>
      <c r="AW12" s="59">
        <f t="shared" si="53"/>
        <v>5</v>
      </c>
      <c r="AX12" s="54">
        <f t="shared" si="54"/>
        <v>0.002457002457002457</v>
      </c>
      <c r="AY12" s="54">
        <f t="shared" si="9"/>
        <v>0.010416666666666666</v>
      </c>
      <c r="AZ12" s="54">
        <f t="shared" si="10"/>
        <v>0.006321112515802781</v>
      </c>
      <c r="BA12" s="51">
        <v>1</v>
      </c>
      <c r="BB12" s="51">
        <v>2</v>
      </c>
      <c r="BC12" s="59">
        <f t="shared" si="55"/>
        <v>3</v>
      </c>
      <c r="BD12" s="54">
        <f t="shared" si="56"/>
        <v>0.002457002457002457</v>
      </c>
      <c r="BE12" s="54">
        <f t="shared" si="11"/>
        <v>0.005208333333333333</v>
      </c>
      <c r="BF12" s="55">
        <f t="shared" si="12"/>
        <v>0.0037926675094816687</v>
      </c>
      <c r="BG12" s="50">
        <v>57</v>
      </c>
      <c r="BH12" s="51">
        <v>72</v>
      </c>
      <c r="BI12" s="59">
        <f t="shared" si="57"/>
        <v>129</v>
      </c>
      <c r="BJ12" s="54">
        <f t="shared" si="58"/>
        <v>0.14004914004914004</v>
      </c>
      <c r="BK12" s="54">
        <f t="shared" si="13"/>
        <v>0.1875</v>
      </c>
      <c r="BL12" s="54">
        <f t="shared" si="14"/>
        <v>0.16308470290771176</v>
      </c>
      <c r="BM12" s="51">
        <v>21</v>
      </c>
      <c r="BN12" s="51">
        <v>17</v>
      </c>
      <c r="BO12" s="59">
        <f t="shared" si="59"/>
        <v>38</v>
      </c>
      <c r="BP12" s="54">
        <f t="shared" si="60"/>
        <v>0.051597051597051594</v>
      </c>
      <c r="BQ12" s="54">
        <f t="shared" si="15"/>
        <v>0.044270833333333336</v>
      </c>
      <c r="BR12" s="55">
        <f t="shared" si="16"/>
        <v>0.04804045512010114</v>
      </c>
      <c r="BS12" s="50">
        <v>83</v>
      </c>
      <c r="BT12" s="51">
        <v>71</v>
      </c>
      <c r="BU12" s="59">
        <f t="shared" si="61"/>
        <v>154</v>
      </c>
      <c r="BV12" s="54">
        <f t="shared" si="62"/>
        <v>0.20393120393120392</v>
      </c>
      <c r="BW12" s="54">
        <f t="shared" si="17"/>
        <v>0.18489583333333334</v>
      </c>
      <c r="BX12" s="54">
        <f t="shared" si="18"/>
        <v>0.19469026548672566</v>
      </c>
      <c r="BY12" s="51">
        <v>16</v>
      </c>
      <c r="BZ12" s="51">
        <v>10</v>
      </c>
      <c r="CA12" s="59">
        <f t="shared" si="63"/>
        <v>26</v>
      </c>
      <c r="CB12" s="54">
        <f t="shared" si="64"/>
        <v>0.03931203931203931</v>
      </c>
      <c r="CC12" s="54">
        <f t="shared" si="19"/>
        <v>0.026041666666666668</v>
      </c>
      <c r="CD12" s="55">
        <f t="shared" si="20"/>
        <v>0.03286978508217446</v>
      </c>
      <c r="CE12" s="50">
        <v>60</v>
      </c>
      <c r="CF12" s="51">
        <v>55</v>
      </c>
      <c r="CG12" s="59">
        <f t="shared" si="65"/>
        <v>115</v>
      </c>
      <c r="CH12" s="54">
        <f t="shared" si="66"/>
        <v>0.14742014742014742</v>
      </c>
      <c r="CI12" s="54">
        <f t="shared" si="21"/>
        <v>0.14322916666666666</v>
      </c>
      <c r="CJ12" s="54">
        <f t="shared" si="22"/>
        <v>0.14538558786346398</v>
      </c>
      <c r="CK12" s="51">
        <v>21</v>
      </c>
      <c r="CL12" s="51">
        <v>10</v>
      </c>
      <c r="CM12" s="59">
        <f t="shared" si="67"/>
        <v>31</v>
      </c>
      <c r="CN12" s="54">
        <f t="shared" si="68"/>
        <v>0.051597051597051594</v>
      </c>
      <c r="CO12" s="54">
        <f t="shared" si="23"/>
        <v>0.026041666666666668</v>
      </c>
      <c r="CP12" s="54">
        <f t="shared" si="24"/>
        <v>0.039190897597977246</v>
      </c>
      <c r="CQ12" s="119">
        <f t="shared" si="25"/>
        <v>0.19901719901719903</v>
      </c>
      <c r="CR12" s="60">
        <f t="shared" si="26"/>
        <v>0.16927083333333334</v>
      </c>
      <c r="CS12" s="55">
        <f t="shared" si="27"/>
        <v>0.1845764854614412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" customFormat="1" ht="13.5" customHeight="1">
      <c r="A13" s="33" t="s">
        <v>36</v>
      </c>
      <c r="B13" s="50">
        <v>258</v>
      </c>
      <c r="C13" s="51">
        <v>230</v>
      </c>
      <c r="D13" s="52">
        <f t="shared" si="28"/>
        <v>488</v>
      </c>
      <c r="E13" s="50">
        <v>71</v>
      </c>
      <c r="F13" s="51">
        <v>60</v>
      </c>
      <c r="G13" s="52">
        <f t="shared" si="29"/>
        <v>131</v>
      </c>
      <c r="H13" s="53">
        <f t="shared" si="30"/>
        <v>0.2751937984496124</v>
      </c>
      <c r="I13" s="54">
        <f t="shared" si="31"/>
        <v>0.2608695652173913</v>
      </c>
      <c r="J13" s="55">
        <f t="shared" si="32"/>
        <v>0.26844262295081966</v>
      </c>
      <c r="K13" s="50">
        <v>41</v>
      </c>
      <c r="L13" s="51">
        <v>40</v>
      </c>
      <c r="M13" s="52">
        <f t="shared" si="33"/>
        <v>81</v>
      </c>
      <c r="N13" s="53">
        <f t="shared" si="34"/>
        <v>0.5774647887323944</v>
      </c>
      <c r="O13" s="54">
        <f t="shared" si="35"/>
        <v>0.6666666666666666</v>
      </c>
      <c r="P13" s="55">
        <f t="shared" si="36"/>
        <v>0.6183206106870229</v>
      </c>
      <c r="Q13" s="50">
        <v>49</v>
      </c>
      <c r="R13" s="51">
        <v>51</v>
      </c>
      <c r="S13" s="52">
        <f t="shared" si="37"/>
        <v>100</v>
      </c>
      <c r="T13" s="56">
        <f t="shared" si="38"/>
        <v>0.18992248062015504</v>
      </c>
      <c r="U13" s="57">
        <f t="shared" si="2"/>
        <v>0.2217391304347826</v>
      </c>
      <c r="V13" s="58">
        <f t="shared" si="3"/>
        <v>0.20491803278688525</v>
      </c>
      <c r="W13" s="50">
        <v>111</v>
      </c>
      <c r="X13" s="51">
        <v>93</v>
      </c>
      <c r="Y13" s="52">
        <f t="shared" si="39"/>
        <v>204</v>
      </c>
      <c r="Z13" s="56">
        <f t="shared" si="40"/>
        <v>0.43023255813953487</v>
      </c>
      <c r="AA13" s="57">
        <f t="shared" si="41"/>
        <v>0.4043478260869565</v>
      </c>
      <c r="AB13" s="58">
        <f t="shared" si="42"/>
        <v>0.4180327868852459</v>
      </c>
      <c r="AC13" s="50">
        <v>0</v>
      </c>
      <c r="AD13" s="51">
        <v>0</v>
      </c>
      <c r="AE13" s="52">
        <f t="shared" si="43"/>
        <v>0</v>
      </c>
      <c r="AF13" s="56">
        <f t="shared" si="44"/>
        <v>0</v>
      </c>
      <c r="AG13" s="57">
        <f t="shared" si="45"/>
        <v>0</v>
      </c>
      <c r="AH13" s="58">
        <f t="shared" si="46"/>
        <v>0</v>
      </c>
      <c r="AI13" s="50">
        <v>160</v>
      </c>
      <c r="AJ13" s="51">
        <v>138</v>
      </c>
      <c r="AK13" s="52">
        <f t="shared" si="47"/>
        <v>298</v>
      </c>
      <c r="AL13" s="56">
        <f t="shared" si="48"/>
        <v>0.6201550387596899</v>
      </c>
      <c r="AM13" s="57">
        <f t="shared" si="49"/>
        <v>0.6</v>
      </c>
      <c r="AN13" s="58">
        <f t="shared" si="50"/>
        <v>0.610655737704918</v>
      </c>
      <c r="AO13" s="50">
        <v>99</v>
      </c>
      <c r="AP13" s="51">
        <v>111</v>
      </c>
      <c r="AQ13" s="52">
        <f t="shared" si="51"/>
        <v>210</v>
      </c>
      <c r="AR13" s="56">
        <f t="shared" si="52"/>
        <v>0.38372093023255816</v>
      </c>
      <c r="AS13" s="57">
        <f t="shared" si="7"/>
        <v>0.4826086956521739</v>
      </c>
      <c r="AT13" s="58">
        <f t="shared" si="8"/>
        <v>0.430327868852459</v>
      </c>
      <c r="AU13" s="50">
        <v>0</v>
      </c>
      <c r="AV13" s="51">
        <v>0</v>
      </c>
      <c r="AW13" s="59">
        <f t="shared" si="53"/>
        <v>0</v>
      </c>
      <c r="AX13" s="54">
        <f t="shared" si="54"/>
        <v>0</v>
      </c>
      <c r="AY13" s="54">
        <f t="shared" si="9"/>
        <v>0</v>
      </c>
      <c r="AZ13" s="54">
        <f t="shared" si="10"/>
        <v>0</v>
      </c>
      <c r="BA13" s="51">
        <v>0</v>
      </c>
      <c r="BB13" s="51">
        <v>0</v>
      </c>
      <c r="BC13" s="59">
        <f t="shared" si="55"/>
        <v>0</v>
      </c>
      <c r="BD13" s="54">
        <f t="shared" si="56"/>
        <v>0</v>
      </c>
      <c r="BE13" s="54">
        <f t="shared" si="11"/>
        <v>0</v>
      </c>
      <c r="BF13" s="55">
        <f t="shared" si="12"/>
        <v>0</v>
      </c>
      <c r="BG13" s="50">
        <v>47</v>
      </c>
      <c r="BH13" s="51">
        <v>41</v>
      </c>
      <c r="BI13" s="59">
        <f t="shared" si="57"/>
        <v>88</v>
      </c>
      <c r="BJ13" s="54">
        <f t="shared" si="58"/>
        <v>0.1821705426356589</v>
      </c>
      <c r="BK13" s="54">
        <f t="shared" si="13"/>
        <v>0.1782608695652174</v>
      </c>
      <c r="BL13" s="54">
        <f t="shared" si="14"/>
        <v>0.18032786885245902</v>
      </c>
      <c r="BM13" s="51">
        <v>7</v>
      </c>
      <c r="BN13" s="51">
        <v>8</v>
      </c>
      <c r="BO13" s="59">
        <f t="shared" si="59"/>
        <v>15</v>
      </c>
      <c r="BP13" s="54">
        <f t="shared" si="60"/>
        <v>0.027131782945736434</v>
      </c>
      <c r="BQ13" s="54">
        <f t="shared" si="15"/>
        <v>0.034782608695652174</v>
      </c>
      <c r="BR13" s="55">
        <f t="shared" si="16"/>
        <v>0.030737704918032786</v>
      </c>
      <c r="BS13" s="50">
        <v>61</v>
      </c>
      <c r="BT13" s="51">
        <v>27</v>
      </c>
      <c r="BU13" s="59">
        <f t="shared" si="61"/>
        <v>88</v>
      </c>
      <c r="BV13" s="54">
        <f t="shared" si="62"/>
        <v>0.2364341085271318</v>
      </c>
      <c r="BW13" s="54">
        <f t="shared" si="17"/>
        <v>0.11739130434782609</v>
      </c>
      <c r="BX13" s="54">
        <f t="shared" si="18"/>
        <v>0.18032786885245902</v>
      </c>
      <c r="BY13" s="51">
        <v>7</v>
      </c>
      <c r="BZ13" s="51">
        <v>4</v>
      </c>
      <c r="CA13" s="59">
        <f t="shared" si="63"/>
        <v>11</v>
      </c>
      <c r="CB13" s="54">
        <f t="shared" si="64"/>
        <v>0.027131782945736434</v>
      </c>
      <c r="CC13" s="54">
        <f t="shared" si="19"/>
        <v>0.017391304347826087</v>
      </c>
      <c r="CD13" s="55">
        <f t="shared" si="20"/>
        <v>0.022540983606557378</v>
      </c>
      <c r="CE13" s="50">
        <v>69</v>
      </c>
      <c r="CF13" s="51">
        <v>30</v>
      </c>
      <c r="CG13" s="59">
        <f t="shared" si="65"/>
        <v>99</v>
      </c>
      <c r="CH13" s="54">
        <f t="shared" si="66"/>
        <v>0.26744186046511625</v>
      </c>
      <c r="CI13" s="54">
        <f t="shared" si="21"/>
        <v>0.13043478260869565</v>
      </c>
      <c r="CJ13" s="54">
        <f t="shared" si="22"/>
        <v>0.2028688524590164</v>
      </c>
      <c r="CK13" s="51">
        <v>4</v>
      </c>
      <c r="CL13" s="51">
        <v>1</v>
      </c>
      <c r="CM13" s="59">
        <f t="shared" si="67"/>
        <v>5</v>
      </c>
      <c r="CN13" s="54">
        <f t="shared" si="68"/>
        <v>0.015503875968992248</v>
      </c>
      <c r="CO13" s="54">
        <f t="shared" si="23"/>
        <v>0.004347826086956522</v>
      </c>
      <c r="CP13" s="54">
        <f t="shared" si="24"/>
        <v>0.010245901639344262</v>
      </c>
      <c r="CQ13" s="119">
        <f t="shared" si="25"/>
        <v>0.28294573643410853</v>
      </c>
      <c r="CR13" s="60">
        <f t="shared" si="26"/>
        <v>0.13478260869565217</v>
      </c>
      <c r="CS13" s="55">
        <f t="shared" si="27"/>
        <v>0.21311475409836064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1" customFormat="1" ht="13.5" customHeight="1">
      <c r="A14" s="33" t="s">
        <v>37</v>
      </c>
      <c r="B14" s="50">
        <v>251</v>
      </c>
      <c r="C14" s="51">
        <v>224</v>
      </c>
      <c r="D14" s="52">
        <f t="shared" si="28"/>
        <v>475</v>
      </c>
      <c r="E14" s="50">
        <v>65</v>
      </c>
      <c r="F14" s="51">
        <v>73</v>
      </c>
      <c r="G14" s="52">
        <f t="shared" si="29"/>
        <v>138</v>
      </c>
      <c r="H14" s="53">
        <f t="shared" si="30"/>
        <v>0.2589641434262948</v>
      </c>
      <c r="I14" s="54">
        <f t="shared" si="31"/>
        <v>0.32589285714285715</v>
      </c>
      <c r="J14" s="55">
        <f t="shared" si="32"/>
        <v>0.2905263157894737</v>
      </c>
      <c r="K14" s="50">
        <v>30</v>
      </c>
      <c r="L14" s="51">
        <v>33</v>
      </c>
      <c r="M14" s="52">
        <f t="shared" si="33"/>
        <v>63</v>
      </c>
      <c r="N14" s="53">
        <f t="shared" si="34"/>
        <v>0.46153846153846156</v>
      </c>
      <c r="O14" s="54">
        <f t="shared" si="35"/>
        <v>0.4520547945205479</v>
      </c>
      <c r="P14" s="55">
        <f t="shared" si="36"/>
        <v>0.45652173913043476</v>
      </c>
      <c r="Q14" s="50">
        <v>75</v>
      </c>
      <c r="R14" s="51">
        <v>103</v>
      </c>
      <c r="S14" s="52">
        <f t="shared" si="37"/>
        <v>178</v>
      </c>
      <c r="T14" s="56">
        <f t="shared" si="38"/>
        <v>0.29880478087649404</v>
      </c>
      <c r="U14" s="57">
        <f t="shared" si="2"/>
        <v>0.45982142857142855</v>
      </c>
      <c r="V14" s="58">
        <f t="shared" si="3"/>
        <v>0.37473684210526315</v>
      </c>
      <c r="W14" s="50">
        <v>71</v>
      </c>
      <c r="X14" s="51">
        <v>104</v>
      </c>
      <c r="Y14" s="52">
        <f t="shared" si="39"/>
        <v>175</v>
      </c>
      <c r="Z14" s="56">
        <f t="shared" si="40"/>
        <v>0.28286852589641437</v>
      </c>
      <c r="AA14" s="57">
        <f t="shared" si="41"/>
        <v>0.4642857142857143</v>
      </c>
      <c r="AB14" s="58">
        <f t="shared" si="42"/>
        <v>0.3684210526315789</v>
      </c>
      <c r="AC14" s="50">
        <v>1</v>
      </c>
      <c r="AD14" s="51">
        <v>1</v>
      </c>
      <c r="AE14" s="52">
        <f t="shared" si="43"/>
        <v>2</v>
      </c>
      <c r="AF14" s="56">
        <f t="shared" si="44"/>
        <v>0.00398406374501992</v>
      </c>
      <c r="AG14" s="57">
        <f t="shared" si="45"/>
        <v>0.004464285714285714</v>
      </c>
      <c r="AH14" s="58">
        <f t="shared" si="46"/>
        <v>0.004210526315789474</v>
      </c>
      <c r="AI14" s="50">
        <v>205</v>
      </c>
      <c r="AJ14" s="51">
        <v>174</v>
      </c>
      <c r="AK14" s="52">
        <f t="shared" si="47"/>
        <v>379</v>
      </c>
      <c r="AL14" s="56">
        <f t="shared" si="48"/>
        <v>0.8167330677290837</v>
      </c>
      <c r="AM14" s="57">
        <f t="shared" si="49"/>
        <v>0.7767857142857143</v>
      </c>
      <c r="AN14" s="58">
        <f t="shared" si="50"/>
        <v>0.7978947368421052</v>
      </c>
      <c r="AO14" s="50">
        <v>42</v>
      </c>
      <c r="AP14" s="51">
        <v>52</v>
      </c>
      <c r="AQ14" s="52">
        <f t="shared" si="51"/>
        <v>94</v>
      </c>
      <c r="AR14" s="56">
        <f t="shared" si="52"/>
        <v>0.16733067729083664</v>
      </c>
      <c r="AS14" s="57">
        <f t="shared" si="7"/>
        <v>0.23214285714285715</v>
      </c>
      <c r="AT14" s="58">
        <f t="shared" si="8"/>
        <v>0.19789473684210526</v>
      </c>
      <c r="AU14" s="50">
        <v>0</v>
      </c>
      <c r="AV14" s="51">
        <v>2</v>
      </c>
      <c r="AW14" s="59">
        <f t="shared" si="53"/>
        <v>2</v>
      </c>
      <c r="AX14" s="54">
        <f t="shared" si="54"/>
        <v>0</v>
      </c>
      <c r="AY14" s="54">
        <f t="shared" si="9"/>
        <v>0.008928571428571428</v>
      </c>
      <c r="AZ14" s="54">
        <f t="shared" si="10"/>
        <v>0.004210526315789474</v>
      </c>
      <c r="BA14" s="51">
        <v>0</v>
      </c>
      <c r="BB14" s="51">
        <v>0</v>
      </c>
      <c r="BC14" s="59">
        <f t="shared" si="55"/>
        <v>0</v>
      </c>
      <c r="BD14" s="54">
        <f t="shared" si="56"/>
        <v>0</v>
      </c>
      <c r="BE14" s="54">
        <f t="shared" si="11"/>
        <v>0</v>
      </c>
      <c r="BF14" s="55">
        <f t="shared" si="12"/>
        <v>0</v>
      </c>
      <c r="BG14" s="50">
        <v>41</v>
      </c>
      <c r="BH14" s="51">
        <v>46</v>
      </c>
      <c r="BI14" s="59">
        <f t="shared" si="57"/>
        <v>87</v>
      </c>
      <c r="BJ14" s="54">
        <f t="shared" si="58"/>
        <v>0.16334661354581673</v>
      </c>
      <c r="BK14" s="54">
        <f t="shared" si="13"/>
        <v>0.20535714285714285</v>
      </c>
      <c r="BL14" s="54">
        <f t="shared" si="14"/>
        <v>0.1831578947368421</v>
      </c>
      <c r="BM14" s="51">
        <v>22</v>
      </c>
      <c r="BN14" s="51">
        <v>38</v>
      </c>
      <c r="BO14" s="59">
        <f t="shared" si="59"/>
        <v>60</v>
      </c>
      <c r="BP14" s="54">
        <f t="shared" si="60"/>
        <v>0.08764940239043825</v>
      </c>
      <c r="BQ14" s="54">
        <f t="shared" si="15"/>
        <v>0.16964285714285715</v>
      </c>
      <c r="BR14" s="55">
        <f t="shared" si="16"/>
        <v>0.12631578947368421</v>
      </c>
      <c r="BS14" s="50">
        <v>35</v>
      </c>
      <c r="BT14" s="51">
        <v>25</v>
      </c>
      <c r="BU14" s="59">
        <f t="shared" si="61"/>
        <v>60</v>
      </c>
      <c r="BV14" s="54">
        <f t="shared" si="62"/>
        <v>0.1394422310756972</v>
      </c>
      <c r="BW14" s="54">
        <f t="shared" si="17"/>
        <v>0.11160714285714286</v>
      </c>
      <c r="BX14" s="54">
        <f t="shared" si="18"/>
        <v>0.12631578947368421</v>
      </c>
      <c r="BY14" s="51">
        <v>34</v>
      </c>
      <c r="BZ14" s="51">
        <v>31</v>
      </c>
      <c r="CA14" s="59">
        <f t="shared" si="63"/>
        <v>65</v>
      </c>
      <c r="CB14" s="54">
        <f t="shared" si="64"/>
        <v>0.13545816733067728</v>
      </c>
      <c r="CC14" s="54">
        <f t="shared" si="19"/>
        <v>0.13839285714285715</v>
      </c>
      <c r="CD14" s="55">
        <f t="shared" si="20"/>
        <v>0.1368421052631579</v>
      </c>
      <c r="CE14" s="50">
        <v>33</v>
      </c>
      <c r="CF14" s="51">
        <v>38</v>
      </c>
      <c r="CG14" s="59">
        <f t="shared" si="65"/>
        <v>71</v>
      </c>
      <c r="CH14" s="54">
        <f t="shared" si="66"/>
        <v>0.13147410358565736</v>
      </c>
      <c r="CI14" s="54">
        <f t="shared" si="21"/>
        <v>0.16964285714285715</v>
      </c>
      <c r="CJ14" s="54">
        <f t="shared" si="22"/>
        <v>0.14947368421052631</v>
      </c>
      <c r="CK14" s="51">
        <v>30</v>
      </c>
      <c r="CL14" s="51">
        <v>29</v>
      </c>
      <c r="CM14" s="59">
        <f t="shared" si="67"/>
        <v>59</v>
      </c>
      <c r="CN14" s="54">
        <f t="shared" si="68"/>
        <v>0.11952191235059761</v>
      </c>
      <c r="CO14" s="54">
        <f t="shared" si="23"/>
        <v>0.12946428571428573</v>
      </c>
      <c r="CP14" s="54">
        <f t="shared" si="24"/>
        <v>0.12421052631578948</v>
      </c>
      <c r="CQ14" s="118">
        <f t="shared" si="25"/>
        <v>0.250996015936255</v>
      </c>
      <c r="CR14" s="49">
        <f t="shared" si="26"/>
        <v>0.29910714285714285</v>
      </c>
      <c r="CS14" s="44">
        <f t="shared" si="27"/>
        <v>0.2736842105263158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1" customFormat="1" ht="13.5" customHeight="1">
      <c r="A15" s="33" t="s">
        <v>40</v>
      </c>
      <c r="B15" s="50">
        <v>204</v>
      </c>
      <c r="C15" s="51">
        <v>203</v>
      </c>
      <c r="D15" s="52">
        <f t="shared" si="28"/>
        <v>407</v>
      </c>
      <c r="E15" s="50">
        <v>74</v>
      </c>
      <c r="F15" s="51">
        <v>74</v>
      </c>
      <c r="G15" s="52">
        <f t="shared" si="29"/>
        <v>148</v>
      </c>
      <c r="H15" s="53">
        <f t="shared" si="30"/>
        <v>0.3627450980392157</v>
      </c>
      <c r="I15" s="54">
        <f t="shared" si="31"/>
        <v>0.3645320197044335</v>
      </c>
      <c r="J15" s="55">
        <f t="shared" si="32"/>
        <v>0.36363636363636365</v>
      </c>
      <c r="K15" s="50">
        <v>44</v>
      </c>
      <c r="L15" s="51">
        <v>43</v>
      </c>
      <c r="M15" s="52">
        <f t="shared" si="33"/>
        <v>87</v>
      </c>
      <c r="N15" s="53">
        <f t="shared" si="34"/>
        <v>0.5945945945945946</v>
      </c>
      <c r="O15" s="54">
        <f t="shared" si="35"/>
        <v>0.581081081081081</v>
      </c>
      <c r="P15" s="55">
        <f t="shared" si="36"/>
        <v>0.5878378378378378</v>
      </c>
      <c r="Q15" s="50">
        <v>53</v>
      </c>
      <c r="R15" s="51">
        <v>72</v>
      </c>
      <c r="S15" s="52">
        <f t="shared" si="37"/>
        <v>125</v>
      </c>
      <c r="T15" s="56">
        <f t="shared" si="38"/>
        <v>0.25980392156862747</v>
      </c>
      <c r="U15" s="57">
        <f t="shared" si="2"/>
        <v>0.35467980295566504</v>
      </c>
      <c r="V15" s="58">
        <f t="shared" si="3"/>
        <v>0.3071253071253071</v>
      </c>
      <c r="W15" s="50">
        <v>113</v>
      </c>
      <c r="X15" s="51">
        <v>130</v>
      </c>
      <c r="Y15" s="52">
        <f t="shared" si="39"/>
        <v>243</v>
      </c>
      <c r="Z15" s="56">
        <f t="shared" si="40"/>
        <v>0.553921568627451</v>
      </c>
      <c r="AA15" s="57">
        <f t="shared" si="41"/>
        <v>0.6403940886699507</v>
      </c>
      <c r="AB15" s="58">
        <f t="shared" si="42"/>
        <v>0.597051597051597</v>
      </c>
      <c r="AC15" s="50">
        <v>4</v>
      </c>
      <c r="AD15" s="51">
        <v>0</v>
      </c>
      <c r="AE15" s="52">
        <f t="shared" si="43"/>
        <v>4</v>
      </c>
      <c r="AF15" s="56">
        <f t="shared" si="44"/>
        <v>0.0196078431372549</v>
      </c>
      <c r="AG15" s="57">
        <f t="shared" si="45"/>
        <v>0</v>
      </c>
      <c r="AH15" s="58">
        <f t="shared" si="46"/>
        <v>0.009828009828009828</v>
      </c>
      <c r="AI15" s="50">
        <v>170</v>
      </c>
      <c r="AJ15" s="51">
        <v>202</v>
      </c>
      <c r="AK15" s="52">
        <f t="shared" si="47"/>
        <v>372</v>
      </c>
      <c r="AL15" s="56">
        <f t="shared" si="48"/>
        <v>0.8333333333333334</v>
      </c>
      <c r="AM15" s="57">
        <f t="shared" si="49"/>
        <v>0.9950738916256158</v>
      </c>
      <c r="AN15" s="58">
        <f t="shared" si="50"/>
        <v>0.914004914004914</v>
      </c>
      <c r="AO15" s="50">
        <v>88</v>
      </c>
      <c r="AP15" s="51">
        <v>140</v>
      </c>
      <c r="AQ15" s="52">
        <f t="shared" si="51"/>
        <v>228</v>
      </c>
      <c r="AR15" s="56">
        <f t="shared" si="52"/>
        <v>0.43137254901960786</v>
      </c>
      <c r="AS15" s="57">
        <f t="shared" si="7"/>
        <v>0.6896551724137931</v>
      </c>
      <c r="AT15" s="58">
        <f t="shared" si="8"/>
        <v>0.5601965601965602</v>
      </c>
      <c r="AU15" s="50">
        <v>0</v>
      </c>
      <c r="AV15" s="51">
        <v>1</v>
      </c>
      <c r="AW15" s="59">
        <f t="shared" si="53"/>
        <v>1</v>
      </c>
      <c r="AX15" s="54">
        <f t="shared" si="54"/>
        <v>0</v>
      </c>
      <c r="AY15" s="54">
        <f t="shared" si="9"/>
        <v>0.0049261083743842365</v>
      </c>
      <c r="AZ15" s="54">
        <f t="shared" si="10"/>
        <v>0.002457002457002457</v>
      </c>
      <c r="BA15" s="51">
        <v>0</v>
      </c>
      <c r="BB15" s="51">
        <v>0</v>
      </c>
      <c r="BC15" s="59">
        <f t="shared" si="55"/>
        <v>0</v>
      </c>
      <c r="BD15" s="54">
        <f t="shared" si="56"/>
        <v>0</v>
      </c>
      <c r="BE15" s="54">
        <f t="shared" si="11"/>
        <v>0</v>
      </c>
      <c r="BF15" s="55">
        <f t="shared" si="12"/>
        <v>0</v>
      </c>
      <c r="BG15" s="50">
        <v>26</v>
      </c>
      <c r="BH15" s="51">
        <v>29</v>
      </c>
      <c r="BI15" s="59">
        <f t="shared" si="57"/>
        <v>55</v>
      </c>
      <c r="BJ15" s="54">
        <f t="shared" si="58"/>
        <v>0.12745098039215685</v>
      </c>
      <c r="BK15" s="54">
        <f t="shared" si="13"/>
        <v>0.14285714285714285</v>
      </c>
      <c r="BL15" s="54">
        <f t="shared" si="14"/>
        <v>0.13513513513513514</v>
      </c>
      <c r="BM15" s="51">
        <v>14</v>
      </c>
      <c r="BN15" s="51">
        <v>18</v>
      </c>
      <c r="BO15" s="59">
        <f t="shared" si="59"/>
        <v>32</v>
      </c>
      <c r="BP15" s="54">
        <f t="shared" si="60"/>
        <v>0.06862745098039216</v>
      </c>
      <c r="BQ15" s="54">
        <f t="shared" si="15"/>
        <v>0.08866995073891626</v>
      </c>
      <c r="BR15" s="55">
        <f t="shared" si="16"/>
        <v>0.07862407862407862</v>
      </c>
      <c r="BS15" s="50">
        <v>7</v>
      </c>
      <c r="BT15" s="51">
        <v>9</v>
      </c>
      <c r="BU15" s="59">
        <f t="shared" si="61"/>
        <v>16</v>
      </c>
      <c r="BV15" s="54">
        <f t="shared" si="62"/>
        <v>0.03431372549019608</v>
      </c>
      <c r="BW15" s="54">
        <f t="shared" si="17"/>
        <v>0.04433497536945813</v>
      </c>
      <c r="BX15" s="54">
        <f t="shared" si="18"/>
        <v>0.03931203931203931</v>
      </c>
      <c r="BY15" s="51">
        <v>4</v>
      </c>
      <c r="BZ15" s="51">
        <v>2</v>
      </c>
      <c r="CA15" s="59">
        <f t="shared" si="63"/>
        <v>6</v>
      </c>
      <c r="CB15" s="54">
        <f t="shared" si="64"/>
        <v>0.0196078431372549</v>
      </c>
      <c r="CC15" s="54">
        <f t="shared" si="19"/>
        <v>0.009852216748768473</v>
      </c>
      <c r="CD15" s="55">
        <f t="shared" si="20"/>
        <v>0.014742014742014743</v>
      </c>
      <c r="CE15" s="50">
        <v>6</v>
      </c>
      <c r="CF15" s="51">
        <v>7</v>
      </c>
      <c r="CG15" s="59">
        <f t="shared" si="65"/>
        <v>13</v>
      </c>
      <c r="CH15" s="54">
        <f t="shared" si="66"/>
        <v>0.029411764705882353</v>
      </c>
      <c r="CI15" s="54">
        <f t="shared" si="21"/>
        <v>0.034482758620689655</v>
      </c>
      <c r="CJ15" s="54">
        <f t="shared" si="22"/>
        <v>0.03194103194103194</v>
      </c>
      <c r="CK15" s="51">
        <v>8</v>
      </c>
      <c r="CL15" s="51">
        <v>5</v>
      </c>
      <c r="CM15" s="59">
        <f t="shared" si="67"/>
        <v>13</v>
      </c>
      <c r="CN15" s="54">
        <f t="shared" si="68"/>
        <v>0.0392156862745098</v>
      </c>
      <c r="CO15" s="54">
        <f t="shared" si="23"/>
        <v>0.024630541871921183</v>
      </c>
      <c r="CP15" s="54">
        <f t="shared" si="24"/>
        <v>0.03194103194103194</v>
      </c>
      <c r="CQ15" s="119">
        <f t="shared" si="25"/>
        <v>0.06862745098039216</v>
      </c>
      <c r="CR15" s="60">
        <f t="shared" si="26"/>
        <v>0.059113300492610835</v>
      </c>
      <c r="CS15" s="55">
        <f t="shared" si="27"/>
        <v>0.06388206388206388</v>
      </c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1" customFormat="1" ht="13.5" customHeight="1">
      <c r="A16" s="33" t="s">
        <v>35</v>
      </c>
      <c r="B16" s="50">
        <v>544</v>
      </c>
      <c r="C16" s="51">
        <v>512</v>
      </c>
      <c r="D16" s="52">
        <f t="shared" si="28"/>
        <v>1056</v>
      </c>
      <c r="E16" s="50">
        <v>164</v>
      </c>
      <c r="F16" s="51">
        <v>185</v>
      </c>
      <c r="G16" s="52">
        <f t="shared" si="29"/>
        <v>349</v>
      </c>
      <c r="H16" s="53">
        <f t="shared" si="30"/>
        <v>0.3014705882352941</v>
      </c>
      <c r="I16" s="54">
        <f t="shared" si="31"/>
        <v>0.361328125</v>
      </c>
      <c r="J16" s="55">
        <f t="shared" si="32"/>
        <v>0.33049242424242425</v>
      </c>
      <c r="K16" s="50">
        <v>89</v>
      </c>
      <c r="L16" s="51">
        <v>100</v>
      </c>
      <c r="M16" s="52">
        <f t="shared" si="33"/>
        <v>189</v>
      </c>
      <c r="N16" s="53">
        <f t="shared" si="34"/>
        <v>0.5426829268292683</v>
      </c>
      <c r="O16" s="54">
        <f t="shared" si="35"/>
        <v>0.5405405405405406</v>
      </c>
      <c r="P16" s="55">
        <f t="shared" si="36"/>
        <v>0.5415472779369628</v>
      </c>
      <c r="Q16" s="50">
        <v>145</v>
      </c>
      <c r="R16" s="51">
        <v>168</v>
      </c>
      <c r="S16" s="52">
        <f t="shared" si="37"/>
        <v>313</v>
      </c>
      <c r="T16" s="56">
        <f t="shared" si="38"/>
        <v>0.2665441176470588</v>
      </c>
      <c r="U16" s="57">
        <f t="shared" si="2"/>
        <v>0.328125</v>
      </c>
      <c r="V16" s="58">
        <f t="shared" si="3"/>
        <v>0.29640151515151514</v>
      </c>
      <c r="W16" s="50">
        <v>222</v>
      </c>
      <c r="X16" s="51">
        <v>323</v>
      </c>
      <c r="Y16" s="52">
        <f t="shared" si="39"/>
        <v>545</v>
      </c>
      <c r="Z16" s="56">
        <f t="shared" si="40"/>
        <v>0.40808823529411764</v>
      </c>
      <c r="AA16" s="57">
        <f t="shared" si="41"/>
        <v>0.630859375</v>
      </c>
      <c r="AB16" s="58">
        <f t="shared" si="42"/>
        <v>0.5160984848484849</v>
      </c>
      <c r="AC16" s="50">
        <v>3</v>
      </c>
      <c r="AD16" s="51">
        <v>14</v>
      </c>
      <c r="AE16" s="52">
        <f t="shared" si="43"/>
        <v>17</v>
      </c>
      <c r="AF16" s="56">
        <f t="shared" si="44"/>
        <v>0.0055147058823529415</v>
      </c>
      <c r="AG16" s="57">
        <f t="shared" si="45"/>
        <v>0.02734375</v>
      </c>
      <c r="AH16" s="58">
        <f t="shared" si="46"/>
        <v>0.016098484848484848</v>
      </c>
      <c r="AI16" s="50">
        <v>348</v>
      </c>
      <c r="AJ16" s="51">
        <v>491</v>
      </c>
      <c r="AK16" s="52">
        <f t="shared" si="47"/>
        <v>839</v>
      </c>
      <c r="AL16" s="56">
        <f t="shared" si="48"/>
        <v>0.6397058823529411</v>
      </c>
      <c r="AM16" s="57">
        <f t="shared" si="49"/>
        <v>0.958984375</v>
      </c>
      <c r="AN16" s="58">
        <f t="shared" si="50"/>
        <v>0.7945075757575758</v>
      </c>
      <c r="AO16" s="50">
        <v>229</v>
      </c>
      <c r="AP16" s="51">
        <v>239</v>
      </c>
      <c r="AQ16" s="52">
        <f t="shared" si="51"/>
        <v>468</v>
      </c>
      <c r="AR16" s="56">
        <f t="shared" si="52"/>
        <v>0.4209558823529412</v>
      </c>
      <c r="AS16" s="57">
        <f t="shared" si="7"/>
        <v>0.466796875</v>
      </c>
      <c r="AT16" s="58">
        <f t="shared" si="8"/>
        <v>0.4431818181818182</v>
      </c>
      <c r="AU16" s="50">
        <v>10</v>
      </c>
      <c r="AV16" s="51">
        <v>18</v>
      </c>
      <c r="AW16" s="59">
        <f t="shared" si="53"/>
        <v>28</v>
      </c>
      <c r="AX16" s="54">
        <f t="shared" si="54"/>
        <v>0.01838235294117647</v>
      </c>
      <c r="AY16" s="54">
        <f t="shared" si="9"/>
        <v>0.03515625</v>
      </c>
      <c r="AZ16" s="54">
        <f t="shared" si="10"/>
        <v>0.026515151515151516</v>
      </c>
      <c r="BA16" s="51">
        <v>2</v>
      </c>
      <c r="BB16" s="51">
        <v>4</v>
      </c>
      <c r="BC16" s="59">
        <f t="shared" si="55"/>
        <v>6</v>
      </c>
      <c r="BD16" s="54">
        <f t="shared" si="56"/>
        <v>0.003676470588235294</v>
      </c>
      <c r="BE16" s="54">
        <f t="shared" si="11"/>
        <v>0.0078125</v>
      </c>
      <c r="BF16" s="55">
        <f t="shared" si="12"/>
        <v>0.005681818181818182</v>
      </c>
      <c r="BG16" s="50">
        <v>143</v>
      </c>
      <c r="BH16" s="51">
        <v>160</v>
      </c>
      <c r="BI16" s="59">
        <f t="shared" si="57"/>
        <v>303</v>
      </c>
      <c r="BJ16" s="54">
        <f t="shared" si="58"/>
        <v>0.26286764705882354</v>
      </c>
      <c r="BK16" s="54">
        <f t="shared" si="13"/>
        <v>0.3125</v>
      </c>
      <c r="BL16" s="54">
        <f t="shared" si="14"/>
        <v>0.2869318181818182</v>
      </c>
      <c r="BM16" s="51">
        <v>69</v>
      </c>
      <c r="BN16" s="51">
        <v>71</v>
      </c>
      <c r="BO16" s="59">
        <f t="shared" si="59"/>
        <v>140</v>
      </c>
      <c r="BP16" s="54">
        <f t="shared" si="60"/>
        <v>0.12683823529411764</v>
      </c>
      <c r="BQ16" s="54">
        <f t="shared" si="15"/>
        <v>0.138671875</v>
      </c>
      <c r="BR16" s="55">
        <f t="shared" si="16"/>
        <v>0.13257575757575757</v>
      </c>
      <c r="BS16" s="50">
        <v>98</v>
      </c>
      <c r="BT16" s="51">
        <v>77</v>
      </c>
      <c r="BU16" s="59">
        <f t="shared" si="61"/>
        <v>175</v>
      </c>
      <c r="BV16" s="54">
        <f t="shared" si="62"/>
        <v>0.1801470588235294</v>
      </c>
      <c r="BW16" s="54">
        <f t="shared" si="17"/>
        <v>0.150390625</v>
      </c>
      <c r="BX16" s="54">
        <f t="shared" si="18"/>
        <v>0.16571969696969696</v>
      </c>
      <c r="BY16" s="51">
        <v>14</v>
      </c>
      <c r="BZ16" s="51">
        <v>12</v>
      </c>
      <c r="CA16" s="59">
        <f t="shared" si="63"/>
        <v>26</v>
      </c>
      <c r="CB16" s="54">
        <f t="shared" si="64"/>
        <v>0.025735294117647058</v>
      </c>
      <c r="CC16" s="54">
        <f t="shared" si="19"/>
        <v>0.0234375</v>
      </c>
      <c r="CD16" s="55">
        <f t="shared" si="20"/>
        <v>0.02462121212121212</v>
      </c>
      <c r="CE16" s="50">
        <v>108</v>
      </c>
      <c r="CF16" s="51">
        <v>71</v>
      </c>
      <c r="CG16" s="59">
        <f t="shared" si="65"/>
        <v>179</v>
      </c>
      <c r="CH16" s="54">
        <f t="shared" si="66"/>
        <v>0.19852941176470587</v>
      </c>
      <c r="CI16" s="54">
        <f t="shared" si="21"/>
        <v>0.138671875</v>
      </c>
      <c r="CJ16" s="54">
        <f t="shared" si="22"/>
        <v>0.16950757575757575</v>
      </c>
      <c r="CK16" s="51">
        <v>13</v>
      </c>
      <c r="CL16" s="51">
        <v>7</v>
      </c>
      <c r="CM16" s="59">
        <f t="shared" si="67"/>
        <v>20</v>
      </c>
      <c r="CN16" s="54">
        <f t="shared" si="68"/>
        <v>0.02389705882352941</v>
      </c>
      <c r="CO16" s="54">
        <f t="shared" si="23"/>
        <v>0.013671875</v>
      </c>
      <c r="CP16" s="54">
        <f t="shared" si="24"/>
        <v>0.01893939393939394</v>
      </c>
      <c r="CQ16" s="119">
        <f t="shared" si="25"/>
        <v>0.22242647058823528</v>
      </c>
      <c r="CR16" s="60">
        <f t="shared" si="26"/>
        <v>0.15234375</v>
      </c>
      <c r="CS16" s="55">
        <f t="shared" si="27"/>
        <v>0.1884469696969697</v>
      </c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1" customFormat="1" ht="13.5" customHeight="1">
      <c r="A17" s="33" t="s">
        <v>39</v>
      </c>
      <c r="B17" s="50">
        <v>180</v>
      </c>
      <c r="C17" s="51">
        <v>156</v>
      </c>
      <c r="D17" s="52">
        <f t="shared" si="28"/>
        <v>336</v>
      </c>
      <c r="E17" s="50">
        <v>56</v>
      </c>
      <c r="F17" s="51">
        <v>51</v>
      </c>
      <c r="G17" s="52">
        <f t="shared" si="29"/>
        <v>107</v>
      </c>
      <c r="H17" s="53">
        <f t="shared" si="30"/>
        <v>0.3111111111111111</v>
      </c>
      <c r="I17" s="54">
        <f t="shared" si="31"/>
        <v>0.3269230769230769</v>
      </c>
      <c r="J17" s="55">
        <f t="shared" si="32"/>
        <v>0.31845238095238093</v>
      </c>
      <c r="K17" s="50">
        <v>36</v>
      </c>
      <c r="L17" s="51">
        <v>47</v>
      </c>
      <c r="M17" s="52">
        <f t="shared" si="33"/>
        <v>83</v>
      </c>
      <c r="N17" s="53">
        <f t="shared" si="34"/>
        <v>0.6428571428571429</v>
      </c>
      <c r="O17" s="54">
        <f t="shared" si="35"/>
        <v>0.9215686274509803</v>
      </c>
      <c r="P17" s="55">
        <f t="shared" si="36"/>
        <v>0.7757009345794392</v>
      </c>
      <c r="Q17" s="50">
        <v>41</v>
      </c>
      <c r="R17" s="51">
        <v>41</v>
      </c>
      <c r="S17" s="52">
        <f t="shared" si="37"/>
        <v>82</v>
      </c>
      <c r="T17" s="56">
        <f t="shared" si="38"/>
        <v>0.22777777777777777</v>
      </c>
      <c r="U17" s="57">
        <f t="shared" si="2"/>
        <v>0.26282051282051283</v>
      </c>
      <c r="V17" s="58">
        <f t="shared" si="3"/>
        <v>0.24404761904761904</v>
      </c>
      <c r="W17" s="50">
        <v>92</v>
      </c>
      <c r="X17" s="51">
        <v>107</v>
      </c>
      <c r="Y17" s="52">
        <f t="shared" si="39"/>
        <v>199</v>
      </c>
      <c r="Z17" s="56">
        <f t="shared" si="40"/>
        <v>0.5111111111111111</v>
      </c>
      <c r="AA17" s="57">
        <f t="shared" si="41"/>
        <v>0.6858974358974359</v>
      </c>
      <c r="AB17" s="58">
        <f t="shared" si="42"/>
        <v>0.5922619047619048</v>
      </c>
      <c r="AC17" s="50">
        <v>2</v>
      </c>
      <c r="AD17" s="51">
        <v>1</v>
      </c>
      <c r="AE17" s="52">
        <f t="shared" si="43"/>
        <v>3</v>
      </c>
      <c r="AF17" s="56">
        <f t="shared" si="44"/>
        <v>0.011111111111111112</v>
      </c>
      <c r="AG17" s="57">
        <f t="shared" si="45"/>
        <v>0.00641025641025641</v>
      </c>
      <c r="AH17" s="58">
        <f t="shared" si="46"/>
        <v>0.008928571428571428</v>
      </c>
      <c r="AI17" s="50">
        <v>133</v>
      </c>
      <c r="AJ17" s="51">
        <v>106</v>
      </c>
      <c r="AK17" s="52">
        <f t="shared" si="47"/>
        <v>239</v>
      </c>
      <c r="AL17" s="56">
        <f t="shared" si="48"/>
        <v>0.7388888888888889</v>
      </c>
      <c r="AM17" s="57">
        <f t="shared" si="49"/>
        <v>0.6794871794871795</v>
      </c>
      <c r="AN17" s="58">
        <f t="shared" si="50"/>
        <v>0.7113095238095238</v>
      </c>
      <c r="AO17" s="50">
        <v>94</v>
      </c>
      <c r="AP17" s="51">
        <v>99</v>
      </c>
      <c r="AQ17" s="52">
        <f t="shared" si="51"/>
        <v>193</v>
      </c>
      <c r="AR17" s="56">
        <f t="shared" si="52"/>
        <v>0.5222222222222223</v>
      </c>
      <c r="AS17" s="57">
        <f t="shared" si="7"/>
        <v>0.6346153846153846</v>
      </c>
      <c r="AT17" s="58">
        <f t="shared" si="8"/>
        <v>0.5744047619047619</v>
      </c>
      <c r="AU17" s="50">
        <v>8</v>
      </c>
      <c r="AV17" s="51">
        <v>5</v>
      </c>
      <c r="AW17" s="59">
        <f t="shared" si="53"/>
        <v>13</v>
      </c>
      <c r="AX17" s="54">
        <f t="shared" si="54"/>
        <v>0.044444444444444446</v>
      </c>
      <c r="AY17" s="54">
        <f t="shared" si="9"/>
        <v>0.03205128205128205</v>
      </c>
      <c r="AZ17" s="54">
        <f t="shared" si="10"/>
        <v>0.03869047619047619</v>
      </c>
      <c r="BA17" s="51">
        <v>0</v>
      </c>
      <c r="BB17" s="51">
        <v>0</v>
      </c>
      <c r="BC17" s="59">
        <f t="shared" si="55"/>
        <v>0</v>
      </c>
      <c r="BD17" s="54">
        <f t="shared" si="56"/>
        <v>0</v>
      </c>
      <c r="BE17" s="54">
        <f t="shared" si="11"/>
        <v>0</v>
      </c>
      <c r="BF17" s="55">
        <f t="shared" si="12"/>
        <v>0</v>
      </c>
      <c r="BG17" s="50">
        <v>75</v>
      </c>
      <c r="BH17" s="51">
        <v>63</v>
      </c>
      <c r="BI17" s="59">
        <f t="shared" si="57"/>
        <v>138</v>
      </c>
      <c r="BJ17" s="54">
        <f t="shared" si="58"/>
        <v>0.4166666666666667</v>
      </c>
      <c r="BK17" s="54">
        <f t="shared" si="13"/>
        <v>0.40384615384615385</v>
      </c>
      <c r="BL17" s="54">
        <f t="shared" si="14"/>
        <v>0.4107142857142857</v>
      </c>
      <c r="BM17" s="51">
        <v>5</v>
      </c>
      <c r="BN17" s="51">
        <v>8</v>
      </c>
      <c r="BO17" s="59">
        <f t="shared" si="59"/>
        <v>13</v>
      </c>
      <c r="BP17" s="54">
        <f t="shared" si="60"/>
        <v>0.027777777777777776</v>
      </c>
      <c r="BQ17" s="54">
        <f t="shared" si="15"/>
        <v>0.05128205128205128</v>
      </c>
      <c r="BR17" s="55">
        <f t="shared" si="16"/>
        <v>0.03869047619047619</v>
      </c>
      <c r="BS17" s="50">
        <v>70</v>
      </c>
      <c r="BT17" s="51">
        <v>42</v>
      </c>
      <c r="BU17" s="59">
        <f t="shared" si="61"/>
        <v>112</v>
      </c>
      <c r="BV17" s="54">
        <f t="shared" si="62"/>
        <v>0.3888888888888889</v>
      </c>
      <c r="BW17" s="54">
        <f t="shared" si="17"/>
        <v>0.2692307692307692</v>
      </c>
      <c r="BX17" s="54">
        <f t="shared" si="18"/>
        <v>0.3333333333333333</v>
      </c>
      <c r="BY17" s="51">
        <v>17</v>
      </c>
      <c r="BZ17" s="51">
        <v>5</v>
      </c>
      <c r="CA17" s="59">
        <f t="shared" si="63"/>
        <v>22</v>
      </c>
      <c r="CB17" s="54">
        <f t="shared" si="64"/>
        <v>0.09444444444444444</v>
      </c>
      <c r="CC17" s="54">
        <f t="shared" si="19"/>
        <v>0.03205128205128205</v>
      </c>
      <c r="CD17" s="55">
        <f t="shared" si="20"/>
        <v>0.06547619047619048</v>
      </c>
      <c r="CE17" s="50">
        <v>57</v>
      </c>
      <c r="CF17" s="51">
        <v>30</v>
      </c>
      <c r="CG17" s="59">
        <f t="shared" si="65"/>
        <v>87</v>
      </c>
      <c r="CH17" s="54">
        <f t="shared" si="66"/>
        <v>0.31666666666666665</v>
      </c>
      <c r="CI17" s="54">
        <f t="shared" si="21"/>
        <v>0.19230769230769232</v>
      </c>
      <c r="CJ17" s="54">
        <f t="shared" si="22"/>
        <v>0.25892857142857145</v>
      </c>
      <c r="CK17" s="51">
        <v>9</v>
      </c>
      <c r="CL17" s="51">
        <v>3</v>
      </c>
      <c r="CM17" s="59">
        <f t="shared" si="67"/>
        <v>12</v>
      </c>
      <c r="CN17" s="54">
        <f t="shared" si="68"/>
        <v>0.05</v>
      </c>
      <c r="CO17" s="54">
        <f t="shared" si="23"/>
        <v>0.019230769230769232</v>
      </c>
      <c r="CP17" s="54">
        <f t="shared" si="24"/>
        <v>0.03571428571428571</v>
      </c>
      <c r="CQ17" s="119">
        <f t="shared" si="25"/>
        <v>0.36666666666666664</v>
      </c>
      <c r="CR17" s="60">
        <f t="shared" si="26"/>
        <v>0.21153846153846154</v>
      </c>
      <c r="CS17" s="55">
        <f t="shared" si="27"/>
        <v>0.29464285714285715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1" customFormat="1" ht="13.5" customHeight="1">
      <c r="A18" s="33" t="s">
        <v>27</v>
      </c>
      <c r="B18" s="50">
        <v>90</v>
      </c>
      <c r="C18" s="51">
        <v>96</v>
      </c>
      <c r="D18" s="52">
        <f t="shared" si="28"/>
        <v>186</v>
      </c>
      <c r="E18" s="50">
        <v>35</v>
      </c>
      <c r="F18" s="51">
        <v>45</v>
      </c>
      <c r="G18" s="52">
        <f t="shared" si="29"/>
        <v>80</v>
      </c>
      <c r="H18" s="53">
        <f t="shared" si="30"/>
        <v>0.3888888888888889</v>
      </c>
      <c r="I18" s="54">
        <f t="shared" si="31"/>
        <v>0.46875</v>
      </c>
      <c r="J18" s="55">
        <f t="shared" si="32"/>
        <v>0.43010752688172044</v>
      </c>
      <c r="K18" s="50">
        <v>20</v>
      </c>
      <c r="L18" s="51">
        <v>24</v>
      </c>
      <c r="M18" s="52">
        <f t="shared" si="33"/>
        <v>44</v>
      </c>
      <c r="N18" s="53">
        <f t="shared" si="34"/>
        <v>0.5714285714285714</v>
      </c>
      <c r="O18" s="54">
        <f t="shared" si="35"/>
        <v>0.5333333333333333</v>
      </c>
      <c r="P18" s="55">
        <f t="shared" si="36"/>
        <v>0.55</v>
      </c>
      <c r="Q18" s="50">
        <v>27</v>
      </c>
      <c r="R18" s="51">
        <v>41</v>
      </c>
      <c r="S18" s="52">
        <f t="shared" si="37"/>
        <v>68</v>
      </c>
      <c r="T18" s="56">
        <f t="shared" si="38"/>
        <v>0.3</v>
      </c>
      <c r="U18" s="57">
        <f t="shared" si="2"/>
        <v>0.4270833333333333</v>
      </c>
      <c r="V18" s="58">
        <f t="shared" si="3"/>
        <v>0.3655913978494624</v>
      </c>
      <c r="W18" s="50">
        <v>50</v>
      </c>
      <c r="X18" s="51">
        <v>64</v>
      </c>
      <c r="Y18" s="52">
        <f t="shared" si="39"/>
        <v>114</v>
      </c>
      <c r="Z18" s="56">
        <f t="shared" si="40"/>
        <v>0.5555555555555556</v>
      </c>
      <c r="AA18" s="57">
        <f t="shared" si="41"/>
        <v>0.6666666666666666</v>
      </c>
      <c r="AB18" s="58">
        <f t="shared" si="42"/>
        <v>0.6129032258064516</v>
      </c>
      <c r="AC18" s="50">
        <v>0</v>
      </c>
      <c r="AD18" s="51">
        <v>2</v>
      </c>
      <c r="AE18" s="52">
        <f t="shared" si="43"/>
        <v>2</v>
      </c>
      <c r="AF18" s="56">
        <f t="shared" si="44"/>
        <v>0</v>
      </c>
      <c r="AG18" s="57">
        <f t="shared" si="45"/>
        <v>0.020833333333333332</v>
      </c>
      <c r="AH18" s="58">
        <f t="shared" si="46"/>
        <v>0.010752688172043012</v>
      </c>
      <c r="AI18" s="50">
        <v>77</v>
      </c>
      <c r="AJ18" s="51">
        <v>107</v>
      </c>
      <c r="AK18" s="52">
        <f t="shared" si="47"/>
        <v>184</v>
      </c>
      <c r="AL18" s="56">
        <f t="shared" si="48"/>
        <v>0.8555555555555555</v>
      </c>
      <c r="AM18" s="57">
        <f t="shared" si="49"/>
        <v>1.1145833333333333</v>
      </c>
      <c r="AN18" s="58">
        <f t="shared" si="50"/>
        <v>0.989247311827957</v>
      </c>
      <c r="AO18" s="50">
        <v>37</v>
      </c>
      <c r="AP18" s="51">
        <v>41</v>
      </c>
      <c r="AQ18" s="52">
        <f t="shared" si="51"/>
        <v>78</v>
      </c>
      <c r="AR18" s="56">
        <f t="shared" si="52"/>
        <v>0.4111111111111111</v>
      </c>
      <c r="AS18" s="57">
        <f t="shared" si="7"/>
        <v>0.4270833333333333</v>
      </c>
      <c r="AT18" s="58">
        <f t="shared" si="8"/>
        <v>0.41935483870967744</v>
      </c>
      <c r="AU18" s="50">
        <v>0</v>
      </c>
      <c r="AV18" s="51">
        <v>0</v>
      </c>
      <c r="AW18" s="59">
        <f t="shared" si="53"/>
        <v>0</v>
      </c>
      <c r="AX18" s="54">
        <f t="shared" si="54"/>
        <v>0</v>
      </c>
      <c r="AY18" s="54">
        <f t="shared" si="9"/>
        <v>0</v>
      </c>
      <c r="AZ18" s="54">
        <f t="shared" si="10"/>
        <v>0</v>
      </c>
      <c r="BA18" s="51">
        <v>0</v>
      </c>
      <c r="BB18" s="51">
        <v>0</v>
      </c>
      <c r="BC18" s="59">
        <f t="shared" si="55"/>
        <v>0</v>
      </c>
      <c r="BD18" s="54">
        <f t="shared" si="56"/>
        <v>0</v>
      </c>
      <c r="BE18" s="54">
        <f t="shared" si="11"/>
        <v>0</v>
      </c>
      <c r="BF18" s="55">
        <f t="shared" si="12"/>
        <v>0</v>
      </c>
      <c r="BG18" s="50">
        <v>19</v>
      </c>
      <c r="BH18" s="51">
        <v>26</v>
      </c>
      <c r="BI18" s="59">
        <f t="shared" si="57"/>
        <v>45</v>
      </c>
      <c r="BJ18" s="54">
        <f t="shared" si="58"/>
        <v>0.2111111111111111</v>
      </c>
      <c r="BK18" s="54">
        <f t="shared" si="13"/>
        <v>0.2708333333333333</v>
      </c>
      <c r="BL18" s="54">
        <f t="shared" si="14"/>
        <v>0.24193548387096775</v>
      </c>
      <c r="BM18" s="51">
        <v>2</v>
      </c>
      <c r="BN18" s="51">
        <v>2</v>
      </c>
      <c r="BO18" s="59">
        <f t="shared" si="59"/>
        <v>4</v>
      </c>
      <c r="BP18" s="54">
        <f t="shared" si="60"/>
        <v>0.022222222222222223</v>
      </c>
      <c r="BQ18" s="54">
        <f t="shared" si="15"/>
        <v>0.020833333333333332</v>
      </c>
      <c r="BR18" s="55">
        <f t="shared" si="16"/>
        <v>0.021505376344086023</v>
      </c>
      <c r="BS18" s="50">
        <v>34</v>
      </c>
      <c r="BT18" s="51">
        <v>29</v>
      </c>
      <c r="BU18" s="59">
        <f t="shared" si="61"/>
        <v>63</v>
      </c>
      <c r="BV18" s="54">
        <f t="shared" si="62"/>
        <v>0.37777777777777777</v>
      </c>
      <c r="BW18" s="54">
        <f t="shared" si="17"/>
        <v>0.3020833333333333</v>
      </c>
      <c r="BX18" s="54">
        <f t="shared" si="18"/>
        <v>0.3387096774193548</v>
      </c>
      <c r="BY18" s="51">
        <v>5</v>
      </c>
      <c r="BZ18" s="51">
        <v>6</v>
      </c>
      <c r="CA18" s="59">
        <f t="shared" si="63"/>
        <v>11</v>
      </c>
      <c r="CB18" s="54">
        <f t="shared" si="64"/>
        <v>0.05555555555555555</v>
      </c>
      <c r="CC18" s="54">
        <f t="shared" si="19"/>
        <v>0.0625</v>
      </c>
      <c r="CD18" s="55">
        <f t="shared" si="20"/>
        <v>0.05913978494623656</v>
      </c>
      <c r="CE18" s="50">
        <v>15</v>
      </c>
      <c r="CF18" s="51">
        <v>15</v>
      </c>
      <c r="CG18" s="59">
        <f t="shared" si="65"/>
        <v>30</v>
      </c>
      <c r="CH18" s="54">
        <f t="shared" si="66"/>
        <v>0.16666666666666666</v>
      </c>
      <c r="CI18" s="54">
        <f t="shared" si="21"/>
        <v>0.15625</v>
      </c>
      <c r="CJ18" s="54">
        <f t="shared" si="22"/>
        <v>0.16129032258064516</v>
      </c>
      <c r="CK18" s="51">
        <v>7</v>
      </c>
      <c r="CL18" s="51">
        <v>6</v>
      </c>
      <c r="CM18" s="59">
        <f t="shared" si="67"/>
        <v>13</v>
      </c>
      <c r="CN18" s="54">
        <f t="shared" si="68"/>
        <v>0.07777777777777778</v>
      </c>
      <c r="CO18" s="54">
        <f t="shared" si="23"/>
        <v>0.0625</v>
      </c>
      <c r="CP18" s="54">
        <f t="shared" si="24"/>
        <v>0.06989247311827956</v>
      </c>
      <c r="CQ18" s="119">
        <f t="shared" si="25"/>
        <v>0.24444444444444444</v>
      </c>
      <c r="CR18" s="60">
        <f t="shared" si="26"/>
        <v>0.21875</v>
      </c>
      <c r="CS18" s="55">
        <f t="shared" si="27"/>
        <v>0.23118279569892472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1" customFormat="1" ht="13.5" customHeight="1">
      <c r="A19" s="33" t="s">
        <v>28</v>
      </c>
      <c r="B19" s="50">
        <v>42</v>
      </c>
      <c r="C19" s="51">
        <v>36</v>
      </c>
      <c r="D19" s="52">
        <f t="shared" si="28"/>
        <v>78</v>
      </c>
      <c r="E19" s="50">
        <v>1</v>
      </c>
      <c r="F19" s="51">
        <v>3</v>
      </c>
      <c r="G19" s="52">
        <f t="shared" si="29"/>
        <v>4</v>
      </c>
      <c r="H19" s="53">
        <f t="shared" si="30"/>
        <v>0.023809523809523808</v>
      </c>
      <c r="I19" s="54">
        <f t="shared" si="31"/>
        <v>0.08333333333333333</v>
      </c>
      <c r="J19" s="55">
        <f t="shared" si="32"/>
        <v>0.05128205128205128</v>
      </c>
      <c r="K19" s="50">
        <v>1</v>
      </c>
      <c r="L19" s="51">
        <v>2</v>
      </c>
      <c r="M19" s="52">
        <f t="shared" si="33"/>
        <v>3</v>
      </c>
      <c r="N19" s="53">
        <f t="shared" si="34"/>
        <v>1</v>
      </c>
      <c r="O19" s="54">
        <f t="shared" si="35"/>
        <v>0.6666666666666666</v>
      </c>
      <c r="P19" s="55">
        <f t="shared" si="36"/>
        <v>0.75</v>
      </c>
      <c r="Q19" s="50">
        <v>0</v>
      </c>
      <c r="R19" s="51">
        <v>1</v>
      </c>
      <c r="S19" s="52">
        <f t="shared" si="37"/>
        <v>1</v>
      </c>
      <c r="T19" s="56">
        <f t="shared" si="38"/>
        <v>0</v>
      </c>
      <c r="U19" s="57">
        <f t="shared" si="2"/>
        <v>0.027777777777777776</v>
      </c>
      <c r="V19" s="58">
        <f t="shared" si="3"/>
        <v>0.01282051282051282</v>
      </c>
      <c r="W19" s="50">
        <v>1</v>
      </c>
      <c r="X19" s="51">
        <v>2</v>
      </c>
      <c r="Y19" s="52">
        <f t="shared" si="39"/>
        <v>3</v>
      </c>
      <c r="Z19" s="56">
        <f t="shared" si="40"/>
        <v>0.023809523809523808</v>
      </c>
      <c r="AA19" s="57">
        <f t="shared" si="41"/>
        <v>0.05555555555555555</v>
      </c>
      <c r="AB19" s="58">
        <f t="shared" si="42"/>
        <v>0.038461538461538464</v>
      </c>
      <c r="AC19" s="50">
        <v>0</v>
      </c>
      <c r="AD19" s="51">
        <v>0</v>
      </c>
      <c r="AE19" s="52">
        <f t="shared" si="43"/>
        <v>0</v>
      </c>
      <c r="AF19" s="56">
        <f t="shared" si="44"/>
        <v>0</v>
      </c>
      <c r="AG19" s="57">
        <f t="shared" si="45"/>
        <v>0</v>
      </c>
      <c r="AH19" s="58">
        <f t="shared" si="46"/>
        <v>0</v>
      </c>
      <c r="AI19" s="50">
        <v>1</v>
      </c>
      <c r="AJ19" s="51">
        <v>3</v>
      </c>
      <c r="AK19" s="52">
        <f t="shared" si="47"/>
        <v>4</v>
      </c>
      <c r="AL19" s="56">
        <f t="shared" si="48"/>
        <v>0.023809523809523808</v>
      </c>
      <c r="AM19" s="57">
        <f t="shared" si="49"/>
        <v>0.08333333333333333</v>
      </c>
      <c r="AN19" s="58">
        <f t="shared" si="50"/>
        <v>0.05128205128205128</v>
      </c>
      <c r="AO19" s="50">
        <v>0</v>
      </c>
      <c r="AP19" s="51">
        <v>7</v>
      </c>
      <c r="AQ19" s="52">
        <f t="shared" si="51"/>
        <v>7</v>
      </c>
      <c r="AR19" s="56">
        <f t="shared" si="52"/>
        <v>0</v>
      </c>
      <c r="AS19" s="57">
        <f t="shared" si="7"/>
        <v>0.19444444444444445</v>
      </c>
      <c r="AT19" s="58">
        <f t="shared" si="8"/>
        <v>0.08974358974358974</v>
      </c>
      <c r="AU19" s="50">
        <v>0</v>
      </c>
      <c r="AV19" s="51">
        <v>0</v>
      </c>
      <c r="AW19" s="59">
        <f t="shared" si="53"/>
        <v>0</v>
      </c>
      <c r="AX19" s="54">
        <f t="shared" si="54"/>
        <v>0</v>
      </c>
      <c r="AY19" s="54">
        <f t="shared" si="9"/>
        <v>0</v>
      </c>
      <c r="AZ19" s="54">
        <f t="shared" si="10"/>
        <v>0</v>
      </c>
      <c r="BA19" s="51">
        <v>0</v>
      </c>
      <c r="BB19" s="51">
        <v>0</v>
      </c>
      <c r="BC19" s="59">
        <f t="shared" si="55"/>
        <v>0</v>
      </c>
      <c r="BD19" s="54">
        <f t="shared" si="56"/>
        <v>0</v>
      </c>
      <c r="BE19" s="54">
        <f t="shared" si="11"/>
        <v>0</v>
      </c>
      <c r="BF19" s="55">
        <f t="shared" si="12"/>
        <v>0</v>
      </c>
      <c r="BG19" s="50">
        <v>6</v>
      </c>
      <c r="BH19" s="51">
        <v>4</v>
      </c>
      <c r="BI19" s="59">
        <f t="shared" si="57"/>
        <v>10</v>
      </c>
      <c r="BJ19" s="54">
        <f t="shared" si="58"/>
        <v>0.14285714285714285</v>
      </c>
      <c r="BK19" s="54">
        <f t="shared" si="13"/>
        <v>0.1111111111111111</v>
      </c>
      <c r="BL19" s="54">
        <f t="shared" si="14"/>
        <v>0.1282051282051282</v>
      </c>
      <c r="BM19" s="51">
        <v>0</v>
      </c>
      <c r="BN19" s="51">
        <v>0</v>
      </c>
      <c r="BO19" s="59">
        <f t="shared" si="59"/>
        <v>0</v>
      </c>
      <c r="BP19" s="54">
        <f t="shared" si="60"/>
        <v>0</v>
      </c>
      <c r="BQ19" s="54">
        <f t="shared" si="15"/>
        <v>0</v>
      </c>
      <c r="BR19" s="55">
        <f t="shared" si="16"/>
        <v>0</v>
      </c>
      <c r="BS19" s="50">
        <v>9</v>
      </c>
      <c r="BT19" s="51">
        <v>5</v>
      </c>
      <c r="BU19" s="59">
        <f t="shared" si="61"/>
        <v>14</v>
      </c>
      <c r="BV19" s="54">
        <f t="shared" si="62"/>
        <v>0.21428571428571427</v>
      </c>
      <c r="BW19" s="54">
        <f t="shared" si="17"/>
        <v>0.1388888888888889</v>
      </c>
      <c r="BX19" s="54">
        <f t="shared" si="18"/>
        <v>0.1794871794871795</v>
      </c>
      <c r="BY19" s="51">
        <v>1</v>
      </c>
      <c r="BZ19" s="51">
        <v>4</v>
      </c>
      <c r="CA19" s="59">
        <f t="shared" si="63"/>
        <v>5</v>
      </c>
      <c r="CB19" s="54">
        <f t="shared" si="64"/>
        <v>0.023809523809523808</v>
      </c>
      <c r="CC19" s="54">
        <f t="shared" si="19"/>
        <v>0.1111111111111111</v>
      </c>
      <c r="CD19" s="55">
        <f t="shared" si="20"/>
        <v>0.0641025641025641</v>
      </c>
      <c r="CE19" s="50">
        <v>11</v>
      </c>
      <c r="CF19" s="51">
        <v>7</v>
      </c>
      <c r="CG19" s="59">
        <f t="shared" si="65"/>
        <v>18</v>
      </c>
      <c r="CH19" s="54">
        <f t="shared" si="66"/>
        <v>0.2619047619047619</v>
      </c>
      <c r="CI19" s="54">
        <f t="shared" si="21"/>
        <v>0.19444444444444445</v>
      </c>
      <c r="CJ19" s="54">
        <f t="shared" si="22"/>
        <v>0.23076923076923078</v>
      </c>
      <c r="CK19" s="51">
        <v>0</v>
      </c>
      <c r="CL19" s="51">
        <v>0</v>
      </c>
      <c r="CM19" s="59">
        <f t="shared" si="67"/>
        <v>0</v>
      </c>
      <c r="CN19" s="54">
        <f t="shared" si="68"/>
        <v>0</v>
      </c>
      <c r="CO19" s="54">
        <f t="shared" si="23"/>
        <v>0</v>
      </c>
      <c r="CP19" s="54">
        <f t="shared" si="24"/>
        <v>0</v>
      </c>
      <c r="CQ19" s="119">
        <f t="shared" si="25"/>
        <v>0.2619047619047619</v>
      </c>
      <c r="CR19" s="60">
        <f t="shared" si="26"/>
        <v>0.19444444444444445</v>
      </c>
      <c r="CS19" s="55">
        <f t="shared" si="27"/>
        <v>0.23076923076923078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1" customFormat="1" ht="13.5" customHeight="1">
      <c r="A20" s="33" t="s">
        <v>43</v>
      </c>
      <c r="B20" s="50">
        <v>104</v>
      </c>
      <c r="C20" s="51">
        <v>108</v>
      </c>
      <c r="D20" s="52">
        <f t="shared" si="28"/>
        <v>212</v>
      </c>
      <c r="E20" s="50">
        <v>42</v>
      </c>
      <c r="F20" s="51">
        <v>44</v>
      </c>
      <c r="G20" s="52">
        <f t="shared" si="29"/>
        <v>86</v>
      </c>
      <c r="H20" s="53">
        <f t="shared" si="30"/>
        <v>0.40384615384615385</v>
      </c>
      <c r="I20" s="54">
        <f t="shared" si="31"/>
        <v>0.4074074074074074</v>
      </c>
      <c r="J20" s="55">
        <f t="shared" si="32"/>
        <v>0.4056603773584906</v>
      </c>
      <c r="K20" s="50">
        <v>29</v>
      </c>
      <c r="L20" s="51">
        <v>24</v>
      </c>
      <c r="M20" s="52">
        <f t="shared" si="33"/>
        <v>53</v>
      </c>
      <c r="N20" s="53">
        <f t="shared" si="34"/>
        <v>0.6904761904761905</v>
      </c>
      <c r="O20" s="54">
        <f t="shared" si="35"/>
        <v>0.5454545454545454</v>
      </c>
      <c r="P20" s="55">
        <f t="shared" si="36"/>
        <v>0.6162790697674418</v>
      </c>
      <c r="Q20" s="50">
        <v>22</v>
      </c>
      <c r="R20" s="51">
        <v>22</v>
      </c>
      <c r="S20" s="52">
        <f t="shared" si="37"/>
        <v>44</v>
      </c>
      <c r="T20" s="56">
        <f t="shared" si="38"/>
        <v>0.21153846153846154</v>
      </c>
      <c r="U20" s="57">
        <f t="shared" si="2"/>
        <v>0.2037037037037037</v>
      </c>
      <c r="V20" s="58">
        <f t="shared" si="3"/>
        <v>0.20754716981132076</v>
      </c>
      <c r="W20" s="50">
        <v>110</v>
      </c>
      <c r="X20" s="51">
        <v>150</v>
      </c>
      <c r="Y20" s="52">
        <f t="shared" si="39"/>
        <v>260</v>
      </c>
      <c r="Z20" s="56">
        <f t="shared" si="40"/>
        <v>1.0576923076923077</v>
      </c>
      <c r="AA20" s="57">
        <f t="shared" si="41"/>
        <v>1.3888888888888888</v>
      </c>
      <c r="AB20" s="58">
        <f t="shared" si="42"/>
        <v>1.2264150943396226</v>
      </c>
      <c r="AC20" s="50">
        <v>0</v>
      </c>
      <c r="AD20" s="51">
        <v>0</v>
      </c>
      <c r="AE20" s="52">
        <f t="shared" si="43"/>
        <v>0</v>
      </c>
      <c r="AF20" s="56">
        <f t="shared" si="44"/>
        <v>0</v>
      </c>
      <c r="AG20" s="57">
        <f t="shared" si="45"/>
        <v>0</v>
      </c>
      <c r="AH20" s="58">
        <f t="shared" si="46"/>
        <v>0</v>
      </c>
      <c r="AI20" s="50">
        <v>132</v>
      </c>
      <c r="AJ20" s="51">
        <v>172</v>
      </c>
      <c r="AK20" s="52">
        <f t="shared" si="47"/>
        <v>304</v>
      </c>
      <c r="AL20" s="56">
        <f t="shared" si="48"/>
        <v>1.2692307692307692</v>
      </c>
      <c r="AM20" s="57">
        <f t="shared" si="49"/>
        <v>1.5925925925925926</v>
      </c>
      <c r="AN20" s="58">
        <f t="shared" si="50"/>
        <v>1.4339622641509433</v>
      </c>
      <c r="AO20" s="50">
        <v>32</v>
      </c>
      <c r="AP20" s="51">
        <v>28</v>
      </c>
      <c r="AQ20" s="52">
        <f t="shared" si="51"/>
        <v>60</v>
      </c>
      <c r="AR20" s="56">
        <f t="shared" si="52"/>
        <v>0.3076923076923077</v>
      </c>
      <c r="AS20" s="57">
        <f t="shared" si="7"/>
        <v>0.25925925925925924</v>
      </c>
      <c r="AT20" s="58">
        <f t="shared" si="8"/>
        <v>0.2830188679245283</v>
      </c>
      <c r="AU20" s="50">
        <v>1</v>
      </c>
      <c r="AV20" s="51">
        <v>3</v>
      </c>
      <c r="AW20" s="59">
        <f t="shared" si="53"/>
        <v>4</v>
      </c>
      <c r="AX20" s="54">
        <f t="shared" si="54"/>
        <v>0.009615384615384616</v>
      </c>
      <c r="AY20" s="54">
        <f t="shared" si="9"/>
        <v>0.027777777777777776</v>
      </c>
      <c r="AZ20" s="54">
        <f t="shared" si="10"/>
        <v>0.018867924528301886</v>
      </c>
      <c r="BA20" s="51">
        <v>0</v>
      </c>
      <c r="BB20" s="51">
        <v>0</v>
      </c>
      <c r="BC20" s="59">
        <f t="shared" si="55"/>
        <v>0</v>
      </c>
      <c r="BD20" s="54">
        <f t="shared" si="56"/>
        <v>0</v>
      </c>
      <c r="BE20" s="54">
        <f t="shared" si="11"/>
        <v>0</v>
      </c>
      <c r="BF20" s="55">
        <f t="shared" si="12"/>
        <v>0</v>
      </c>
      <c r="BG20" s="50">
        <v>28</v>
      </c>
      <c r="BH20" s="51">
        <v>13</v>
      </c>
      <c r="BI20" s="59">
        <f t="shared" si="57"/>
        <v>41</v>
      </c>
      <c r="BJ20" s="54">
        <f t="shared" si="58"/>
        <v>0.2692307692307692</v>
      </c>
      <c r="BK20" s="54">
        <f t="shared" si="13"/>
        <v>0.12037037037037036</v>
      </c>
      <c r="BL20" s="54">
        <f t="shared" si="14"/>
        <v>0.19339622641509435</v>
      </c>
      <c r="BM20" s="51">
        <v>4</v>
      </c>
      <c r="BN20" s="51">
        <v>6</v>
      </c>
      <c r="BO20" s="59">
        <f t="shared" si="59"/>
        <v>10</v>
      </c>
      <c r="BP20" s="54">
        <f t="shared" si="60"/>
        <v>0.038461538461538464</v>
      </c>
      <c r="BQ20" s="54">
        <f t="shared" si="15"/>
        <v>0.05555555555555555</v>
      </c>
      <c r="BR20" s="55">
        <f t="shared" si="16"/>
        <v>0.04716981132075472</v>
      </c>
      <c r="BS20" s="50">
        <v>31</v>
      </c>
      <c r="BT20" s="51">
        <v>28</v>
      </c>
      <c r="BU20" s="59">
        <f t="shared" si="61"/>
        <v>59</v>
      </c>
      <c r="BV20" s="54">
        <f t="shared" si="62"/>
        <v>0.2980769230769231</v>
      </c>
      <c r="BW20" s="54">
        <f t="shared" si="17"/>
        <v>0.25925925925925924</v>
      </c>
      <c r="BX20" s="54">
        <f t="shared" si="18"/>
        <v>0.2783018867924528</v>
      </c>
      <c r="BY20" s="51">
        <v>6</v>
      </c>
      <c r="BZ20" s="51">
        <v>1</v>
      </c>
      <c r="CA20" s="59">
        <f t="shared" si="63"/>
        <v>7</v>
      </c>
      <c r="CB20" s="54">
        <f t="shared" si="64"/>
        <v>0.057692307692307696</v>
      </c>
      <c r="CC20" s="54">
        <f t="shared" si="19"/>
        <v>0.009259259259259259</v>
      </c>
      <c r="CD20" s="55">
        <f t="shared" si="20"/>
        <v>0.0330188679245283</v>
      </c>
      <c r="CE20" s="50">
        <v>24</v>
      </c>
      <c r="CF20" s="51">
        <v>24</v>
      </c>
      <c r="CG20" s="59">
        <f t="shared" si="65"/>
        <v>48</v>
      </c>
      <c r="CH20" s="54">
        <f t="shared" si="66"/>
        <v>0.23076923076923078</v>
      </c>
      <c r="CI20" s="54">
        <f t="shared" si="21"/>
        <v>0.2222222222222222</v>
      </c>
      <c r="CJ20" s="54">
        <f t="shared" si="22"/>
        <v>0.22641509433962265</v>
      </c>
      <c r="CK20" s="51">
        <v>0</v>
      </c>
      <c r="CL20" s="51">
        <v>1</v>
      </c>
      <c r="CM20" s="59">
        <f t="shared" si="67"/>
        <v>1</v>
      </c>
      <c r="CN20" s="54">
        <f t="shared" si="68"/>
        <v>0</v>
      </c>
      <c r="CO20" s="54">
        <f t="shared" si="23"/>
        <v>0.009259259259259259</v>
      </c>
      <c r="CP20" s="54">
        <f t="shared" si="24"/>
        <v>0.0047169811320754715</v>
      </c>
      <c r="CQ20" s="119">
        <f t="shared" si="25"/>
        <v>0.23076923076923078</v>
      </c>
      <c r="CR20" s="60">
        <f t="shared" si="26"/>
        <v>0.23148148148148148</v>
      </c>
      <c r="CS20" s="55">
        <f t="shared" si="27"/>
        <v>0.23113207547169812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1" customFormat="1" ht="13.5" customHeight="1">
      <c r="A21" s="33" t="s">
        <v>29</v>
      </c>
      <c r="B21" s="50">
        <v>26</v>
      </c>
      <c r="C21" s="51">
        <v>45</v>
      </c>
      <c r="D21" s="52">
        <f t="shared" si="28"/>
        <v>71</v>
      </c>
      <c r="E21" s="50">
        <v>6</v>
      </c>
      <c r="F21" s="51">
        <v>5</v>
      </c>
      <c r="G21" s="52">
        <f t="shared" si="29"/>
        <v>11</v>
      </c>
      <c r="H21" s="53">
        <f t="shared" si="30"/>
        <v>0.23076923076923078</v>
      </c>
      <c r="I21" s="54">
        <f t="shared" si="31"/>
        <v>0.1111111111111111</v>
      </c>
      <c r="J21" s="55">
        <f t="shared" si="32"/>
        <v>0.15492957746478872</v>
      </c>
      <c r="K21" s="50">
        <v>2</v>
      </c>
      <c r="L21" s="51">
        <v>3</v>
      </c>
      <c r="M21" s="52">
        <f t="shared" si="33"/>
        <v>5</v>
      </c>
      <c r="N21" s="53">
        <f t="shared" si="34"/>
        <v>0.3333333333333333</v>
      </c>
      <c r="O21" s="54">
        <f t="shared" si="35"/>
        <v>0.6</v>
      </c>
      <c r="P21" s="55">
        <f t="shared" si="36"/>
        <v>0.45454545454545453</v>
      </c>
      <c r="Q21" s="50">
        <v>5</v>
      </c>
      <c r="R21" s="51">
        <v>3</v>
      </c>
      <c r="S21" s="52">
        <f t="shared" si="37"/>
        <v>8</v>
      </c>
      <c r="T21" s="56">
        <f t="shared" si="38"/>
        <v>0.19230769230769232</v>
      </c>
      <c r="U21" s="57">
        <f t="shared" si="2"/>
        <v>0.06666666666666667</v>
      </c>
      <c r="V21" s="58">
        <f t="shared" si="3"/>
        <v>0.11267605633802817</v>
      </c>
      <c r="W21" s="50">
        <v>3</v>
      </c>
      <c r="X21" s="51">
        <v>3</v>
      </c>
      <c r="Y21" s="52">
        <f t="shared" si="39"/>
        <v>6</v>
      </c>
      <c r="Z21" s="56">
        <f t="shared" si="40"/>
        <v>0.11538461538461539</v>
      </c>
      <c r="AA21" s="57">
        <f t="shared" si="41"/>
        <v>0.06666666666666667</v>
      </c>
      <c r="AB21" s="58">
        <f t="shared" si="42"/>
        <v>0.08450704225352113</v>
      </c>
      <c r="AC21" s="50">
        <v>0</v>
      </c>
      <c r="AD21" s="51">
        <v>0</v>
      </c>
      <c r="AE21" s="52">
        <f t="shared" si="43"/>
        <v>0</v>
      </c>
      <c r="AF21" s="56">
        <f t="shared" si="44"/>
        <v>0</v>
      </c>
      <c r="AG21" s="57">
        <f t="shared" si="45"/>
        <v>0</v>
      </c>
      <c r="AH21" s="58">
        <f t="shared" si="46"/>
        <v>0</v>
      </c>
      <c r="AI21" s="50">
        <v>8</v>
      </c>
      <c r="AJ21" s="51">
        <v>6</v>
      </c>
      <c r="AK21" s="52">
        <f t="shared" si="47"/>
        <v>14</v>
      </c>
      <c r="AL21" s="56">
        <f t="shared" si="48"/>
        <v>0.3076923076923077</v>
      </c>
      <c r="AM21" s="57">
        <f t="shared" si="49"/>
        <v>0.13333333333333333</v>
      </c>
      <c r="AN21" s="58">
        <f t="shared" si="50"/>
        <v>0.19718309859154928</v>
      </c>
      <c r="AO21" s="50">
        <v>6</v>
      </c>
      <c r="AP21" s="51">
        <v>19</v>
      </c>
      <c r="AQ21" s="52">
        <f t="shared" si="51"/>
        <v>25</v>
      </c>
      <c r="AR21" s="56">
        <f t="shared" si="52"/>
        <v>0.23076923076923078</v>
      </c>
      <c r="AS21" s="57">
        <f t="shared" si="7"/>
        <v>0.4222222222222222</v>
      </c>
      <c r="AT21" s="58">
        <f t="shared" si="8"/>
        <v>0.352112676056338</v>
      </c>
      <c r="AU21" s="50">
        <v>0</v>
      </c>
      <c r="AV21" s="51">
        <v>0</v>
      </c>
      <c r="AW21" s="59">
        <f t="shared" si="53"/>
        <v>0</v>
      </c>
      <c r="AX21" s="54">
        <f t="shared" si="54"/>
        <v>0</v>
      </c>
      <c r="AY21" s="54">
        <f t="shared" si="9"/>
        <v>0</v>
      </c>
      <c r="AZ21" s="54">
        <f t="shared" si="10"/>
        <v>0</v>
      </c>
      <c r="BA21" s="51">
        <v>0</v>
      </c>
      <c r="BB21" s="51">
        <v>0</v>
      </c>
      <c r="BC21" s="59">
        <f t="shared" si="55"/>
        <v>0</v>
      </c>
      <c r="BD21" s="54">
        <f t="shared" si="56"/>
        <v>0</v>
      </c>
      <c r="BE21" s="54">
        <f t="shared" si="11"/>
        <v>0</v>
      </c>
      <c r="BF21" s="55">
        <f t="shared" si="12"/>
        <v>0</v>
      </c>
      <c r="BG21" s="50">
        <v>2</v>
      </c>
      <c r="BH21" s="51">
        <v>5</v>
      </c>
      <c r="BI21" s="59">
        <f t="shared" si="57"/>
        <v>7</v>
      </c>
      <c r="BJ21" s="54">
        <f t="shared" si="58"/>
        <v>0.07692307692307693</v>
      </c>
      <c r="BK21" s="54">
        <f t="shared" si="13"/>
        <v>0.1111111111111111</v>
      </c>
      <c r="BL21" s="54">
        <f t="shared" si="14"/>
        <v>0.09859154929577464</v>
      </c>
      <c r="BM21" s="51">
        <v>0</v>
      </c>
      <c r="BN21" s="51">
        <v>0</v>
      </c>
      <c r="BO21" s="59">
        <f t="shared" si="59"/>
        <v>0</v>
      </c>
      <c r="BP21" s="54">
        <f t="shared" si="60"/>
        <v>0</v>
      </c>
      <c r="BQ21" s="54">
        <f t="shared" si="15"/>
        <v>0</v>
      </c>
      <c r="BR21" s="55">
        <f t="shared" si="16"/>
        <v>0</v>
      </c>
      <c r="BS21" s="50">
        <v>17</v>
      </c>
      <c r="BT21" s="51">
        <v>22</v>
      </c>
      <c r="BU21" s="59">
        <f t="shared" si="61"/>
        <v>39</v>
      </c>
      <c r="BV21" s="54">
        <f t="shared" si="62"/>
        <v>0.6538461538461539</v>
      </c>
      <c r="BW21" s="54">
        <f t="shared" si="17"/>
        <v>0.4888888888888889</v>
      </c>
      <c r="BX21" s="54">
        <f t="shared" si="18"/>
        <v>0.5492957746478874</v>
      </c>
      <c r="BY21" s="51">
        <v>2</v>
      </c>
      <c r="BZ21" s="51">
        <v>2</v>
      </c>
      <c r="CA21" s="59">
        <f t="shared" si="63"/>
        <v>4</v>
      </c>
      <c r="CB21" s="54">
        <f t="shared" si="64"/>
        <v>0.07692307692307693</v>
      </c>
      <c r="CC21" s="54">
        <f t="shared" si="19"/>
        <v>0.044444444444444446</v>
      </c>
      <c r="CD21" s="55">
        <f t="shared" si="20"/>
        <v>0.056338028169014086</v>
      </c>
      <c r="CE21" s="50">
        <v>14</v>
      </c>
      <c r="CF21" s="51">
        <v>16</v>
      </c>
      <c r="CG21" s="59">
        <f t="shared" si="65"/>
        <v>30</v>
      </c>
      <c r="CH21" s="54">
        <f t="shared" si="66"/>
        <v>0.5384615384615384</v>
      </c>
      <c r="CI21" s="54">
        <f t="shared" si="21"/>
        <v>0.35555555555555557</v>
      </c>
      <c r="CJ21" s="54">
        <f t="shared" si="22"/>
        <v>0.4225352112676056</v>
      </c>
      <c r="CK21" s="51">
        <v>0</v>
      </c>
      <c r="CL21" s="51">
        <v>1</v>
      </c>
      <c r="CM21" s="59">
        <f t="shared" si="67"/>
        <v>1</v>
      </c>
      <c r="CN21" s="54">
        <f t="shared" si="68"/>
        <v>0</v>
      </c>
      <c r="CO21" s="54">
        <f t="shared" si="23"/>
        <v>0.022222222222222223</v>
      </c>
      <c r="CP21" s="54">
        <f t="shared" si="24"/>
        <v>0.014084507042253521</v>
      </c>
      <c r="CQ21" s="119">
        <f t="shared" si="25"/>
        <v>0.5384615384615384</v>
      </c>
      <c r="CR21" s="60">
        <f t="shared" si="26"/>
        <v>0.37777777777777777</v>
      </c>
      <c r="CS21" s="55">
        <f t="shared" si="27"/>
        <v>0.43661971830985913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1" customFormat="1" ht="13.5" customHeight="1">
      <c r="A22" s="33" t="s">
        <v>30</v>
      </c>
      <c r="B22" s="50">
        <v>25</v>
      </c>
      <c r="C22" s="51">
        <v>38</v>
      </c>
      <c r="D22" s="52">
        <f t="shared" si="28"/>
        <v>63</v>
      </c>
      <c r="E22" s="50">
        <v>9</v>
      </c>
      <c r="F22" s="51">
        <v>12</v>
      </c>
      <c r="G22" s="52">
        <f t="shared" si="29"/>
        <v>21</v>
      </c>
      <c r="H22" s="53">
        <f t="shared" si="30"/>
        <v>0.36</v>
      </c>
      <c r="I22" s="54">
        <f t="shared" si="31"/>
        <v>0.3157894736842105</v>
      </c>
      <c r="J22" s="55">
        <f t="shared" si="32"/>
        <v>0.3333333333333333</v>
      </c>
      <c r="K22" s="50">
        <v>1</v>
      </c>
      <c r="L22" s="51">
        <v>5</v>
      </c>
      <c r="M22" s="52">
        <f t="shared" si="33"/>
        <v>6</v>
      </c>
      <c r="N22" s="53">
        <f t="shared" si="34"/>
        <v>0.1111111111111111</v>
      </c>
      <c r="O22" s="54">
        <f t="shared" si="35"/>
        <v>0.4166666666666667</v>
      </c>
      <c r="P22" s="55">
        <f t="shared" si="36"/>
        <v>0.2857142857142857</v>
      </c>
      <c r="Q22" s="50">
        <v>12</v>
      </c>
      <c r="R22" s="51">
        <v>25</v>
      </c>
      <c r="S22" s="52">
        <f t="shared" si="37"/>
        <v>37</v>
      </c>
      <c r="T22" s="56">
        <f t="shared" si="38"/>
        <v>0.48</v>
      </c>
      <c r="U22" s="57">
        <f t="shared" si="2"/>
        <v>0.6578947368421053</v>
      </c>
      <c r="V22" s="58">
        <f t="shared" si="3"/>
        <v>0.5873015873015873</v>
      </c>
      <c r="W22" s="50">
        <v>4</v>
      </c>
      <c r="X22" s="51">
        <v>19</v>
      </c>
      <c r="Y22" s="52">
        <f t="shared" si="39"/>
        <v>23</v>
      </c>
      <c r="Z22" s="56">
        <f t="shared" si="40"/>
        <v>0.16</v>
      </c>
      <c r="AA22" s="57">
        <f t="shared" si="41"/>
        <v>0.5</v>
      </c>
      <c r="AB22" s="58">
        <f t="shared" si="42"/>
        <v>0.36507936507936506</v>
      </c>
      <c r="AC22" s="50">
        <v>0</v>
      </c>
      <c r="AD22" s="51">
        <v>0</v>
      </c>
      <c r="AE22" s="52">
        <f t="shared" si="43"/>
        <v>0</v>
      </c>
      <c r="AF22" s="56">
        <f t="shared" si="44"/>
        <v>0</v>
      </c>
      <c r="AG22" s="57">
        <f t="shared" si="45"/>
        <v>0</v>
      </c>
      <c r="AH22" s="58">
        <f t="shared" si="46"/>
        <v>0</v>
      </c>
      <c r="AI22" s="50">
        <v>16</v>
      </c>
      <c r="AJ22" s="51">
        <v>44</v>
      </c>
      <c r="AK22" s="52">
        <f t="shared" si="47"/>
        <v>60</v>
      </c>
      <c r="AL22" s="56">
        <f t="shared" si="48"/>
        <v>0.64</v>
      </c>
      <c r="AM22" s="57">
        <f t="shared" si="49"/>
        <v>1.1578947368421053</v>
      </c>
      <c r="AN22" s="58">
        <f t="shared" si="50"/>
        <v>0.9523809523809523</v>
      </c>
      <c r="AO22" s="50">
        <v>1</v>
      </c>
      <c r="AP22" s="51">
        <v>5</v>
      </c>
      <c r="AQ22" s="52">
        <f t="shared" si="51"/>
        <v>6</v>
      </c>
      <c r="AR22" s="56">
        <f t="shared" si="52"/>
        <v>0.04</v>
      </c>
      <c r="AS22" s="57">
        <f t="shared" si="7"/>
        <v>0.13157894736842105</v>
      </c>
      <c r="AT22" s="58">
        <f t="shared" si="8"/>
        <v>0.09523809523809523</v>
      </c>
      <c r="AU22" s="50">
        <v>0</v>
      </c>
      <c r="AV22" s="51">
        <v>0</v>
      </c>
      <c r="AW22" s="59">
        <f t="shared" si="53"/>
        <v>0</v>
      </c>
      <c r="AX22" s="54">
        <f t="shared" si="54"/>
        <v>0</v>
      </c>
      <c r="AY22" s="54">
        <f t="shared" si="9"/>
        <v>0</v>
      </c>
      <c r="AZ22" s="54">
        <f t="shared" si="10"/>
        <v>0</v>
      </c>
      <c r="BA22" s="51">
        <v>0</v>
      </c>
      <c r="BB22" s="51">
        <v>0</v>
      </c>
      <c r="BC22" s="59">
        <f t="shared" si="55"/>
        <v>0</v>
      </c>
      <c r="BD22" s="54">
        <f t="shared" si="56"/>
        <v>0</v>
      </c>
      <c r="BE22" s="54">
        <f t="shared" si="11"/>
        <v>0</v>
      </c>
      <c r="BF22" s="55">
        <f t="shared" si="12"/>
        <v>0</v>
      </c>
      <c r="BG22" s="50">
        <v>1</v>
      </c>
      <c r="BH22" s="51">
        <v>0</v>
      </c>
      <c r="BI22" s="59">
        <f t="shared" si="57"/>
        <v>1</v>
      </c>
      <c r="BJ22" s="54">
        <f t="shared" si="58"/>
        <v>0.04</v>
      </c>
      <c r="BK22" s="54">
        <f t="shared" si="13"/>
        <v>0</v>
      </c>
      <c r="BL22" s="54">
        <f t="shared" si="14"/>
        <v>0.015873015873015872</v>
      </c>
      <c r="BM22" s="51">
        <v>0</v>
      </c>
      <c r="BN22" s="51">
        <v>0</v>
      </c>
      <c r="BO22" s="59">
        <f t="shared" si="59"/>
        <v>0</v>
      </c>
      <c r="BP22" s="54">
        <f t="shared" si="60"/>
        <v>0</v>
      </c>
      <c r="BQ22" s="54">
        <f t="shared" si="15"/>
        <v>0</v>
      </c>
      <c r="BR22" s="55">
        <f t="shared" si="16"/>
        <v>0</v>
      </c>
      <c r="BS22" s="50">
        <v>3</v>
      </c>
      <c r="BT22" s="51">
        <v>4</v>
      </c>
      <c r="BU22" s="59">
        <f t="shared" si="61"/>
        <v>7</v>
      </c>
      <c r="BV22" s="54">
        <f t="shared" si="62"/>
        <v>0.12</v>
      </c>
      <c r="BW22" s="54">
        <f t="shared" si="17"/>
        <v>0.10526315789473684</v>
      </c>
      <c r="BX22" s="54">
        <f t="shared" si="18"/>
        <v>0.1111111111111111</v>
      </c>
      <c r="BY22" s="51">
        <v>0</v>
      </c>
      <c r="BZ22" s="51">
        <v>0</v>
      </c>
      <c r="CA22" s="59">
        <f t="shared" si="63"/>
        <v>0</v>
      </c>
      <c r="CB22" s="54">
        <f t="shared" si="64"/>
        <v>0</v>
      </c>
      <c r="CC22" s="54">
        <f t="shared" si="19"/>
        <v>0</v>
      </c>
      <c r="CD22" s="55">
        <f t="shared" si="20"/>
        <v>0</v>
      </c>
      <c r="CE22" s="50">
        <v>1</v>
      </c>
      <c r="CF22" s="51">
        <v>7</v>
      </c>
      <c r="CG22" s="59">
        <f t="shared" si="65"/>
        <v>8</v>
      </c>
      <c r="CH22" s="54">
        <f t="shared" si="66"/>
        <v>0.04</v>
      </c>
      <c r="CI22" s="54">
        <f t="shared" si="21"/>
        <v>0.18421052631578946</v>
      </c>
      <c r="CJ22" s="54">
        <f t="shared" si="22"/>
        <v>0.12698412698412698</v>
      </c>
      <c r="CK22" s="51">
        <v>0</v>
      </c>
      <c r="CL22" s="51">
        <v>0</v>
      </c>
      <c r="CM22" s="59">
        <f t="shared" si="67"/>
        <v>0</v>
      </c>
      <c r="CN22" s="54">
        <f t="shared" si="68"/>
        <v>0</v>
      </c>
      <c r="CO22" s="54">
        <f t="shared" si="23"/>
        <v>0</v>
      </c>
      <c r="CP22" s="54">
        <f t="shared" si="24"/>
        <v>0</v>
      </c>
      <c r="CQ22" s="119">
        <f t="shared" si="25"/>
        <v>0.04</v>
      </c>
      <c r="CR22" s="60">
        <f t="shared" si="26"/>
        <v>0.18421052631578946</v>
      </c>
      <c r="CS22" s="55">
        <f t="shared" si="27"/>
        <v>0.12698412698412698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1" customFormat="1" ht="13.5" customHeight="1">
      <c r="A23" s="34" t="s">
        <v>31</v>
      </c>
      <c r="B23" s="61">
        <v>35</v>
      </c>
      <c r="C23" s="62">
        <v>20</v>
      </c>
      <c r="D23" s="63">
        <f t="shared" si="28"/>
        <v>55</v>
      </c>
      <c r="E23" s="61">
        <v>7</v>
      </c>
      <c r="F23" s="62">
        <v>3</v>
      </c>
      <c r="G23" s="63">
        <f t="shared" si="29"/>
        <v>10</v>
      </c>
      <c r="H23" s="64">
        <f t="shared" si="30"/>
        <v>0.2</v>
      </c>
      <c r="I23" s="65">
        <f t="shared" si="31"/>
        <v>0.15</v>
      </c>
      <c r="J23" s="66">
        <f t="shared" si="32"/>
        <v>0.18181818181818182</v>
      </c>
      <c r="K23" s="61">
        <v>6</v>
      </c>
      <c r="L23" s="62">
        <v>3</v>
      </c>
      <c r="M23" s="63">
        <f t="shared" si="33"/>
        <v>9</v>
      </c>
      <c r="N23" s="64">
        <f t="shared" si="34"/>
        <v>0.8571428571428571</v>
      </c>
      <c r="O23" s="65">
        <f t="shared" si="35"/>
        <v>1</v>
      </c>
      <c r="P23" s="66">
        <f t="shared" si="36"/>
        <v>0.9</v>
      </c>
      <c r="Q23" s="61">
        <v>1</v>
      </c>
      <c r="R23" s="62">
        <v>0</v>
      </c>
      <c r="S23" s="63">
        <f t="shared" si="37"/>
        <v>1</v>
      </c>
      <c r="T23" s="67">
        <f t="shared" si="38"/>
        <v>0.02857142857142857</v>
      </c>
      <c r="U23" s="68">
        <f t="shared" si="2"/>
        <v>0</v>
      </c>
      <c r="V23" s="69">
        <f t="shared" si="3"/>
        <v>0.01818181818181818</v>
      </c>
      <c r="W23" s="61">
        <v>7</v>
      </c>
      <c r="X23" s="62">
        <v>8</v>
      </c>
      <c r="Y23" s="63">
        <f t="shared" si="39"/>
        <v>15</v>
      </c>
      <c r="Z23" s="67">
        <f t="shared" si="40"/>
        <v>0.2</v>
      </c>
      <c r="AA23" s="68">
        <f t="shared" si="41"/>
        <v>0.4</v>
      </c>
      <c r="AB23" s="69">
        <f t="shared" si="42"/>
        <v>0.2727272727272727</v>
      </c>
      <c r="AC23" s="61">
        <v>0</v>
      </c>
      <c r="AD23" s="62">
        <v>0</v>
      </c>
      <c r="AE23" s="63">
        <f t="shared" si="43"/>
        <v>0</v>
      </c>
      <c r="AF23" s="67">
        <f t="shared" si="44"/>
        <v>0</v>
      </c>
      <c r="AG23" s="68">
        <f t="shared" si="45"/>
        <v>0</v>
      </c>
      <c r="AH23" s="69">
        <f t="shared" si="46"/>
        <v>0</v>
      </c>
      <c r="AI23" s="61">
        <v>8</v>
      </c>
      <c r="AJ23" s="62">
        <v>8</v>
      </c>
      <c r="AK23" s="63">
        <f t="shared" si="47"/>
        <v>16</v>
      </c>
      <c r="AL23" s="67">
        <f t="shared" si="48"/>
        <v>0.22857142857142856</v>
      </c>
      <c r="AM23" s="68">
        <f t="shared" si="49"/>
        <v>0.4</v>
      </c>
      <c r="AN23" s="69">
        <f t="shared" si="50"/>
        <v>0.2909090909090909</v>
      </c>
      <c r="AO23" s="61">
        <v>3</v>
      </c>
      <c r="AP23" s="62">
        <v>2</v>
      </c>
      <c r="AQ23" s="63">
        <f t="shared" si="51"/>
        <v>5</v>
      </c>
      <c r="AR23" s="67">
        <f t="shared" si="52"/>
        <v>0.08571428571428572</v>
      </c>
      <c r="AS23" s="68">
        <f t="shared" si="7"/>
        <v>0.1</v>
      </c>
      <c r="AT23" s="69">
        <f t="shared" si="8"/>
        <v>0.09090909090909091</v>
      </c>
      <c r="AU23" s="61">
        <v>0</v>
      </c>
      <c r="AV23" s="62">
        <v>0</v>
      </c>
      <c r="AW23" s="70">
        <f t="shared" si="53"/>
        <v>0</v>
      </c>
      <c r="AX23" s="65">
        <f t="shared" si="54"/>
        <v>0</v>
      </c>
      <c r="AY23" s="65">
        <f t="shared" si="9"/>
        <v>0</v>
      </c>
      <c r="AZ23" s="65">
        <f t="shared" si="10"/>
        <v>0</v>
      </c>
      <c r="BA23" s="62">
        <v>0</v>
      </c>
      <c r="BB23" s="62">
        <v>0</v>
      </c>
      <c r="BC23" s="70">
        <f t="shared" si="55"/>
        <v>0</v>
      </c>
      <c r="BD23" s="65">
        <f t="shared" si="56"/>
        <v>0</v>
      </c>
      <c r="BE23" s="65">
        <f t="shared" si="11"/>
        <v>0</v>
      </c>
      <c r="BF23" s="66">
        <f t="shared" si="12"/>
        <v>0</v>
      </c>
      <c r="BG23" s="61">
        <v>4</v>
      </c>
      <c r="BH23" s="62">
        <v>6</v>
      </c>
      <c r="BI23" s="70">
        <f t="shared" si="57"/>
        <v>10</v>
      </c>
      <c r="BJ23" s="65">
        <f t="shared" si="58"/>
        <v>0.11428571428571428</v>
      </c>
      <c r="BK23" s="65">
        <f t="shared" si="13"/>
        <v>0.3</v>
      </c>
      <c r="BL23" s="65">
        <f t="shared" si="14"/>
        <v>0.18181818181818182</v>
      </c>
      <c r="BM23" s="62">
        <v>1</v>
      </c>
      <c r="BN23" s="62">
        <v>3</v>
      </c>
      <c r="BO23" s="70">
        <f t="shared" si="59"/>
        <v>4</v>
      </c>
      <c r="BP23" s="65">
        <f t="shared" si="60"/>
        <v>0.02857142857142857</v>
      </c>
      <c r="BQ23" s="65">
        <f t="shared" si="15"/>
        <v>0.15</v>
      </c>
      <c r="BR23" s="66">
        <f t="shared" si="16"/>
        <v>0.07272727272727272</v>
      </c>
      <c r="BS23" s="61">
        <v>9</v>
      </c>
      <c r="BT23" s="62">
        <v>2</v>
      </c>
      <c r="BU23" s="70">
        <f t="shared" si="61"/>
        <v>11</v>
      </c>
      <c r="BV23" s="65">
        <f t="shared" si="62"/>
        <v>0.2571428571428571</v>
      </c>
      <c r="BW23" s="65">
        <f t="shared" si="17"/>
        <v>0.1</v>
      </c>
      <c r="BX23" s="65">
        <f t="shared" si="18"/>
        <v>0.2</v>
      </c>
      <c r="BY23" s="62">
        <v>0</v>
      </c>
      <c r="BZ23" s="62">
        <v>0</v>
      </c>
      <c r="CA23" s="70">
        <f t="shared" si="63"/>
        <v>0</v>
      </c>
      <c r="CB23" s="65">
        <f t="shared" si="64"/>
        <v>0</v>
      </c>
      <c r="CC23" s="65">
        <f t="shared" si="19"/>
        <v>0</v>
      </c>
      <c r="CD23" s="66">
        <f t="shared" si="20"/>
        <v>0</v>
      </c>
      <c r="CE23" s="61">
        <v>7</v>
      </c>
      <c r="CF23" s="62">
        <v>1</v>
      </c>
      <c r="CG23" s="70">
        <f t="shared" si="65"/>
        <v>8</v>
      </c>
      <c r="CH23" s="65">
        <f t="shared" si="66"/>
        <v>0.2</v>
      </c>
      <c r="CI23" s="65">
        <f t="shared" si="21"/>
        <v>0.05</v>
      </c>
      <c r="CJ23" s="65">
        <f t="shared" si="22"/>
        <v>0.14545454545454545</v>
      </c>
      <c r="CK23" s="62">
        <v>3</v>
      </c>
      <c r="CL23" s="62">
        <v>2</v>
      </c>
      <c r="CM23" s="70">
        <f t="shared" si="67"/>
        <v>5</v>
      </c>
      <c r="CN23" s="65">
        <f t="shared" si="68"/>
        <v>0.08571428571428572</v>
      </c>
      <c r="CO23" s="65">
        <f t="shared" si="23"/>
        <v>0.1</v>
      </c>
      <c r="CP23" s="65">
        <f t="shared" si="24"/>
        <v>0.09090909090909091</v>
      </c>
      <c r="CQ23" s="120">
        <f t="shared" si="25"/>
        <v>0.2857142857142857</v>
      </c>
      <c r="CR23" s="71">
        <f t="shared" si="26"/>
        <v>0.15</v>
      </c>
      <c r="CS23" s="66">
        <f t="shared" si="27"/>
        <v>0.23636363636363636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1" customFormat="1" ht="13.5" customHeight="1">
      <c r="A24" s="35" t="s">
        <v>75</v>
      </c>
      <c r="B24" s="72">
        <f>SUM(B5:B23)</f>
        <v>6388</v>
      </c>
      <c r="C24" s="73">
        <f>SUM(C5:C23)</f>
        <v>6190</v>
      </c>
      <c r="D24" s="74">
        <f t="shared" si="28"/>
        <v>12578</v>
      </c>
      <c r="E24" s="72">
        <f>SUM(E5:E23)</f>
        <v>1766</v>
      </c>
      <c r="F24" s="73">
        <f>SUM(F5:F23)</f>
        <v>1908</v>
      </c>
      <c r="G24" s="74">
        <f t="shared" si="29"/>
        <v>3674</v>
      </c>
      <c r="H24" s="75">
        <f t="shared" si="30"/>
        <v>0.2764558547276143</v>
      </c>
      <c r="I24" s="76">
        <f t="shared" si="31"/>
        <v>0.30823909531502425</v>
      </c>
      <c r="J24" s="77">
        <f t="shared" si="32"/>
        <v>0.2920973127683256</v>
      </c>
      <c r="K24" s="72">
        <f>SUM(K5:K23)</f>
        <v>1055</v>
      </c>
      <c r="L24" s="73">
        <f>SUM(L5:L23)</f>
        <v>1130</v>
      </c>
      <c r="M24" s="74">
        <f t="shared" si="33"/>
        <v>2185</v>
      </c>
      <c r="N24" s="75">
        <f t="shared" si="34"/>
        <v>0.5973952434881087</v>
      </c>
      <c r="O24" s="76">
        <f t="shared" si="35"/>
        <v>0.5922431865828093</v>
      </c>
      <c r="P24" s="77">
        <f t="shared" si="36"/>
        <v>0.5947196516058791</v>
      </c>
      <c r="Q24" s="72">
        <f>SUM(Q5:Q23)</f>
        <v>1253</v>
      </c>
      <c r="R24" s="73">
        <f>SUM(R5:R23)</f>
        <v>1536</v>
      </c>
      <c r="S24" s="74">
        <f t="shared" si="37"/>
        <v>2789</v>
      </c>
      <c r="T24" s="78">
        <f t="shared" si="38"/>
        <v>0.1961490294301816</v>
      </c>
      <c r="U24" s="79">
        <f t="shared" si="2"/>
        <v>0.2481421647819063</v>
      </c>
      <c r="V24" s="80">
        <f t="shared" si="3"/>
        <v>0.22173636508188901</v>
      </c>
      <c r="W24" s="72">
        <f>SUM(W5:W23)</f>
        <v>2723</v>
      </c>
      <c r="X24" s="73">
        <f>SUM(X5:X23)</f>
        <v>3347</v>
      </c>
      <c r="Y24" s="74">
        <f t="shared" si="39"/>
        <v>6070</v>
      </c>
      <c r="Z24" s="78">
        <f t="shared" si="40"/>
        <v>0.4262680025046963</v>
      </c>
      <c r="AA24" s="79">
        <f t="shared" si="41"/>
        <v>0.5407108239095315</v>
      </c>
      <c r="AB24" s="80">
        <f t="shared" si="42"/>
        <v>0.48258864684369535</v>
      </c>
      <c r="AC24" s="72">
        <f>SUM(AC5:AC23)</f>
        <v>32</v>
      </c>
      <c r="AD24" s="73">
        <f>SUM(AD5:AD23)</f>
        <v>70</v>
      </c>
      <c r="AE24" s="74">
        <f t="shared" si="43"/>
        <v>102</v>
      </c>
      <c r="AF24" s="78">
        <f t="shared" si="44"/>
        <v>0.005009392611145898</v>
      </c>
      <c r="AG24" s="79">
        <f t="shared" si="45"/>
        <v>0.011308562197092083</v>
      </c>
      <c r="AH24" s="80">
        <f t="shared" si="46"/>
        <v>0.008109397360470663</v>
      </c>
      <c r="AI24" s="72">
        <f>SUM(AI5:AI23)</f>
        <v>3811</v>
      </c>
      <c r="AJ24" s="73">
        <f>SUM(AJ5:AJ23)</f>
        <v>4554</v>
      </c>
      <c r="AK24" s="74">
        <f t="shared" si="47"/>
        <v>8365</v>
      </c>
      <c r="AL24" s="78">
        <f t="shared" si="48"/>
        <v>0.5965873512836568</v>
      </c>
      <c r="AM24" s="79">
        <f t="shared" si="49"/>
        <v>0.735702746365105</v>
      </c>
      <c r="AN24" s="80">
        <f t="shared" si="50"/>
        <v>0.6650500874542853</v>
      </c>
      <c r="AO24" s="72">
        <f>SUM(AO5:AO23)</f>
        <v>1819</v>
      </c>
      <c r="AP24" s="73">
        <f>SUM(AP5:AP23)</f>
        <v>2162</v>
      </c>
      <c r="AQ24" s="74">
        <f t="shared" si="51"/>
        <v>3981</v>
      </c>
      <c r="AR24" s="78">
        <f t="shared" si="52"/>
        <v>0.2847526612398247</v>
      </c>
      <c r="AS24" s="79">
        <f t="shared" si="7"/>
        <v>0.3492730210016155</v>
      </c>
      <c r="AT24" s="80">
        <f t="shared" si="8"/>
        <v>0.31650500874542853</v>
      </c>
      <c r="AU24" s="72">
        <f>SUM(AU5:AU23)</f>
        <v>89</v>
      </c>
      <c r="AV24" s="73">
        <f>SUM(AV5:AV23)</f>
        <v>139</v>
      </c>
      <c r="AW24" s="81">
        <f t="shared" si="53"/>
        <v>228</v>
      </c>
      <c r="AX24" s="76">
        <f t="shared" si="54"/>
        <v>0.01393237319974953</v>
      </c>
      <c r="AY24" s="76">
        <f t="shared" si="9"/>
        <v>0.022455573505654282</v>
      </c>
      <c r="AZ24" s="76">
        <f t="shared" si="10"/>
        <v>0.01812688821752266</v>
      </c>
      <c r="BA24" s="73">
        <f>SUM(BA5:BA23)</f>
        <v>29</v>
      </c>
      <c r="BB24" s="73">
        <f>SUM(BB5:BB23)</f>
        <v>27</v>
      </c>
      <c r="BC24" s="81">
        <f t="shared" si="55"/>
        <v>56</v>
      </c>
      <c r="BD24" s="76">
        <f t="shared" si="56"/>
        <v>0.004539762053850971</v>
      </c>
      <c r="BE24" s="76">
        <f t="shared" si="11"/>
        <v>0.004361873990306946</v>
      </c>
      <c r="BF24" s="77">
        <f t="shared" si="12"/>
        <v>0.004452218158689776</v>
      </c>
      <c r="BG24" s="72">
        <f>SUM(BG5:BG23)</f>
        <v>1293</v>
      </c>
      <c r="BH24" s="73">
        <f>SUM(BH5:BH23)</f>
        <v>1291</v>
      </c>
      <c r="BI24" s="81">
        <f t="shared" si="57"/>
        <v>2584</v>
      </c>
      <c r="BJ24" s="76">
        <f t="shared" si="58"/>
        <v>0.20241077019411396</v>
      </c>
      <c r="BK24" s="76">
        <f t="shared" si="13"/>
        <v>0.208562197092084</v>
      </c>
      <c r="BL24" s="76">
        <f t="shared" si="14"/>
        <v>0.2054380664652568</v>
      </c>
      <c r="BM24" s="73">
        <f>SUM(BM5:BM23)</f>
        <v>411</v>
      </c>
      <c r="BN24" s="73">
        <f>SUM(BN5:BN23)</f>
        <v>412</v>
      </c>
      <c r="BO24" s="81">
        <f t="shared" si="59"/>
        <v>823</v>
      </c>
      <c r="BP24" s="76">
        <f t="shared" si="60"/>
        <v>0.06433938634940513</v>
      </c>
      <c r="BQ24" s="76">
        <f t="shared" si="15"/>
        <v>0.06655896607431341</v>
      </c>
      <c r="BR24" s="77">
        <f t="shared" si="16"/>
        <v>0.06543170615360153</v>
      </c>
      <c r="BS24" s="72">
        <f>SUM(BS5:BS23)</f>
        <v>1349</v>
      </c>
      <c r="BT24" s="73">
        <f>SUM(BT5:BT23)</f>
        <v>937</v>
      </c>
      <c r="BU24" s="81">
        <f t="shared" si="61"/>
        <v>2286</v>
      </c>
      <c r="BV24" s="76">
        <f t="shared" si="62"/>
        <v>0.2111772072636193</v>
      </c>
      <c r="BW24" s="76">
        <f t="shared" si="17"/>
        <v>0.15137318255250404</v>
      </c>
      <c r="BX24" s="76">
        <f t="shared" si="18"/>
        <v>0.18174590554937192</v>
      </c>
      <c r="BY24" s="73">
        <f>SUM(BY5:BY23)</f>
        <v>344</v>
      </c>
      <c r="BZ24" s="73">
        <f>SUM(BZ5:BZ23)</f>
        <v>238</v>
      </c>
      <c r="CA24" s="81">
        <f t="shared" si="63"/>
        <v>582</v>
      </c>
      <c r="CB24" s="76">
        <f t="shared" si="64"/>
        <v>0.05385097056981841</v>
      </c>
      <c r="CC24" s="76">
        <f t="shared" si="19"/>
        <v>0.03844911147011309</v>
      </c>
      <c r="CD24" s="77">
        <f t="shared" si="20"/>
        <v>0.04627126729209731</v>
      </c>
      <c r="CE24" s="72">
        <f>SUM(CE5:CE23)</f>
        <v>1131</v>
      </c>
      <c r="CF24" s="73">
        <f>SUM(CF5:CF23)</f>
        <v>811</v>
      </c>
      <c r="CG24" s="81">
        <f t="shared" si="65"/>
        <v>1942</v>
      </c>
      <c r="CH24" s="76">
        <f t="shared" si="66"/>
        <v>0.17705072010018785</v>
      </c>
      <c r="CI24" s="76">
        <f t="shared" si="21"/>
        <v>0.13101777059773828</v>
      </c>
      <c r="CJ24" s="76">
        <f t="shared" si="22"/>
        <v>0.15439656543170616</v>
      </c>
      <c r="CK24" s="73">
        <f>SUM(CK5:CK23)</f>
        <v>255</v>
      </c>
      <c r="CL24" s="73">
        <f>SUM(CL5:CL23)</f>
        <v>142</v>
      </c>
      <c r="CM24" s="81">
        <f t="shared" si="67"/>
        <v>397</v>
      </c>
      <c r="CN24" s="76">
        <f t="shared" si="68"/>
        <v>0.03991859737006888</v>
      </c>
      <c r="CO24" s="76">
        <f t="shared" si="23"/>
        <v>0.02294022617124394</v>
      </c>
      <c r="CP24" s="76">
        <f t="shared" si="24"/>
        <v>0.03156304658928288</v>
      </c>
      <c r="CQ24" s="121">
        <f t="shared" si="25"/>
        <v>0.21696931747025675</v>
      </c>
      <c r="CR24" s="82">
        <f t="shared" si="26"/>
        <v>0.15395799676898222</v>
      </c>
      <c r="CS24" s="77">
        <f t="shared" si="27"/>
        <v>0.18595961202098904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1" customFormat="1" ht="13.5" customHeight="1">
      <c r="A25" s="36" t="s">
        <v>48</v>
      </c>
      <c r="B25" s="72">
        <v>348</v>
      </c>
      <c r="C25" s="73">
        <v>407</v>
      </c>
      <c r="D25" s="74">
        <f t="shared" si="28"/>
        <v>755</v>
      </c>
      <c r="E25" s="72">
        <v>48</v>
      </c>
      <c r="F25" s="73">
        <v>97</v>
      </c>
      <c r="G25" s="74">
        <f t="shared" si="29"/>
        <v>145</v>
      </c>
      <c r="H25" s="75">
        <f t="shared" si="30"/>
        <v>0.13793103448275862</v>
      </c>
      <c r="I25" s="76">
        <f t="shared" si="31"/>
        <v>0.23832923832923833</v>
      </c>
      <c r="J25" s="77">
        <f t="shared" si="32"/>
        <v>0.19205298013245034</v>
      </c>
      <c r="K25" s="72">
        <v>34</v>
      </c>
      <c r="L25" s="73">
        <v>59</v>
      </c>
      <c r="M25" s="74">
        <f t="shared" si="33"/>
        <v>93</v>
      </c>
      <c r="N25" s="75">
        <f t="shared" si="34"/>
        <v>0.7083333333333334</v>
      </c>
      <c r="O25" s="76">
        <f t="shared" si="35"/>
        <v>0.6082474226804123</v>
      </c>
      <c r="P25" s="77">
        <f t="shared" si="36"/>
        <v>0.6413793103448275</v>
      </c>
      <c r="Q25" s="72">
        <v>16</v>
      </c>
      <c r="R25" s="73">
        <v>69</v>
      </c>
      <c r="S25" s="74">
        <f t="shared" si="37"/>
        <v>85</v>
      </c>
      <c r="T25" s="78">
        <f t="shared" si="38"/>
        <v>0.04597701149425287</v>
      </c>
      <c r="U25" s="79">
        <f t="shared" si="2"/>
        <v>0.16953316953316952</v>
      </c>
      <c r="V25" s="80">
        <f t="shared" si="3"/>
        <v>0.11258278145695365</v>
      </c>
      <c r="W25" s="72">
        <v>88</v>
      </c>
      <c r="X25" s="73">
        <v>142</v>
      </c>
      <c r="Y25" s="74">
        <f t="shared" si="39"/>
        <v>230</v>
      </c>
      <c r="Z25" s="78">
        <f t="shared" si="40"/>
        <v>0.25287356321839083</v>
      </c>
      <c r="AA25" s="79">
        <f t="shared" si="41"/>
        <v>0.3488943488943489</v>
      </c>
      <c r="AB25" s="80">
        <f t="shared" si="42"/>
        <v>0.304635761589404</v>
      </c>
      <c r="AC25" s="72">
        <v>4</v>
      </c>
      <c r="AD25" s="73">
        <v>4</v>
      </c>
      <c r="AE25" s="74">
        <f t="shared" si="43"/>
        <v>8</v>
      </c>
      <c r="AF25" s="78">
        <f t="shared" si="44"/>
        <v>0.011494252873563218</v>
      </c>
      <c r="AG25" s="79">
        <f t="shared" si="45"/>
        <v>0.009828009828009828</v>
      </c>
      <c r="AH25" s="80">
        <f t="shared" si="46"/>
        <v>0.010596026490066225</v>
      </c>
      <c r="AI25" s="72">
        <v>100</v>
      </c>
      <c r="AJ25" s="73">
        <v>215</v>
      </c>
      <c r="AK25" s="74">
        <f t="shared" si="47"/>
        <v>315</v>
      </c>
      <c r="AL25" s="78">
        <f t="shared" si="48"/>
        <v>0.28735632183908044</v>
      </c>
      <c r="AM25" s="79">
        <f t="shared" si="49"/>
        <v>0.5282555282555282</v>
      </c>
      <c r="AN25" s="80">
        <f t="shared" si="50"/>
        <v>0.41721854304635764</v>
      </c>
      <c r="AO25" s="72">
        <v>27</v>
      </c>
      <c r="AP25" s="73">
        <v>114</v>
      </c>
      <c r="AQ25" s="74">
        <f t="shared" si="51"/>
        <v>141</v>
      </c>
      <c r="AR25" s="78">
        <f t="shared" si="52"/>
        <v>0.07758620689655173</v>
      </c>
      <c r="AS25" s="79">
        <f t="shared" si="7"/>
        <v>0.2800982800982801</v>
      </c>
      <c r="AT25" s="80">
        <f t="shared" si="8"/>
        <v>0.18675496688741722</v>
      </c>
      <c r="AU25" s="72">
        <v>5</v>
      </c>
      <c r="AV25" s="73">
        <v>13</v>
      </c>
      <c r="AW25" s="81">
        <f t="shared" si="53"/>
        <v>18</v>
      </c>
      <c r="AX25" s="76">
        <f t="shared" si="54"/>
        <v>0.014367816091954023</v>
      </c>
      <c r="AY25" s="76">
        <f t="shared" si="9"/>
        <v>0.03194103194103194</v>
      </c>
      <c r="AZ25" s="76">
        <f t="shared" si="10"/>
        <v>0.02384105960264901</v>
      </c>
      <c r="BA25" s="73">
        <v>2</v>
      </c>
      <c r="BB25" s="73">
        <v>2</v>
      </c>
      <c r="BC25" s="81">
        <f t="shared" si="55"/>
        <v>4</v>
      </c>
      <c r="BD25" s="76">
        <f t="shared" si="56"/>
        <v>0.005747126436781609</v>
      </c>
      <c r="BE25" s="76">
        <f t="shared" si="11"/>
        <v>0.004914004914004914</v>
      </c>
      <c r="BF25" s="77">
        <f t="shared" si="12"/>
        <v>0.005298013245033113</v>
      </c>
      <c r="BG25" s="72">
        <v>79</v>
      </c>
      <c r="BH25" s="73">
        <v>90</v>
      </c>
      <c r="BI25" s="81">
        <f t="shared" si="57"/>
        <v>169</v>
      </c>
      <c r="BJ25" s="76">
        <f t="shared" si="58"/>
        <v>0.22701149425287356</v>
      </c>
      <c r="BK25" s="76">
        <f t="shared" si="13"/>
        <v>0.22113022113022113</v>
      </c>
      <c r="BL25" s="76">
        <f t="shared" si="14"/>
        <v>0.223841059602649</v>
      </c>
      <c r="BM25" s="73">
        <v>37</v>
      </c>
      <c r="BN25" s="73">
        <v>21</v>
      </c>
      <c r="BO25" s="81">
        <f t="shared" si="59"/>
        <v>58</v>
      </c>
      <c r="BP25" s="76">
        <f t="shared" si="60"/>
        <v>0.10632183908045977</v>
      </c>
      <c r="BQ25" s="76">
        <f t="shared" si="15"/>
        <v>0.051597051597051594</v>
      </c>
      <c r="BR25" s="77">
        <f t="shared" si="16"/>
        <v>0.07682119205298013</v>
      </c>
      <c r="BS25" s="72">
        <v>41</v>
      </c>
      <c r="BT25" s="73">
        <v>44</v>
      </c>
      <c r="BU25" s="81">
        <f t="shared" si="61"/>
        <v>85</v>
      </c>
      <c r="BV25" s="76">
        <f t="shared" si="62"/>
        <v>0.11781609195402298</v>
      </c>
      <c r="BW25" s="76">
        <f t="shared" si="17"/>
        <v>0.10810810810810811</v>
      </c>
      <c r="BX25" s="76">
        <f t="shared" si="18"/>
        <v>0.11258278145695365</v>
      </c>
      <c r="BY25" s="73">
        <v>6</v>
      </c>
      <c r="BZ25" s="73">
        <v>2</v>
      </c>
      <c r="CA25" s="81">
        <f t="shared" si="63"/>
        <v>8</v>
      </c>
      <c r="CB25" s="76">
        <f t="shared" si="64"/>
        <v>0.017241379310344827</v>
      </c>
      <c r="CC25" s="76">
        <f t="shared" si="19"/>
        <v>0.004914004914004914</v>
      </c>
      <c r="CD25" s="77">
        <f t="shared" si="20"/>
        <v>0.010596026490066225</v>
      </c>
      <c r="CE25" s="72">
        <v>44</v>
      </c>
      <c r="CF25" s="73">
        <v>23</v>
      </c>
      <c r="CG25" s="81">
        <f t="shared" si="65"/>
        <v>67</v>
      </c>
      <c r="CH25" s="76">
        <f t="shared" si="66"/>
        <v>0.12643678160919541</v>
      </c>
      <c r="CI25" s="76">
        <f t="shared" si="21"/>
        <v>0.056511056511056514</v>
      </c>
      <c r="CJ25" s="76">
        <f t="shared" si="22"/>
        <v>0.08874172185430464</v>
      </c>
      <c r="CK25" s="73">
        <v>7</v>
      </c>
      <c r="CL25" s="73">
        <v>4</v>
      </c>
      <c r="CM25" s="81">
        <f t="shared" si="67"/>
        <v>11</v>
      </c>
      <c r="CN25" s="76">
        <f t="shared" si="68"/>
        <v>0.020114942528735632</v>
      </c>
      <c r="CO25" s="76">
        <f t="shared" si="23"/>
        <v>0.009828009828009828</v>
      </c>
      <c r="CP25" s="76">
        <f t="shared" si="24"/>
        <v>0.01456953642384106</v>
      </c>
      <c r="CQ25" s="121">
        <f t="shared" si="25"/>
        <v>0.14655172413793102</v>
      </c>
      <c r="CR25" s="82">
        <f t="shared" si="26"/>
        <v>0.06633906633906633</v>
      </c>
      <c r="CS25" s="77">
        <f t="shared" si="27"/>
        <v>0.10331125827814569</v>
      </c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1" customFormat="1" ht="13.5" customHeight="1" thickBot="1">
      <c r="A26" s="37" t="s">
        <v>76</v>
      </c>
      <c r="B26" s="83">
        <v>126</v>
      </c>
      <c r="C26" s="84">
        <v>52</v>
      </c>
      <c r="D26" s="85">
        <f t="shared" si="28"/>
        <v>178</v>
      </c>
      <c r="E26" s="83">
        <v>31</v>
      </c>
      <c r="F26" s="84">
        <v>12</v>
      </c>
      <c r="G26" s="85">
        <f t="shared" si="29"/>
        <v>43</v>
      </c>
      <c r="H26" s="86">
        <f t="shared" si="30"/>
        <v>0.24603174603174602</v>
      </c>
      <c r="I26" s="87">
        <f t="shared" si="31"/>
        <v>0.23076923076923078</v>
      </c>
      <c r="J26" s="88">
        <f t="shared" si="32"/>
        <v>0.24157303370786518</v>
      </c>
      <c r="K26" s="83">
        <v>15</v>
      </c>
      <c r="L26" s="84">
        <v>4</v>
      </c>
      <c r="M26" s="85">
        <f t="shared" si="33"/>
        <v>19</v>
      </c>
      <c r="N26" s="86">
        <f t="shared" si="34"/>
        <v>0.4838709677419355</v>
      </c>
      <c r="O26" s="87">
        <f t="shared" si="35"/>
        <v>0.3333333333333333</v>
      </c>
      <c r="P26" s="88">
        <f t="shared" si="36"/>
        <v>0.4418604651162791</v>
      </c>
      <c r="Q26" s="83">
        <v>31</v>
      </c>
      <c r="R26" s="84">
        <v>27</v>
      </c>
      <c r="S26" s="85">
        <f t="shared" si="37"/>
        <v>58</v>
      </c>
      <c r="T26" s="89">
        <f t="shared" si="38"/>
        <v>0.24603174603174602</v>
      </c>
      <c r="U26" s="90">
        <f t="shared" si="2"/>
        <v>0.5192307692307693</v>
      </c>
      <c r="V26" s="91">
        <f t="shared" si="3"/>
        <v>0.3258426966292135</v>
      </c>
      <c r="W26" s="83">
        <v>37</v>
      </c>
      <c r="X26" s="84">
        <v>15</v>
      </c>
      <c r="Y26" s="85">
        <f t="shared" si="39"/>
        <v>52</v>
      </c>
      <c r="Z26" s="89">
        <f t="shared" si="40"/>
        <v>0.29365079365079366</v>
      </c>
      <c r="AA26" s="90">
        <f t="shared" si="41"/>
        <v>0.28846153846153844</v>
      </c>
      <c r="AB26" s="91">
        <f t="shared" si="42"/>
        <v>0.29213483146067415</v>
      </c>
      <c r="AC26" s="83">
        <v>1</v>
      </c>
      <c r="AD26" s="84">
        <v>0</v>
      </c>
      <c r="AE26" s="85">
        <f t="shared" si="43"/>
        <v>1</v>
      </c>
      <c r="AF26" s="89">
        <f t="shared" si="44"/>
        <v>0.007936507936507936</v>
      </c>
      <c r="AG26" s="90">
        <f t="shared" si="45"/>
        <v>0</v>
      </c>
      <c r="AH26" s="91">
        <f t="shared" si="46"/>
        <v>0.0056179775280898875</v>
      </c>
      <c r="AI26" s="83">
        <v>51</v>
      </c>
      <c r="AJ26" s="84">
        <v>40</v>
      </c>
      <c r="AK26" s="85">
        <f t="shared" si="47"/>
        <v>91</v>
      </c>
      <c r="AL26" s="89">
        <f t="shared" si="48"/>
        <v>0.40476190476190477</v>
      </c>
      <c r="AM26" s="90">
        <f t="shared" si="49"/>
        <v>0.7692307692307693</v>
      </c>
      <c r="AN26" s="91">
        <f t="shared" si="50"/>
        <v>0.5112359550561798</v>
      </c>
      <c r="AO26" s="83">
        <v>23</v>
      </c>
      <c r="AP26" s="84">
        <v>5</v>
      </c>
      <c r="AQ26" s="85">
        <f t="shared" si="51"/>
        <v>28</v>
      </c>
      <c r="AR26" s="89">
        <f t="shared" si="52"/>
        <v>0.18253968253968253</v>
      </c>
      <c r="AS26" s="90">
        <f t="shared" si="7"/>
        <v>0.09615384615384616</v>
      </c>
      <c r="AT26" s="91">
        <f t="shared" si="8"/>
        <v>0.15730337078651685</v>
      </c>
      <c r="AU26" s="83">
        <v>0</v>
      </c>
      <c r="AV26" s="84">
        <v>0</v>
      </c>
      <c r="AW26" s="92">
        <f t="shared" si="53"/>
        <v>0</v>
      </c>
      <c r="AX26" s="87">
        <f t="shared" si="54"/>
        <v>0</v>
      </c>
      <c r="AY26" s="87">
        <f t="shared" si="9"/>
        <v>0</v>
      </c>
      <c r="AZ26" s="87">
        <f t="shared" si="10"/>
        <v>0</v>
      </c>
      <c r="BA26" s="84">
        <v>0</v>
      </c>
      <c r="BB26" s="84">
        <v>1</v>
      </c>
      <c r="BC26" s="92">
        <f t="shared" si="55"/>
        <v>1</v>
      </c>
      <c r="BD26" s="87">
        <f t="shared" si="56"/>
        <v>0</v>
      </c>
      <c r="BE26" s="87">
        <f t="shared" si="11"/>
        <v>0.019230769230769232</v>
      </c>
      <c r="BF26" s="88">
        <f t="shared" si="12"/>
        <v>0.0056179775280898875</v>
      </c>
      <c r="BG26" s="83">
        <v>20</v>
      </c>
      <c r="BH26" s="84">
        <v>4</v>
      </c>
      <c r="BI26" s="92">
        <f t="shared" si="57"/>
        <v>24</v>
      </c>
      <c r="BJ26" s="87">
        <f t="shared" si="58"/>
        <v>0.15873015873015872</v>
      </c>
      <c r="BK26" s="87">
        <f t="shared" si="13"/>
        <v>0.07692307692307693</v>
      </c>
      <c r="BL26" s="87">
        <f t="shared" si="14"/>
        <v>0.1348314606741573</v>
      </c>
      <c r="BM26" s="84">
        <v>12</v>
      </c>
      <c r="BN26" s="84">
        <v>4</v>
      </c>
      <c r="BO26" s="92">
        <f t="shared" si="59"/>
        <v>16</v>
      </c>
      <c r="BP26" s="87">
        <f t="shared" si="60"/>
        <v>0.09523809523809523</v>
      </c>
      <c r="BQ26" s="87">
        <f t="shared" si="15"/>
        <v>0.07692307692307693</v>
      </c>
      <c r="BR26" s="88">
        <f t="shared" si="16"/>
        <v>0.0898876404494382</v>
      </c>
      <c r="BS26" s="83">
        <v>15</v>
      </c>
      <c r="BT26" s="84">
        <v>3</v>
      </c>
      <c r="BU26" s="92">
        <f t="shared" si="61"/>
        <v>18</v>
      </c>
      <c r="BV26" s="87">
        <f t="shared" si="62"/>
        <v>0.11904761904761904</v>
      </c>
      <c r="BW26" s="87">
        <f t="shared" si="17"/>
        <v>0.057692307692307696</v>
      </c>
      <c r="BX26" s="87">
        <f t="shared" si="18"/>
        <v>0.10112359550561797</v>
      </c>
      <c r="BY26" s="84">
        <v>3</v>
      </c>
      <c r="BZ26" s="84">
        <v>1</v>
      </c>
      <c r="CA26" s="92">
        <f t="shared" si="63"/>
        <v>4</v>
      </c>
      <c r="CB26" s="87">
        <f t="shared" si="64"/>
        <v>0.023809523809523808</v>
      </c>
      <c r="CC26" s="87">
        <f t="shared" si="19"/>
        <v>0.019230769230769232</v>
      </c>
      <c r="CD26" s="88">
        <f t="shared" si="20"/>
        <v>0.02247191011235955</v>
      </c>
      <c r="CE26" s="83">
        <v>15</v>
      </c>
      <c r="CF26" s="84">
        <v>4</v>
      </c>
      <c r="CG26" s="92">
        <f t="shared" si="65"/>
        <v>19</v>
      </c>
      <c r="CH26" s="87">
        <f t="shared" si="66"/>
        <v>0.11904761904761904</v>
      </c>
      <c r="CI26" s="87">
        <f t="shared" si="21"/>
        <v>0.07692307692307693</v>
      </c>
      <c r="CJ26" s="87">
        <f t="shared" si="22"/>
        <v>0.10674157303370786</v>
      </c>
      <c r="CK26" s="84">
        <v>0</v>
      </c>
      <c r="CL26" s="84">
        <v>0</v>
      </c>
      <c r="CM26" s="92">
        <f t="shared" si="67"/>
        <v>0</v>
      </c>
      <c r="CN26" s="87">
        <f t="shared" si="68"/>
        <v>0</v>
      </c>
      <c r="CO26" s="87">
        <f t="shared" si="23"/>
        <v>0</v>
      </c>
      <c r="CP26" s="87">
        <f t="shared" si="24"/>
        <v>0</v>
      </c>
      <c r="CQ26" s="122">
        <f t="shared" si="25"/>
        <v>0.11904761904761904</v>
      </c>
      <c r="CR26" s="93">
        <f t="shared" si="26"/>
        <v>0.07692307692307693</v>
      </c>
      <c r="CS26" s="125">
        <f t="shared" si="27"/>
        <v>0.10674157303370786</v>
      </c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1" customFormat="1" ht="13.5" customHeight="1" thickTop="1">
      <c r="A27" s="38" t="s">
        <v>44</v>
      </c>
      <c r="B27" s="94">
        <f>SUM(B24:B26)</f>
        <v>6862</v>
      </c>
      <c r="C27" s="95">
        <f>SUM(C24:C26)</f>
        <v>6649</v>
      </c>
      <c r="D27" s="96">
        <f t="shared" si="28"/>
        <v>13511</v>
      </c>
      <c r="E27" s="94">
        <f>SUM(E24:E26)</f>
        <v>1845</v>
      </c>
      <c r="F27" s="95">
        <f>SUM(F24:F26)</f>
        <v>2017</v>
      </c>
      <c r="G27" s="96">
        <f t="shared" si="29"/>
        <v>3862</v>
      </c>
      <c r="H27" s="97">
        <f t="shared" si="30"/>
        <v>0.26887204896531625</v>
      </c>
      <c r="I27" s="98">
        <f t="shared" si="31"/>
        <v>0.3033538878026771</v>
      </c>
      <c r="J27" s="99">
        <f t="shared" si="32"/>
        <v>0.285841166456961</v>
      </c>
      <c r="K27" s="94">
        <f>SUM(K24:K26)</f>
        <v>1104</v>
      </c>
      <c r="L27" s="95">
        <f>SUM(L24:L26)</f>
        <v>1193</v>
      </c>
      <c r="M27" s="96">
        <f t="shared" si="33"/>
        <v>2297</v>
      </c>
      <c r="N27" s="97">
        <f t="shared" si="34"/>
        <v>0.5983739837398374</v>
      </c>
      <c r="O27" s="98">
        <f t="shared" si="35"/>
        <v>0.5914724838869608</v>
      </c>
      <c r="P27" s="99">
        <f t="shared" si="36"/>
        <v>0.5947695494562403</v>
      </c>
      <c r="Q27" s="94">
        <f>SUM(Q24:Q26)</f>
        <v>1300</v>
      </c>
      <c r="R27" s="95">
        <f>SUM(R24:R26)</f>
        <v>1632</v>
      </c>
      <c r="S27" s="96">
        <f t="shared" si="37"/>
        <v>2932</v>
      </c>
      <c r="T27" s="100">
        <f t="shared" si="38"/>
        <v>0.18944914019236375</v>
      </c>
      <c r="U27" s="101">
        <f t="shared" si="2"/>
        <v>0.2454504436757407</v>
      </c>
      <c r="V27" s="102">
        <f t="shared" si="3"/>
        <v>0.21700836355562134</v>
      </c>
      <c r="W27" s="94">
        <f>SUM(W24:W26)</f>
        <v>2848</v>
      </c>
      <c r="X27" s="95">
        <f>SUM(X24:X26)</f>
        <v>3504</v>
      </c>
      <c r="Y27" s="96">
        <f t="shared" si="39"/>
        <v>6352</v>
      </c>
      <c r="Z27" s="100">
        <f t="shared" si="40"/>
        <v>0.4150393471291169</v>
      </c>
      <c r="AA27" s="101">
        <f t="shared" si="41"/>
        <v>0.526996540833208</v>
      </c>
      <c r="AB27" s="102">
        <f t="shared" si="42"/>
        <v>0.47013544519280587</v>
      </c>
      <c r="AC27" s="94">
        <f>SUM(AC24:AC26)</f>
        <v>37</v>
      </c>
      <c r="AD27" s="95">
        <f>SUM(AD24:AD26)</f>
        <v>74</v>
      </c>
      <c r="AE27" s="96">
        <f t="shared" si="43"/>
        <v>111</v>
      </c>
      <c r="AF27" s="100">
        <f t="shared" si="44"/>
        <v>0.005392013990090353</v>
      </c>
      <c r="AG27" s="101">
        <f t="shared" si="45"/>
        <v>0.011129493156865695</v>
      </c>
      <c r="AH27" s="102">
        <f t="shared" si="46"/>
        <v>0.00821552808822441</v>
      </c>
      <c r="AI27" s="94">
        <v>4414</v>
      </c>
      <c r="AJ27" s="95">
        <v>5112</v>
      </c>
      <c r="AK27" s="96">
        <f t="shared" si="47"/>
        <v>9526</v>
      </c>
      <c r="AL27" s="100">
        <f t="shared" si="48"/>
        <v>0.6432526960069951</v>
      </c>
      <c r="AM27" s="101">
        <f t="shared" si="49"/>
        <v>0.7688374191607761</v>
      </c>
      <c r="AN27" s="102">
        <f t="shared" si="50"/>
        <v>0.7050551402560876</v>
      </c>
      <c r="AO27" s="94">
        <v>2213</v>
      </c>
      <c r="AP27" s="95">
        <v>2407</v>
      </c>
      <c r="AQ27" s="96">
        <f t="shared" si="51"/>
        <v>4620</v>
      </c>
      <c r="AR27" s="100">
        <f t="shared" si="52"/>
        <v>0.3225007286505392</v>
      </c>
      <c r="AS27" s="101">
        <f t="shared" si="7"/>
        <v>0.3620093247104828</v>
      </c>
      <c r="AT27" s="102">
        <f t="shared" si="8"/>
        <v>0.34194360150988085</v>
      </c>
      <c r="AU27" s="94">
        <v>127</v>
      </c>
      <c r="AV27" s="95">
        <v>148</v>
      </c>
      <c r="AW27" s="103">
        <f t="shared" si="53"/>
        <v>275</v>
      </c>
      <c r="AX27" s="98">
        <f t="shared" si="54"/>
        <v>0.018507723695715534</v>
      </c>
      <c r="AY27" s="98">
        <f t="shared" si="9"/>
        <v>0.02225898631373139</v>
      </c>
      <c r="AZ27" s="98">
        <f t="shared" si="10"/>
        <v>0.020353785804159575</v>
      </c>
      <c r="BA27" s="104">
        <v>26</v>
      </c>
      <c r="BB27" s="104">
        <v>36</v>
      </c>
      <c r="BC27" s="103">
        <f t="shared" si="55"/>
        <v>62</v>
      </c>
      <c r="BD27" s="98">
        <f t="shared" si="56"/>
        <v>0.003788982803847275</v>
      </c>
      <c r="BE27" s="98">
        <f t="shared" si="11"/>
        <v>0.005414348022258987</v>
      </c>
      <c r="BF27" s="99">
        <f t="shared" si="12"/>
        <v>0.004588853526755977</v>
      </c>
      <c r="BG27" s="94">
        <v>1259</v>
      </c>
      <c r="BH27" s="95">
        <v>1375</v>
      </c>
      <c r="BI27" s="103">
        <f t="shared" si="57"/>
        <v>2634</v>
      </c>
      <c r="BJ27" s="98">
        <f t="shared" si="58"/>
        <v>0.18347420577091228</v>
      </c>
      <c r="BK27" s="98">
        <f t="shared" si="13"/>
        <v>0.2067980147390585</v>
      </c>
      <c r="BL27" s="98">
        <f t="shared" si="14"/>
        <v>0.19495226112056843</v>
      </c>
      <c r="BM27" s="105">
        <v>387</v>
      </c>
      <c r="BN27" s="105">
        <v>377</v>
      </c>
      <c r="BO27" s="103">
        <f t="shared" si="59"/>
        <v>764</v>
      </c>
      <c r="BP27" s="98">
        <f t="shared" si="60"/>
        <v>0.056397551734188284</v>
      </c>
      <c r="BQ27" s="98">
        <f t="shared" si="15"/>
        <v>0.0567002556775455</v>
      </c>
      <c r="BR27" s="99">
        <f t="shared" si="16"/>
        <v>0.05654651765228332</v>
      </c>
      <c r="BS27" s="94">
        <v>1439</v>
      </c>
      <c r="BT27" s="95">
        <v>940</v>
      </c>
      <c r="BU27" s="103">
        <f t="shared" si="61"/>
        <v>2379</v>
      </c>
      <c r="BV27" s="98">
        <f t="shared" si="62"/>
        <v>0.20970562518216262</v>
      </c>
      <c r="BW27" s="98">
        <f t="shared" si="17"/>
        <v>0.1413746428034291</v>
      </c>
      <c r="BX27" s="98">
        <f t="shared" si="18"/>
        <v>0.17607875064762046</v>
      </c>
      <c r="BY27" s="95">
        <v>311</v>
      </c>
      <c r="BZ27" s="95">
        <v>164</v>
      </c>
      <c r="CA27" s="103">
        <f t="shared" si="63"/>
        <v>475</v>
      </c>
      <c r="CB27" s="98">
        <f t="shared" si="64"/>
        <v>0.04532206353832702</v>
      </c>
      <c r="CC27" s="98">
        <f t="shared" si="19"/>
        <v>0.02466536321251316</v>
      </c>
      <c r="CD27" s="99">
        <f t="shared" si="20"/>
        <v>0.03515653911627563</v>
      </c>
      <c r="CE27" s="94">
        <v>1230</v>
      </c>
      <c r="CF27" s="95">
        <v>835</v>
      </c>
      <c r="CG27" s="103">
        <f t="shared" si="65"/>
        <v>2065</v>
      </c>
      <c r="CH27" s="98">
        <f t="shared" si="66"/>
        <v>0.17924803264354416</v>
      </c>
      <c r="CI27" s="98">
        <f t="shared" si="21"/>
        <v>0.1255827944051737</v>
      </c>
      <c r="CJ27" s="98">
        <f t="shared" si="22"/>
        <v>0.15283842794759825</v>
      </c>
      <c r="CK27" s="95">
        <v>305</v>
      </c>
      <c r="CL27" s="95">
        <v>187</v>
      </c>
      <c r="CM27" s="103">
        <f t="shared" si="67"/>
        <v>492</v>
      </c>
      <c r="CN27" s="98">
        <f t="shared" si="68"/>
        <v>0.04444768289128534</v>
      </c>
      <c r="CO27" s="98">
        <f t="shared" si="23"/>
        <v>0.028124530004511955</v>
      </c>
      <c r="CP27" s="98">
        <f t="shared" si="24"/>
        <v>0.036414773147805495</v>
      </c>
      <c r="CQ27" s="123">
        <f aca="true" t="shared" si="69" ref="CQ27">(CE27+CK27)/B27</f>
        <v>0.2236957155348295</v>
      </c>
      <c r="CR27" s="124">
        <f aca="true" t="shared" si="70" ref="CR27">(CF27+CL27)/C27</f>
        <v>0.15370732440968568</v>
      </c>
      <c r="CS27" s="126">
        <f>(CG27+CM27)/D27</f>
        <v>0.18925320109540375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71" ht="14.25">
      <c r="A28" s="189"/>
      <c r="B28" s="190" t="s">
        <v>81</v>
      </c>
      <c r="C28" s="191"/>
      <c r="D28" s="191"/>
      <c r="W28" s="174" t="s">
        <v>81</v>
      </c>
      <c r="AU28" s="174" t="s">
        <v>81</v>
      </c>
      <c r="BS28" s="174" t="s">
        <v>81</v>
      </c>
    </row>
    <row r="29" spans="1:97" ht="14.25" customHeight="1">
      <c r="A29" s="196" t="s">
        <v>64</v>
      </c>
      <c r="B29" s="192">
        <f>B5</f>
        <v>1421</v>
      </c>
      <c r="C29" s="175">
        <f>C5</f>
        <v>1420</v>
      </c>
      <c r="D29" s="200">
        <f>D5</f>
        <v>2841</v>
      </c>
      <c r="E29" s="204">
        <f aca="true" t="shared" si="71" ref="E29:F29">E5</f>
        <v>360</v>
      </c>
      <c r="F29" s="175">
        <f t="shared" si="71"/>
        <v>420</v>
      </c>
      <c r="G29" s="200">
        <f>G5</f>
        <v>780</v>
      </c>
      <c r="H29" s="208">
        <f aca="true" t="shared" si="72" ref="H29:H36">IF(B29=0,0,E29/B29)</f>
        <v>0.2533427163969036</v>
      </c>
      <c r="I29" s="176">
        <f aca="true" t="shared" si="73" ref="I29:I36">IF(C29=0,0,F29/C29)</f>
        <v>0.29577464788732394</v>
      </c>
      <c r="J29" s="179">
        <f aca="true" t="shared" si="74" ref="J29:J36">IF(D29=0,0,G29/D29)</f>
        <v>0.27455121436114044</v>
      </c>
      <c r="K29" s="204">
        <f aca="true" t="shared" si="75" ref="K29:L29">K5</f>
        <v>231</v>
      </c>
      <c r="L29" s="175">
        <f t="shared" si="75"/>
        <v>261</v>
      </c>
      <c r="M29" s="200">
        <f>M5</f>
        <v>492</v>
      </c>
      <c r="N29" s="208">
        <f aca="true" t="shared" si="76" ref="N29:N36">IF(E29=0,0,K29/E29)</f>
        <v>0.6416666666666667</v>
      </c>
      <c r="O29" s="176">
        <f aca="true" t="shared" si="77" ref="O29:O36">IF(F29=0,0,L29/F29)</f>
        <v>0.6214285714285714</v>
      </c>
      <c r="P29" s="179">
        <f aca="true" t="shared" si="78" ref="P29:P36">IF(G29=0,0,M29/G29)</f>
        <v>0.6307692307692307</v>
      </c>
      <c r="Q29" s="204">
        <f aca="true" t="shared" si="79" ref="Q29:R29">Q5</f>
        <v>232</v>
      </c>
      <c r="R29" s="175">
        <f t="shared" si="79"/>
        <v>319</v>
      </c>
      <c r="S29" s="200">
        <f>S5</f>
        <v>551</v>
      </c>
      <c r="T29" s="214">
        <f aca="true" t="shared" si="80" ref="T29:T36">IF(B29=0,0,Q29/B29)</f>
        <v>0.16326530612244897</v>
      </c>
      <c r="U29" s="177">
        <f aca="true" t="shared" si="81" ref="U29:U36">IF(C29=0,0,R29/C29)</f>
        <v>0.22464788732394367</v>
      </c>
      <c r="V29" s="215">
        <f aca="true" t="shared" si="82" ref="V29:V36">IF(D29=0,0,S29/D29)</f>
        <v>0.1939457937346005</v>
      </c>
      <c r="W29" s="204">
        <f aca="true" t="shared" si="83" ref="W29:X29">W5</f>
        <v>583</v>
      </c>
      <c r="X29" s="175">
        <f t="shared" si="83"/>
        <v>752</v>
      </c>
      <c r="Y29" s="200">
        <f>Y5</f>
        <v>1335</v>
      </c>
      <c r="Z29" s="214">
        <f aca="true" t="shared" si="84" ref="Z29:Z36">IF(B29=0,0,W29/B29)</f>
        <v>0.41027445460942996</v>
      </c>
      <c r="AA29" s="177">
        <f aca="true" t="shared" si="85" ref="AA29:AA36">IF(C29=0,0,X29/C29)</f>
        <v>0.5295774647887324</v>
      </c>
      <c r="AB29" s="215">
        <f aca="true" t="shared" si="86" ref="AB29:AB36">IF(D29=0,0,Y29/D29)</f>
        <v>0.4699049630411827</v>
      </c>
      <c r="AC29" s="204">
        <f aca="true" t="shared" si="87" ref="AC29:AD29">AC5</f>
        <v>4</v>
      </c>
      <c r="AD29" s="175">
        <f t="shared" si="87"/>
        <v>31</v>
      </c>
      <c r="AE29" s="200">
        <f>AE5</f>
        <v>35</v>
      </c>
      <c r="AF29" s="210">
        <f aca="true" t="shared" si="88" ref="AF29:AF36">IF(B29=0,0,AC29/B29)</f>
        <v>0.0028149190710767065</v>
      </c>
      <c r="AG29" s="177">
        <f aca="true" t="shared" si="89" ref="AG29:AG36">IF(C29=0,0,AD29/C29)</f>
        <v>0.021830985915492956</v>
      </c>
      <c r="AH29" s="218">
        <f aca="true" t="shared" si="90" ref="AH29:AH36">IF(D29=0,0,AE29/D29)</f>
        <v>0.012319605772615276</v>
      </c>
      <c r="AI29" s="204">
        <f aca="true" t="shared" si="91" ref="AI29:AJ29">AI5</f>
        <v>628</v>
      </c>
      <c r="AJ29" s="175">
        <f t="shared" si="91"/>
        <v>817</v>
      </c>
      <c r="AK29" s="200">
        <f>AK5</f>
        <v>1445</v>
      </c>
      <c r="AL29" s="214">
        <f aca="true" t="shared" si="92" ref="AL29:AL36">IF(B29=0,0,AI29/B29)</f>
        <v>0.4419422941590429</v>
      </c>
      <c r="AM29" s="177">
        <f aca="true" t="shared" si="93" ref="AM29:AM36">IF(C29=0,0,AJ29/C29)</f>
        <v>0.5753521126760563</v>
      </c>
      <c r="AN29" s="215">
        <f aca="true" t="shared" si="94" ref="AN29:AN36">IF(D29=0,0,AK29/D29)</f>
        <v>0.5086237240408307</v>
      </c>
      <c r="AO29" s="204">
        <f aca="true" t="shared" si="95" ref="AO29:AP29">AO5</f>
        <v>351</v>
      </c>
      <c r="AP29" s="175">
        <f t="shared" si="95"/>
        <v>492</v>
      </c>
      <c r="AQ29" s="200">
        <f>AQ5</f>
        <v>843</v>
      </c>
      <c r="AR29" s="214">
        <f aca="true" t="shared" si="96" ref="AR29:AR36">IF(B29=0,0,AO29/B29)</f>
        <v>0.247009148486981</v>
      </c>
      <c r="AS29" s="177">
        <f aca="true" t="shared" si="97" ref="AS29:AS36">IF(C29=0,0,AP29/C29)</f>
        <v>0.3464788732394366</v>
      </c>
      <c r="AT29" s="215">
        <f aca="true" t="shared" si="98" ref="AT29:AT36">IF(D29=0,0,AQ29/D29)</f>
        <v>0.2967265047518479</v>
      </c>
      <c r="AU29" s="204">
        <f aca="true" t="shared" si="99" ref="AU29:AV29">AU5</f>
        <v>35</v>
      </c>
      <c r="AV29" s="175">
        <f t="shared" si="99"/>
        <v>60</v>
      </c>
      <c r="AW29" s="175">
        <f>AW5</f>
        <v>95</v>
      </c>
      <c r="AX29" s="176">
        <f aca="true" t="shared" si="100" ref="AX29:AX36">IF(B29=0,0,AU29/B29)</f>
        <v>0.024630541871921183</v>
      </c>
      <c r="AY29" s="176">
        <f aca="true" t="shared" si="101" ref="AY29:AY36">IF(C29=0,0,AV29/C29)</f>
        <v>0.04225352112676056</v>
      </c>
      <c r="AZ29" s="176">
        <f aca="true" t="shared" si="102" ref="AZ29:AZ36">IF(D29=0,0,AW29/D29)</f>
        <v>0.03343892995424146</v>
      </c>
      <c r="BA29" s="175">
        <f aca="true" t="shared" si="103" ref="BA29:BB29">BA5</f>
        <v>0</v>
      </c>
      <c r="BB29" s="175">
        <f t="shared" si="103"/>
        <v>1</v>
      </c>
      <c r="BC29" s="175">
        <f>BC5</f>
        <v>1</v>
      </c>
      <c r="BD29" s="176">
        <f aca="true" t="shared" si="104" ref="BD29:BD36">IF(B29=0,0,BA29/B29)</f>
        <v>0</v>
      </c>
      <c r="BE29" s="176">
        <f aca="true" t="shared" si="105" ref="BE29:BE36">IF(C29=0,0,BB29/C29)</f>
        <v>0.0007042253521126761</v>
      </c>
      <c r="BF29" s="179">
        <f aca="true" t="shared" si="106" ref="BF29:BF36">IF(D29=0,0,BC29/D29)</f>
        <v>0.00035198873636043646</v>
      </c>
      <c r="BG29" s="204">
        <f aca="true" t="shared" si="107" ref="BG29:BH29">BG5</f>
        <v>326</v>
      </c>
      <c r="BH29" s="175">
        <f t="shared" si="107"/>
        <v>328</v>
      </c>
      <c r="BI29" s="175">
        <f>BI5</f>
        <v>654</v>
      </c>
      <c r="BJ29" s="176">
        <f aca="true" t="shared" si="108" ref="BJ29:BJ36">IF(B29=0,0,BG29/B29)</f>
        <v>0.22941590429275158</v>
      </c>
      <c r="BK29" s="176">
        <f aca="true" t="shared" si="109" ref="BK29:BK36">IF(C29=0,0,BH29/C29)</f>
        <v>0.23098591549295774</v>
      </c>
      <c r="BL29" s="176">
        <f aca="true" t="shared" si="110" ref="BL29:BL36">IF(D29=0,0,BI29/D29)</f>
        <v>0.23020063357972545</v>
      </c>
      <c r="BM29" s="175">
        <f aca="true" t="shared" si="111" ref="BM29:BN29">BM5</f>
        <v>99</v>
      </c>
      <c r="BN29" s="175">
        <f t="shared" si="111"/>
        <v>108</v>
      </c>
      <c r="BO29" s="175">
        <f>BO5</f>
        <v>207</v>
      </c>
      <c r="BP29" s="176">
        <f aca="true" t="shared" si="112" ref="BP29:BP36">IF(B29=0,0,BM29/B29)</f>
        <v>0.06966924700914849</v>
      </c>
      <c r="BQ29" s="176">
        <f aca="true" t="shared" si="113" ref="BQ29:BQ36">IF(C29=0,0,BN29/C29)</f>
        <v>0.07605633802816901</v>
      </c>
      <c r="BR29" s="179">
        <f aca="true" t="shared" si="114" ref="BR29:BR36">IF(D29=0,0,BO29/D29)</f>
        <v>0.07286166842661035</v>
      </c>
      <c r="BS29" s="204">
        <f aca="true" t="shared" si="115" ref="BS29:BT29">BS5</f>
        <v>266</v>
      </c>
      <c r="BT29" s="175">
        <f t="shared" si="115"/>
        <v>182</v>
      </c>
      <c r="BU29" s="175">
        <f>BU5</f>
        <v>448</v>
      </c>
      <c r="BV29" s="176">
        <f aca="true" t="shared" si="116" ref="BV29:BV36">IF(B29=0,0,BS29/B29)</f>
        <v>0.18719211822660098</v>
      </c>
      <c r="BW29" s="176">
        <f aca="true" t="shared" si="117" ref="BW29:BW36">IF(C29=0,0,BT29/C29)</f>
        <v>0.12816901408450704</v>
      </c>
      <c r="BX29" s="176">
        <f aca="true" t="shared" si="118" ref="BX29:BX36">IF(D29=0,0,BU29/D29)</f>
        <v>0.15769095388947554</v>
      </c>
      <c r="BY29" s="175">
        <f aca="true" t="shared" si="119" ref="BY29:BZ29">BY5</f>
        <v>58</v>
      </c>
      <c r="BZ29" s="175">
        <f t="shared" si="119"/>
        <v>47</v>
      </c>
      <c r="CA29" s="175">
        <f>CA5</f>
        <v>105</v>
      </c>
      <c r="CB29" s="176">
        <f aca="true" t="shared" si="120" ref="CB29:CB36">IF(B29=0,0,BY29/B29)</f>
        <v>0.04081632653061224</v>
      </c>
      <c r="CC29" s="176">
        <f aca="true" t="shared" si="121" ref="CC29:CC36">IF(C29=0,0,BZ29/C29)</f>
        <v>0.03309859154929577</v>
      </c>
      <c r="CD29" s="179">
        <f aca="true" t="shared" si="122" ref="CD29:CD36">IF(D29=0,0,CA29/D29)</f>
        <v>0.03695881731784583</v>
      </c>
      <c r="CE29" s="204">
        <f aca="true" t="shared" si="123" ref="CE29:CF29">CE5</f>
        <v>282</v>
      </c>
      <c r="CF29" s="175">
        <f t="shared" si="123"/>
        <v>211</v>
      </c>
      <c r="CG29" s="175">
        <f>CG5</f>
        <v>493</v>
      </c>
      <c r="CH29" s="176">
        <f aca="true" t="shared" si="124" ref="CH29:CH36">IF(B29=0,0,CE29/B29)</f>
        <v>0.1984517945109078</v>
      </c>
      <c r="CI29" s="176">
        <f aca="true" t="shared" si="125" ref="CI29:CI36">IF(C29=0,0,CF29/C29)</f>
        <v>0.14859154929577464</v>
      </c>
      <c r="CJ29" s="176">
        <f aca="true" t="shared" si="126" ref="CJ29:CJ36">IF(D29=0,0,CG29/D29)</f>
        <v>0.17353044702569517</v>
      </c>
      <c r="CK29" s="175">
        <f aca="true" t="shared" si="127" ref="CK29:CL29">CK5</f>
        <v>57</v>
      </c>
      <c r="CL29" s="175">
        <f t="shared" si="127"/>
        <v>27</v>
      </c>
      <c r="CM29" s="175">
        <f>CM5</f>
        <v>84</v>
      </c>
      <c r="CN29" s="176">
        <f aca="true" t="shared" si="128" ref="CN29:CN36">IF(B29=0,0,CK29/B29)</f>
        <v>0.04011259676284307</v>
      </c>
      <c r="CO29" s="176">
        <f aca="true" t="shared" si="129" ref="CO29:CO36">IF(C29=0,0,CL29/C29)</f>
        <v>0.019014084507042252</v>
      </c>
      <c r="CP29" s="176">
        <f aca="true" t="shared" si="130" ref="CP29:CP36">IF(D29=0,0,CM29/D29)</f>
        <v>0.029567053854276663</v>
      </c>
      <c r="CQ29" s="178">
        <f aca="true" t="shared" si="131" ref="CQ29:CQ36">(CE29+CK29)/B29</f>
        <v>0.23856439127375087</v>
      </c>
      <c r="CR29" s="176">
        <f aca="true" t="shared" si="132" ref="CR29:CR36">(CF29+CL29)/C29</f>
        <v>0.1676056338028169</v>
      </c>
      <c r="CS29" s="179">
        <f aca="true" t="shared" si="133" ref="CS29:CS36">(CG29+CM29)/D29</f>
        <v>0.20309750087997183</v>
      </c>
    </row>
    <row r="30" spans="1:97" ht="14.25" customHeight="1">
      <c r="A30" s="197" t="s">
        <v>65</v>
      </c>
      <c r="B30" s="193">
        <f>B9+B10+B11+B13</f>
        <v>1637</v>
      </c>
      <c r="C30" s="180">
        <f>C9+C10+C11+C13</f>
        <v>1571</v>
      </c>
      <c r="D30" s="201">
        <f>D9+D10+D11+D13</f>
        <v>3208</v>
      </c>
      <c r="E30" s="205">
        <f aca="true" t="shared" si="134" ref="E30:F30">E9+E10+E11+E13</f>
        <v>425</v>
      </c>
      <c r="F30" s="180">
        <f t="shared" si="134"/>
        <v>443</v>
      </c>
      <c r="G30" s="201">
        <f>G9+G10+G11+G13</f>
        <v>868</v>
      </c>
      <c r="H30" s="53">
        <f t="shared" si="72"/>
        <v>0.2596212583995113</v>
      </c>
      <c r="I30" s="54">
        <f t="shared" si="73"/>
        <v>0.2819859961807766</v>
      </c>
      <c r="J30" s="55">
        <f t="shared" si="74"/>
        <v>0.27057356608478805</v>
      </c>
      <c r="K30" s="205">
        <f aca="true" t="shared" si="135" ref="K30:L30">K9+K10+K11+K13</f>
        <v>250</v>
      </c>
      <c r="L30" s="180">
        <f t="shared" si="135"/>
        <v>255</v>
      </c>
      <c r="M30" s="201">
        <f>M9+M10+M11+M13</f>
        <v>505</v>
      </c>
      <c r="N30" s="53">
        <f t="shared" si="76"/>
        <v>0.5882352941176471</v>
      </c>
      <c r="O30" s="54">
        <f t="shared" si="77"/>
        <v>0.5756207674943566</v>
      </c>
      <c r="P30" s="55">
        <f t="shared" si="78"/>
        <v>0.5817972350230415</v>
      </c>
      <c r="Q30" s="205">
        <f aca="true" t="shared" si="136" ref="Q30:R30">Q9+Q10+Q11+Q13</f>
        <v>323</v>
      </c>
      <c r="R30" s="180">
        <f t="shared" si="136"/>
        <v>409</v>
      </c>
      <c r="S30" s="201">
        <f>S9+S10+S11+S13</f>
        <v>732</v>
      </c>
      <c r="T30" s="56">
        <f t="shared" si="80"/>
        <v>0.1973121563836286</v>
      </c>
      <c r="U30" s="57">
        <f t="shared" si="81"/>
        <v>0.2603437301082113</v>
      </c>
      <c r="V30" s="58">
        <f t="shared" si="82"/>
        <v>0.2281795511221945</v>
      </c>
      <c r="W30" s="205">
        <f aca="true" t="shared" si="137" ref="W30:X30">W9+W10+W11+W13</f>
        <v>677</v>
      </c>
      <c r="X30" s="180">
        <f t="shared" si="137"/>
        <v>789</v>
      </c>
      <c r="Y30" s="201">
        <f>Y9+Y10+Y11+Y13</f>
        <v>1466</v>
      </c>
      <c r="Z30" s="56">
        <f t="shared" si="84"/>
        <v>0.41356139279169213</v>
      </c>
      <c r="AA30" s="57">
        <f t="shared" si="85"/>
        <v>0.5022278803309994</v>
      </c>
      <c r="AB30" s="58">
        <f t="shared" si="86"/>
        <v>0.45698254364089774</v>
      </c>
      <c r="AC30" s="205">
        <f aca="true" t="shared" si="138" ref="AC30:AD30">AC9+AC10+AC11+AC13</f>
        <v>3</v>
      </c>
      <c r="AD30" s="180">
        <f t="shared" si="138"/>
        <v>7</v>
      </c>
      <c r="AE30" s="201">
        <f>AE9+AE10+AE11+AE13</f>
        <v>10</v>
      </c>
      <c r="AF30" s="211">
        <f t="shared" si="88"/>
        <v>0.0018326206475259622</v>
      </c>
      <c r="AG30" s="57">
        <f t="shared" si="89"/>
        <v>0.004455760661998727</v>
      </c>
      <c r="AH30" s="219">
        <f t="shared" si="90"/>
        <v>0.003117206982543641</v>
      </c>
      <c r="AI30" s="205">
        <f aca="true" t="shared" si="139" ref="AI30:AJ30">AI9+AI10+AI11+AI13</f>
        <v>999</v>
      </c>
      <c r="AJ30" s="180">
        <f t="shared" si="139"/>
        <v>1203</v>
      </c>
      <c r="AK30" s="201">
        <f>AK9+AK10+AK11+AK13</f>
        <v>2202</v>
      </c>
      <c r="AL30" s="56">
        <f t="shared" si="92"/>
        <v>0.6102626756261453</v>
      </c>
      <c r="AM30" s="57">
        <f t="shared" si="93"/>
        <v>0.7657542966263526</v>
      </c>
      <c r="AN30" s="58">
        <f t="shared" si="94"/>
        <v>0.6864089775561097</v>
      </c>
      <c r="AO30" s="205">
        <f aca="true" t="shared" si="140" ref="AO30:AP30">AO9+AO10+AO11+AO13</f>
        <v>457</v>
      </c>
      <c r="AP30" s="180">
        <f t="shared" si="140"/>
        <v>524</v>
      </c>
      <c r="AQ30" s="201">
        <f>AQ9+AQ10+AQ11+AQ13</f>
        <v>981</v>
      </c>
      <c r="AR30" s="56">
        <f t="shared" si="96"/>
        <v>0.27916921197312156</v>
      </c>
      <c r="AS30" s="57">
        <f t="shared" si="97"/>
        <v>0.33354551241247615</v>
      </c>
      <c r="AT30" s="58">
        <f t="shared" si="98"/>
        <v>0.3057980049875312</v>
      </c>
      <c r="AU30" s="205">
        <f aca="true" t="shared" si="141" ref="AU30:AV30">AU9+AU10+AU11+AU13</f>
        <v>20</v>
      </c>
      <c r="AV30" s="180">
        <f t="shared" si="141"/>
        <v>27</v>
      </c>
      <c r="AW30" s="180">
        <f>AW9+AW10+AW11+AW13</f>
        <v>47</v>
      </c>
      <c r="AX30" s="54">
        <f t="shared" si="100"/>
        <v>0.012217470983506415</v>
      </c>
      <c r="AY30" s="54">
        <f t="shared" si="101"/>
        <v>0.01718650541056652</v>
      </c>
      <c r="AZ30" s="54">
        <f t="shared" si="102"/>
        <v>0.014650872817955112</v>
      </c>
      <c r="BA30" s="180">
        <f aca="true" t="shared" si="142" ref="BA30:BB30">BA9+BA10+BA11+BA13</f>
        <v>5</v>
      </c>
      <c r="BB30" s="180">
        <f t="shared" si="142"/>
        <v>3</v>
      </c>
      <c r="BC30" s="180">
        <f>BC9+BC10+BC11+BC13</f>
        <v>8</v>
      </c>
      <c r="BD30" s="54">
        <f t="shared" si="104"/>
        <v>0.0030543677458766036</v>
      </c>
      <c r="BE30" s="54">
        <f t="shared" si="105"/>
        <v>0.0019096117122851686</v>
      </c>
      <c r="BF30" s="55">
        <f t="shared" si="106"/>
        <v>0.0024937655860349127</v>
      </c>
      <c r="BG30" s="205">
        <f aca="true" t="shared" si="143" ref="BG30:BH30">BG9+BG10+BG11+BG13</f>
        <v>346</v>
      </c>
      <c r="BH30" s="180">
        <f t="shared" si="143"/>
        <v>333</v>
      </c>
      <c r="BI30" s="180">
        <f>BI9+BI10+BI11+BI13</f>
        <v>679</v>
      </c>
      <c r="BJ30" s="54">
        <f t="shared" si="108"/>
        <v>0.21136224801466097</v>
      </c>
      <c r="BK30" s="54">
        <f t="shared" si="109"/>
        <v>0.21196690006365373</v>
      </c>
      <c r="BL30" s="54">
        <f t="shared" si="110"/>
        <v>0.2116583541147132</v>
      </c>
      <c r="BM30" s="180">
        <f aca="true" t="shared" si="144" ref="BM30:BN30">BM9+BM10+BM11+BM13</f>
        <v>99</v>
      </c>
      <c r="BN30" s="180">
        <f t="shared" si="144"/>
        <v>74</v>
      </c>
      <c r="BO30" s="180">
        <f>BO9+BO10+BO11+BO13</f>
        <v>173</v>
      </c>
      <c r="BP30" s="54">
        <f t="shared" si="112"/>
        <v>0.06047648136835675</v>
      </c>
      <c r="BQ30" s="54">
        <f t="shared" si="113"/>
        <v>0.047103755569700825</v>
      </c>
      <c r="BR30" s="55">
        <f t="shared" si="114"/>
        <v>0.05392768079800499</v>
      </c>
      <c r="BS30" s="205">
        <f aca="true" t="shared" si="145" ref="BS30:BT30">BS9+BS10+BS11+BS13</f>
        <v>365</v>
      </c>
      <c r="BT30" s="180">
        <f t="shared" si="145"/>
        <v>246</v>
      </c>
      <c r="BU30" s="180">
        <f>BU9+BU10+BU11+BU13</f>
        <v>611</v>
      </c>
      <c r="BV30" s="54">
        <f t="shared" si="116"/>
        <v>0.22296884544899206</v>
      </c>
      <c r="BW30" s="54">
        <f t="shared" si="117"/>
        <v>0.15658816040738383</v>
      </c>
      <c r="BX30" s="54">
        <f t="shared" si="118"/>
        <v>0.19046134663341646</v>
      </c>
      <c r="BY30" s="180">
        <f aca="true" t="shared" si="146" ref="BY30:BZ30">BY9+BY10+BY11+BY13</f>
        <v>140</v>
      </c>
      <c r="BZ30" s="180">
        <f t="shared" si="146"/>
        <v>91</v>
      </c>
      <c r="CA30" s="180">
        <f>CA9+CA10+CA11+CA13</f>
        <v>231</v>
      </c>
      <c r="CB30" s="54">
        <f t="shared" si="120"/>
        <v>0.0855222968845449</v>
      </c>
      <c r="CC30" s="54">
        <f t="shared" si="121"/>
        <v>0.05792488860598345</v>
      </c>
      <c r="CD30" s="55">
        <f t="shared" si="122"/>
        <v>0.0720074812967581</v>
      </c>
      <c r="CE30" s="205">
        <f aca="true" t="shared" si="147" ref="CE30:CF30">CE9+CE10+CE11+CE13</f>
        <v>246</v>
      </c>
      <c r="CF30" s="180">
        <f t="shared" si="147"/>
        <v>151</v>
      </c>
      <c r="CG30" s="180">
        <f>CG9+CG10+CG11+CG13</f>
        <v>397</v>
      </c>
      <c r="CH30" s="54">
        <f t="shared" si="124"/>
        <v>0.15027489309712888</v>
      </c>
      <c r="CI30" s="54">
        <f t="shared" si="125"/>
        <v>0.09611712285168682</v>
      </c>
      <c r="CJ30" s="54">
        <f t="shared" si="126"/>
        <v>0.12375311720698254</v>
      </c>
      <c r="CK30" s="180">
        <f aca="true" t="shared" si="148" ref="CK30:CL30">CK9+CK10+CK11+CK13</f>
        <v>68</v>
      </c>
      <c r="CL30" s="180">
        <f t="shared" si="148"/>
        <v>26</v>
      </c>
      <c r="CM30" s="180">
        <f>CM9+CM10+CM11+CM13</f>
        <v>94</v>
      </c>
      <c r="CN30" s="54">
        <f t="shared" si="128"/>
        <v>0.04153940134392181</v>
      </c>
      <c r="CO30" s="54">
        <f t="shared" si="129"/>
        <v>0.016549968173138127</v>
      </c>
      <c r="CP30" s="54">
        <f t="shared" si="130"/>
        <v>0.029301745635910224</v>
      </c>
      <c r="CQ30" s="181">
        <f t="shared" si="131"/>
        <v>0.1918142944410507</v>
      </c>
      <c r="CR30" s="54">
        <f t="shared" si="132"/>
        <v>0.11266709102482496</v>
      </c>
      <c r="CS30" s="55">
        <f t="shared" si="133"/>
        <v>0.15305486284289277</v>
      </c>
    </row>
    <row r="31" spans="1:97" ht="14.25" customHeight="1">
      <c r="A31" s="197" t="s">
        <v>66</v>
      </c>
      <c r="B31" s="193">
        <f>B12+B14</f>
        <v>658</v>
      </c>
      <c r="C31" s="180">
        <f>C12+C14</f>
        <v>608</v>
      </c>
      <c r="D31" s="201">
        <f>D12+D14</f>
        <v>1266</v>
      </c>
      <c r="E31" s="205">
        <f aca="true" t="shared" si="149" ref="E31:F31">E12+E14</f>
        <v>153</v>
      </c>
      <c r="F31" s="180">
        <f t="shared" si="149"/>
        <v>171</v>
      </c>
      <c r="G31" s="201">
        <f>G12+G14</f>
        <v>324</v>
      </c>
      <c r="H31" s="53">
        <f t="shared" si="72"/>
        <v>0.23252279635258358</v>
      </c>
      <c r="I31" s="54">
        <f t="shared" si="73"/>
        <v>0.28125</v>
      </c>
      <c r="J31" s="55">
        <f t="shared" si="74"/>
        <v>0.2559241706161137</v>
      </c>
      <c r="K31" s="205">
        <f aca="true" t="shared" si="150" ref="K31:L31">K12+K14</f>
        <v>91</v>
      </c>
      <c r="L31" s="180">
        <f t="shared" si="150"/>
        <v>109</v>
      </c>
      <c r="M31" s="201">
        <f>M12+M14</f>
        <v>200</v>
      </c>
      <c r="N31" s="53">
        <f t="shared" si="76"/>
        <v>0.5947712418300654</v>
      </c>
      <c r="O31" s="54">
        <f t="shared" si="77"/>
        <v>0.6374269005847953</v>
      </c>
      <c r="P31" s="55">
        <f t="shared" si="78"/>
        <v>0.6172839506172839</v>
      </c>
      <c r="Q31" s="205">
        <f aca="true" t="shared" si="151" ref="Q31:R31">Q12+Q14</f>
        <v>115</v>
      </c>
      <c r="R31" s="180">
        <f t="shared" si="151"/>
        <v>131</v>
      </c>
      <c r="S31" s="201">
        <f>S12+S14</f>
        <v>246</v>
      </c>
      <c r="T31" s="56">
        <f t="shared" si="80"/>
        <v>0.17477203647416414</v>
      </c>
      <c r="U31" s="57">
        <f t="shared" si="81"/>
        <v>0.21546052631578946</v>
      </c>
      <c r="V31" s="58">
        <f t="shared" si="82"/>
        <v>0.1943127962085308</v>
      </c>
      <c r="W31" s="205">
        <f aca="true" t="shared" si="152" ref="W31:X31">W12+W14</f>
        <v>229</v>
      </c>
      <c r="X31" s="180">
        <f t="shared" si="152"/>
        <v>308</v>
      </c>
      <c r="Y31" s="201">
        <f>Y12+Y14</f>
        <v>537</v>
      </c>
      <c r="Z31" s="56">
        <f t="shared" si="84"/>
        <v>0.34802431610942247</v>
      </c>
      <c r="AA31" s="57">
        <f t="shared" si="85"/>
        <v>0.506578947368421</v>
      </c>
      <c r="AB31" s="58">
        <f t="shared" si="86"/>
        <v>0.42417061611374407</v>
      </c>
      <c r="AC31" s="205">
        <f aca="true" t="shared" si="153" ref="AC31:AD31">AC12+AC14</f>
        <v>1</v>
      </c>
      <c r="AD31" s="180">
        <f t="shared" si="153"/>
        <v>1</v>
      </c>
      <c r="AE31" s="201">
        <f>AE12+AE14</f>
        <v>2</v>
      </c>
      <c r="AF31" s="211">
        <f t="shared" si="88"/>
        <v>0.001519756838905775</v>
      </c>
      <c r="AG31" s="57">
        <f t="shared" si="89"/>
        <v>0.001644736842105263</v>
      </c>
      <c r="AH31" s="219">
        <f t="shared" si="90"/>
        <v>0.001579778830963665</v>
      </c>
      <c r="AI31" s="205">
        <f aca="true" t="shared" si="154" ref="AI31:AJ31">AI12+AI14</f>
        <v>361</v>
      </c>
      <c r="AJ31" s="180">
        <f t="shared" si="154"/>
        <v>373</v>
      </c>
      <c r="AK31" s="201">
        <f>AK12+AK14</f>
        <v>734</v>
      </c>
      <c r="AL31" s="56">
        <f t="shared" si="92"/>
        <v>0.5486322188449848</v>
      </c>
      <c r="AM31" s="57">
        <f t="shared" si="93"/>
        <v>0.6134868421052632</v>
      </c>
      <c r="AN31" s="58">
        <f t="shared" si="94"/>
        <v>0.5797788309636651</v>
      </c>
      <c r="AO31" s="205">
        <f aca="true" t="shared" si="155" ref="AO31:AP31">AO12+AO14</f>
        <v>120</v>
      </c>
      <c r="AP31" s="180">
        <f t="shared" si="155"/>
        <v>139</v>
      </c>
      <c r="AQ31" s="201">
        <f>AQ12+AQ14</f>
        <v>259</v>
      </c>
      <c r="AR31" s="56">
        <f t="shared" si="96"/>
        <v>0.182370820668693</v>
      </c>
      <c r="AS31" s="57">
        <f t="shared" si="97"/>
        <v>0.22861842105263158</v>
      </c>
      <c r="AT31" s="58">
        <f t="shared" si="98"/>
        <v>0.20458135860979462</v>
      </c>
      <c r="AU31" s="205">
        <f aca="true" t="shared" si="156" ref="AU31:AV31">AU12+AU14</f>
        <v>1</v>
      </c>
      <c r="AV31" s="180">
        <f t="shared" si="156"/>
        <v>6</v>
      </c>
      <c r="AW31" s="180">
        <f>AW12+AW14</f>
        <v>7</v>
      </c>
      <c r="AX31" s="54">
        <f t="shared" si="100"/>
        <v>0.001519756838905775</v>
      </c>
      <c r="AY31" s="54">
        <f t="shared" si="101"/>
        <v>0.009868421052631578</v>
      </c>
      <c r="AZ31" s="54">
        <f t="shared" si="102"/>
        <v>0.005529225908372828</v>
      </c>
      <c r="BA31" s="180">
        <f aca="true" t="shared" si="157" ref="BA31:BB31">BA12+BA14</f>
        <v>1</v>
      </c>
      <c r="BB31" s="180">
        <f t="shared" si="157"/>
        <v>2</v>
      </c>
      <c r="BC31" s="180">
        <f>BC12+BC14</f>
        <v>3</v>
      </c>
      <c r="BD31" s="54">
        <f t="shared" si="104"/>
        <v>0.001519756838905775</v>
      </c>
      <c r="BE31" s="54">
        <f t="shared" si="105"/>
        <v>0.003289473684210526</v>
      </c>
      <c r="BF31" s="55">
        <f t="shared" si="106"/>
        <v>0.002369668246445498</v>
      </c>
      <c r="BG31" s="205">
        <f aca="true" t="shared" si="158" ref="BG31:BH31">BG12+BG14</f>
        <v>98</v>
      </c>
      <c r="BH31" s="180">
        <f t="shared" si="158"/>
        <v>118</v>
      </c>
      <c r="BI31" s="180">
        <f>BI12+BI14</f>
        <v>216</v>
      </c>
      <c r="BJ31" s="54">
        <f t="shared" si="108"/>
        <v>0.14893617021276595</v>
      </c>
      <c r="BK31" s="54">
        <f t="shared" si="109"/>
        <v>0.19407894736842105</v>
      </c>
      <c r="BL31" s="54">
        <f t="shared" si="110"/>
        <v>0.17061611374407584</v>
      </c>
      <c r="BM31" s="180">
        <f aca="true" t="shared" si="159" ref="BM31:BN31">BM12+BM14</f>
        <v>43</v>
      </c>
      <c r="BN31" s="180">
        <f t="shared" si="159"/>
        <v>55</v>
      </c>
      <c r="BO31" s="180">
        <f>BO12+BO14</f>
        <v>98</v>
      </c>
      <c r="BP31" s="54">
        <f t="shared" si="112"/>
        <v>0.06534954407294832</v>
      </c>
      <c r="BQ31" s="54">
        <f t="shared" si="113"/>
        <v>0.09046052631578948</v>
      </c>
      <c r="BR31" s="55">
        <f t="shared" si="114"/>
        <v>0.07740916271721959</v>
      </c>
      <c r="BS31" s="205">
        <f aca="true" t="shared" si="160" ref="BS31:BT31">BS12+BS14</f>
        <v>118</v>
      </c>
      <c r="BT31" s="180">
        <f t="shared" si="160"/>
        <v>96</v>
      </c>
      <c r="BU31" s="180">
        <f>BU12+BU14</f>
        <v>214</v>
      </c>
      <c r="BV31" s="54">
        <f t="shared" si="116"/>
        <v>0.17933130699088146</v>
      </c>
      <c r="BW31" s="54">
        <f t="shared" si="117"/>
        <v>0.15789473684210525</v>
      </c>
      <c r="BX31" s="54">
        <f t="shared" si="118"/>
        <v>0.16903633491311215</v>
      </c>
      <c r="BY31" s="180">
        <f aca="true" t="shared" si="161" ref="BY31:BZ31">BY12+BY14</f>
        <v>50</v>
      </c>
      <c r="BZ31" s="180">
        <f t="shared" si="161"/>
        <v>41</v>
      </c>
      <c r="CA31" s="180">
        <f>CA12+CA14</f>
        <v>91</v>
      </c>
      <c r="CB31" s="54">
        <f t="shared" si="120"/>
        <v>0.07598784194528875</v>
      </c>
      <c r="CC31" s="54">
        <f t="shared" si="121"/>
        <v>0.06743421052631579</v>
      </c>
      <c r="CD31" s="55">
        <f t="shared" si="122"/>
        <v>0.07187993680884676</v>
      </c>
      <c r="CE31" s="205">
        <f aca="true" t="shared" si="162" ref="CE31:CF31">CE12+CE14</f>
        <v>93</v>
      </c>
      <c r="CF31" s="180">
        <f t="shared" si="162"/>
        <v>93</v>
      </c>
      <c r="CG31" s="180">
        <f>CG12+CG14</f>
        <v>186</v>
      </c>
      <c r="CH31" s="54">
        <f t="shared" si="124"/>
        <v>0.1413373860182371</v>
      </c>
      <c r="CI31" s="54">
        <f t="shared" si="125"/>
        <v>0.15296052631578946</v>
      </c>
      <c r="CJ31" s="54">
        <f t="shared" si="126"/>
        <v>0.14691943127962084</v>
      </c>
      <c r="CK31" s="180">
        <f aca="true" t="shared" si="163" ref="CK31:CL31">CK12+CK14</f>
        <v>51</v>
      </c>
      <c r="CL31" s="180">
        <f t="shared" si="163"/>
        <v>39</v>
      </c>
      <c r="CM31" s="180">
        <f>CM12+CM14</f>
        <v>90</v>
      </c>
      <c r="CN31" s="54">
        <f t="shared" si="128"/>
        <v>0.07750759878419453</v>
      </c>
      <c r="CO31" s="54">
        <f t="shared" si="129"/>
        <v>0.06414473684210527</v>
      </c>
      <c r="CP31" s="54">
        <f t="shared" si="130"/>
        <v>0.07109004739336493</v>
      </c>
      <c r="CQ31" s="181">
        <f t="shared" si="131"/>
        <v>0.2188449848024316</v>
      </c>
      <c r="CR31" s="54">
        <f t="shared" si="132"/>
        <v>0.21710526315789475</v>
      </c>
      <c r="CS31" s="55">
        <f t="shared" si="133"/>
        <v>0.21800947867298578</v>
      </c>
    </row>
    <row r="32" spans="1:97" ht="14.25" customHeight="1">
      <c r="A32" s="197" t="s">
        <v>67</v>
      </c>
      <c r="B32" s="193">
        <f>B8+B16+B18+B19</f>
        <v>993</v>
      </c>
      <c r="C32" s="180">
        <f>C8+C16+C18+C19</f>
        <v>970</v>
      </c>
      <c r="D32" s="201">
        <f>D8+D16+D18+D19</f>
        <v>1963</v>
      </c>
      <c r="E32" s="205">
        <f aca="true" t="shared" si="164" ref="E32:F32">E8+E16+E18+E19</f>
        <v>302</v>
      </c>
      <c r="F32" s="180">
        <f t="shared" si="164"/>
        <v>326</v>
      </c>
      <c r="G32" s="201">
        <f>G8+G16+G18+G19</f>
        <v>628</v>
      </c>
      <c r="H32" s="53">
        <f t="shared" si="72"/>
        <v>0.3041289023162135</v>
      </c>
      <c r="I32" s="54">
        <f t="shared" si="73"/>
        <v>0.33608247422680415</v>
      </c>
      <c r="J32" s="55">
        <f t="shared" si="74"/>
        <v>0.3199184921039226</v>
      </c>
      <c r="K32" s="205">
        <f aca="true" t="shared" si="165" ref="K32:L32">K8+K16+K18+K19</f>
        <v>179</v>
      </c>
      <c r="L32" s="180">
        <f t="shared" si="165"/>
        <v>182</v>
      </c>
      <c r="M32" s="201">
        <f>M8+M16+M18+M19</f>
        <v>361</v>
      </c>
      <c r="N32" s="53">
        <f t="shared" si="76"/>
        <v>0.5927152317880795</v>
      </c>
      <c r="O32" s="54">
        <f t="shared" si="77"/>
        <v>0.558282208588957</v>
      </c>
      <c r="P32" s="55">
        <f t="shared" si="78"/>
        <v>0.5748407643312102</v>
      </c>
      <c r="Q32" s="205">
        <f aca="true" t="shared" si="166" ref="Q32:R32">Q8+Q16+Q18+Q19</f>
        <v>236</v>
      </c>
      <c r="R32" s="180">
        <f t="shared" si="166"/>
        <v>273</v>
      </c>
      <c r="S32" s="201">
        <f>S8+S16+S18+S19</f>
        <v>509</v>
      </c>
      <c r="T32" s="56">
        <f t="shared" si="80"/>
        <v>0.23766364551863042</v>
      </c>
      <c r="U32" s="57">
        <f t="shared" si="81"/>
        <v>0.28144329896907216</v>
      </c>
      <c r="V32" s="58">
        <f t="shared" si="82"/>
        <v>0.25929699439633214</v>
      </c>
      <c r="W32" s="205">
        <f aca="true" t="shared" si="167" ref="W32:X32">W8+W16+W18+W19</f>
        <v>440</v>
      </c>
      <c r="X32" s="180">
        <f t="shared" si="167"/>
        <v>540</v>
      </c>
      <c r="Y32" s="201">
        <f>Y8+Y16+Y18+Y19</f>
        <v>980</v>
      </c>
      <c r="Z32" s="56">
        <f t="shared" si="84"/>
        <v>0.4431017119838872</v>
      </c>
      <c r="AA32" s="57">
        <f t="shared" si="85"/>
        <v>0.5567010309278351</v>
      </c>
      <c r="AB32" s="58">
        <f t="shared" si="86"/>
        <v>0.49923586347427407</v>
      </c>
      <c r="AC32" s="205">
        <f aca="true" t="shared" si="168" ref="AC32:AD32">AC8+AC16+AC18+AC19</f>
        <v>5</v>
      </c>
      <c r="AD32" s="180">
        <f t="shared" si="168"/>
        <v>19</v>
      </c>
      <c r="AE32" s="201">
        <f>AE8+AE16+AE18+AE19</f>
        <v>24</v>
      </c>
      <c r="AF32" s="211">
        <f t="shared" si="88"/>
        <v>0.005035246727089627</v>
      </c>
      <c r="AG32" s="57">
        <f t="shared" si="89"/>
        <v>0.01958762886597938</v>
      </c>
      <c r="AH32" s="219">
        <f t="shared" si="90"/>
        <v>0.012226184411614875</v>
      </c>
      <c r="AI32" s="205">
        <f aca="true" t="shared" si="169" ref="AI32:AJ32">AI8+AI16+AI18+AI19</f>
        <v>687</v>
      </c>
      <c r="AJ32" s="180">
        <f t="shared" si="169"/>
        <v>846</v>
      </c>
      <c r="AK32" s="201">
        <f>AK8+AK16+AK18+AK19</f>
        <v>1533</v>
      </c>
      <c r="AL32" s="56">
        <f t="shared" si="92"/>
        <v>0.6918429003021148</v>
      </c>
      <c r="AM32" s="57">
        <f t="shared" si="93"/>
        <v>0.8721649484536083</v>
      </c>
      <c r="AN32" s="58">
        <f t="shared" si="94"/>
        <v>0.7809475292919001</v>
      </c>
      <c r="AO32" s="205">
        <f aca="true" t="shared" si="170" ref="AO32:AP32">AO8+AO16+AO18+AO19</f>
        <v>377</v>
      </c>
      <c r="AP32" s="180">
        <f t="shared" si="170"/>
        <v>417</v>
      </c>
      <c r="AQ32" s="201">
        <f>AQ8+AQ16+AQ18+AQ19</f>
        <v>794</v>
      </c>
      <c r="AR32" s="56">
        <f t="shared" si="96"/>
        <v>0.3796576032225579</v>
      </c>
      <c r="AS32" s="57">
        <f t="shared" si="97"/>
        <v>0.4298969072164949</v>
      </c>
      <c r="AT32" s="58">
        <f t="shared" si="98"/>
        <v>0.4044829342842588</v>
      </c>
      <c r="AU32" s="205">
        <f aca="true" t="shared" si="171" ref="AU32:AV32">AU8+AU16+AU18+AU19</f>
        <v>10</v>
      </c>
      <c r="AV32" s="180">
        <f t="shared" si="171"/>
        <v>19</v>
      </c>
      <c r="AW32" s="180">
        <f>AW8+AW16+AW18+AW19</f>
        <v>29</v>
      </c>
      <c r="AX32" s="54">
        <f t="shared" si="100"/>
        <v>0.010070493454179255</v>
      </c>
      <c r="AY32" s="54">
        <f t="shared" si="101"/>
        <v>0.01958762886597938</v>
      </c>
      <c r="AZ32" s="54">
        <f t="shared" si="102"/>
        <v>0.014773306164034642</v>
      </c>
      <c r="BA32" s="180">
        <f aca="true" t="shared" si="172" ref="BA32:BB32">BA8+BA16+BA18+BA19</f>
        <v>2</v>
      </c>
      <c r="BB32" s="180">
        <f t="shared" si="172"/>
        <v>4</v>
      </c>
      <c r="BC32" s="180">
        <f>BC8+BC16+BC18+BC19</f>
        <v>6</v>
      </c>
      <c r="BD32" s="54">
        <f t="shared" si="104"/>
        <v>0.002014098690835851</v>
      </c>
      <c r="BE32" s="54">
        <f t="shared" si="105"/>
        <v>0.004123711340206186</v>
      </c>
      <c r="BF32" s="55">
        <f t="shared" si="106"/>
        <v>0.003056546102903719</v>
      </c>
      <c r="BG32" s="205">
        <f aca="true" t="shared" si="173" ref="BG32:BH32">BG8+BG16+BG18+BG19</f>
        <v>210</v>
      </c>
      <c r="BH32" s="180">
        <f t="shared" si="173"/>
        <v>233</v>
      </c>
      <c r="BI32" s="180">
        <f>BI8+BI16+BI18+BI19</f>
        <v>443</v>
      </c>
      <c r="BJ32" s="54">
        <f t="shared" si="108"/>
        <v>0.21148036253776434</v>
      </c>
      <c r="BK32" s="54">
        <f t="shared" si="109"/>
        <v>0.24020618556701032</v>
      </c>
      <c r="BL32" s="54">
        <f t="shared" si="110"/>
        <v>0.22567498726439122</v>
      </c>
      <c r="BM32" s="180">
        <f aca="true" t="shared" si="174" ref="BM32:BN32">BM8+BM16+BM18+BM19</f>
        <v>86</v>
      </c>
      <c r="BN32" s="180">
        <f t="shared" si="174"/>
        <v>99</v>
      </c>
      <c r="BO32" s="180">
        <f>BO8+BO16+BO18+BO19</f>
        <v>185</v>
      </c>
      <c r="BP32" s="54">
        <f t="shared" si="112"/>
        <v>0.0866062437059416</v>
      </c>
      <c r="BQ32" s="54">
        <f t="shared" si="113"/>
        <v>0.10206185567010309</v>
      </c>
      <c r="BR32" s="55">
        <f t="shared" si="114"/>
        <v>0.09424350483953133</v>
      </c>
      <c r="BS32" s="205">
        <f aca="true" t="shared" si="175" ref="BS32:BT32">BS8+BS16+BS18+BS19</f>
        <v>244</v>
      </c>
      <c r="BT32" s="180">
        <f t="shared" si="175"/>
        <v>170</v>
      </c>
      <c r="BU32" s="180">
        <f>BU8+BU16+BU18+BU19</f>
        <v>414</v>
      </c>
      <c r="BV32" s="54">
        <f t="shared" si="116"/>
        <v>0.2457200402819738</v>
      </c>
      <c r="BW32" s="54">
        <f t="shared" si="117"/>
        <v>0.17525773195876287</v>
      </c>
      <c r="BX32" s="54">
        <f t="shared" si="118"/>
        <v>0.2109016811003566</v>
      </c>
      <c r="BY32" s="180">
        <f aca="true" t="shared" si="176" ref="BY32:BZ32">BY8+BY16+BY18+BY19</f>
        <v>31</v>
      </c>
      <c r="BZ32" s="180">
        <f t="shared" si="176"/>
        <v>28</v>
      </c>
      <c r="CA32" s="180">
        <f>CA8+CA16+CA18+CA19</f>
        <v>59</v>
      </c>
      <c r="CB32" s="54">
        <f t="shared" si="120"/>
        <v>0.03121852970795569</v>
      </c>
      <c r="CC32" s="54">
        <f t="shared" si="121"/>
        <v>0.0288659793814433</v>
      </c>
      <c r="CD32" s="55">
        <f t="shared" si="122"/>
        <v>0.030056036678553236</v>
      </c>
      <c r="CE32" s="205">
        <f aca="true" t="shared" si="177" ref="CE32:CF32">CE8+CE16+CE18+CE19</f>
        <v>212</v>
      </c>
      <c r="CF32" s="180">
        <f t="shared" si="177"/>
        <v>146</v>
      </c>
      <c r="CG32" s="180">
        <f>CG8+CG16+CG18+CG19</f>
        <v>358</v>
      </c>
      <c r="CH32" s="54">
        <f t="shared" si="124"/>
        <v>0.2134944612286002</v>
      </c>
      <c r="CI32" s="54">
        <f t="shared" si="125"/>
        <v>0.15051546391752577</v>
      </c>
      <c r="CJ32" s="54">
        <f t="shared" si="126"/>
        <v>0.1823739174732552</v>
      </c>
      <c r="CK32" s="180">
        <f aca="true" t="shared" si="178" ref="CK32:CL32">CK8+CK16+CK18+CK19</f>
        <v>27</v>
      </c>
      <c r="CL32" s="180">
        <f t="shared" si="178"/>
        <v>17</v>
      </c>
      <c r="CM32" s="180">
        <f>CM8+CM16+CM18+CM19</f>
        <v>44</v>
      </c>
      <c r="CN32" s="54">
        <f t="shared" si="128"/>
        <v>0.027190332326283987</v>
      </c>
      <c r="CO32" s="54">
        <f t="shared" si="129"/>
        <v>0.01752577319587629</v>
      </c>
      <c r="CP32" s="54">
        <f t="shared" si="130"/>
        <v>0.022414671421293938</v>
      </c>
      <c r="CQ32" s="181">
        <f t="shared" si="131"/>
        <v>0.2406847935548842</v>
      </c>
      <c r="CR32" s="54">
        <f t="shared" si="132"/>
        <v>0.16804123711340208</v>
      </c>
      <c r="CS32" s="55">
        <f t="shared" si="133"/>
        <v>0.20478858889454915</v>
      </c>
    </row>
    <row r="33" spans="1:97" ht="14.25" customHeight="1">
      <c r="A33" s="197" t="s">
        <v>68</v>
      </c>
      <c r="B33" s="193">
        <f>B6+B20+B21+B22+B23</f>
        <v>699</v>
      </c>
      <c r="C33" s="180">
        <f>C6+C20+C21+C22+C23</f>
        <v>687</v>
      </c>
      <c r="D33" s="201">
        <f>D6+D20+D21+D22+D23</f>
        <v>1386</v>
      </c>
      <c r="E33" s="205">
        <f aca="true" t="shared" si="179" ref="E33:F33">E6+E20+E21+E22+E23</f>
        <v>169</v>
      </c>
      <c r="F33" s="180">
        <f t="shared" si="179"/>
        <v>199</v>
      </c>
      <c r="G33" s="201">
        <f>G6+G20+G21+G22+G23</f>
        <v>368</v>
      </c>
      <c r="H33" s="53">
        <f t="shared" si="72"/>
        <v>0.24177396280400573</v>
      </c>
      <c r="I33" s="54">
        <f t="shared" si="73"/>
        <v>0.28966521106259097</v>
      </c>
      <c r="J33" s="55">
        <f t="shared" si="74"/>
        <v>0.26551226551226553</v>
      </c>
      <c r="K33" s="205">
        <f aca="true" t="shared" si="180" ref="K33:L33">K6+K20+K21+K22+K23</f>
        <v>89</v>
      </c>
      <c r="L33" s="180">
        <f t="shared" si="180"/>
        <v>106</v>
      </c>
      <c r="M33" s="201">
        <f>M6+M20+M21+M22+M23</f>
        <v>195</v>
      </c>
      <c r="N33" s="53">
        <f t="shared" si="76"/>
        <v>0.5266272189349113</v>
      </c>
      <c r="O33" s="54">
        <f t="shared" si="77"/>
        <v>0.5326633165829145</v>
      </c>
      <c r="P33" s="55">
        <f t="shared" si="78"/>
        <v>0.529891304347826</v>
      </c>
      <c r="Q33" s="205">
        <f aca="true" t="shared" si="181" ref="Q33:R33">Q6+Q20+Q21+Q22+Q23</f>
        <v>152</v>
      </c>
      <c r="R33" s="180">
        <f t="shared" si="181"/>
        <v>175</v>
      </c>
      <c r="S33" s="201">
        <f>S6+S20+S21+S22+S23</f>
        <v>327</v>
      </c>
      <c r="T33" s="56">
        <f t="shared" si="80"/>
        <v>0.21745350500715308</v>
      </c>
      <c r="U33" s="57">
        <f t="shared" si="81"/>
        <v>0.2547307132459971</v>
      </c>
      <c r="V33" s="58">
        <f t="shared" si="82"/>
        <v>0.23593073593073594</v>
      </c>
      <c r="W33" s="205">
        <f aca="true" t="shared" si="182" ref="W33:X33">W6+W20+W21+W22+W23</f>
        <v>240</v>
      </c>
      <c r="X33" s="180">
        <f t="shared" si="182"/>
        <v>327</v>
      </c>
      <c r="Y33" s="201">
        <f>Y6+Y20+Y21+Y22+Y23</f>
        <v>567</v>
      </c>
      <c r="Z33" s="56">
        <f t="shared" si="84"/>
        <v>0.34334763948497854</v>
      </c>
      <c r="AA33" s="57">
        <f t="shared" si="85"/>
        <v>0.4759825327510917</v>
      </c>
      <c r="AB33" s="58">
        <f t="shared" si="86"/>
        <v>0.4090909090909091</v>
      </c>
      <c r="AC33" s="205">
        <f aca="true" t="shared" si="183" ref="AC33:AD33">AC6+AC20+AC21+AC22+AC23</f>
        <v>2</v>
      </c>
      <c r="AD33" s="180">
        <f t="shared" si="183"/>
        <v>1</v>
      </c>
      <c r="AE33" s="201">
        <f>AE6+AE20+AE21+AE22+AE23</f>
        <v>3</v>
      </c>
      <c r="AF33" s="211">
        <f t="shared" si="88"/>
        <v>0.002861230329041488</v>
      </c>
      <c r="AG33" s="57">
        <f t="shared" si="89"/>
        <v>0.001455604075691412</v>
      </c>
      <c r="AH33" s="219">
        <f t="shared" si="90"/>
        <v>0.0021645021645021645</v>
      </c>
      <c r="AI33" s="205">
        <f aca="true" t="shared" si="184" ref="AI33:AJ33">AI6+AI20+AI21+AI22+AI23</f>
        <v>387</v>
      </c>
      <c r="AJ33" s="180">
        <f t="shared" si="184"/>
        <v>500</v>
      </c>
      <c r="AK33" s="201">
        <f>AK6+AK20+AK21+AK22+AK23</f>
        <v>887</v>
      </c>
      <c r="AL33" s="56">
        <f t="shared" si="92"/>
        <v>0.5536480686695279</v>
      </c>
      <c r="AM33" s="57">
        <f t="shared" si="93"/>
        <v>0.727802037845706</v>
      </c>
      <c r="AN33" s="58">
        <f t="shared" si="94"/>
        <v>0.63997113997114</v>
      </c>
      <c r="AO33" s="205">
        <f aca="true" t="shared" si="185" ref="AO33:AP33">AO6+AO20+AO21+AO22+AO23</f>
        <v>146</v>
      </c>
      <c r="AP33" s="180">
        <f t="shared" si="185"/>
        <v>167</v>
      </c>
      <c r="AQ33" s="201">
        <f>AQ6+AQ20+AQ21+AQ22+AQ23</f>
        <v>313</v>
      </c>
      <c r="AR33" s="56">
        <f t="shared" si="96"/>
        <v>0.2088698140200286</v>
      </c>
      <c r="AS33" s="57">
        <f t="shared" si="97"/>
        <v>0.2430858806404658</v>
      </c>
      <c r="AT33" s="58">
        <f t="shared" si="98"/>
        <v>0.22582972582972582</v>
      </c>
      <c r="AU33" s="205">
        <f aca="true" t="shared" si="186" ref="AU33:AV33">AU6+AU20+AU21+AU22+AU23</f>
        <v>7</v>
      </c>
      <c r="AV33" s="180">
        <f t="shared" si="186"/>
        <v>12</v>
      </c>
      <c r="AW33" s="180">
        <f>AW6+AW20+AW21+AW22+AW23</f>
        <v>19</v>
      </c>
      <c r="AX33" s="54">
        <f t="shared" si="100"/>
        <v>0.010014306151645207</v>
      </c>
      <c r="AY33" s="54">
        <f t="shared" si="101"/>
        <v>0.017467248908296942</v>
      </c>
      <c r="AZ33" s="54">
        <f t="shared" si="102"/>
        <v>0.013708513708513708</v>
      </c>
      <c r="BA33" s="180">
        <f aca="true" t="shared" si="187" ref="BA33:BB33">BA6+BA20+BA21+BA22+BA23</f>
        <v>18</v>
      </c>
      <c r="BB33" s="180">
        <f t="shared" si="187"/>
        <v>12</v>
      </c>
      <c r="BC33" s="180">
        <f>BC6+BC20+BC21+BC22+BC23</f>
        <v>30</v>
      </c>
      <c r="BD33" s="54">
        <f t="shared" si="104"/>
        <v>0.02575107296137339</v>
      </c>
      <c r="BE33" s="54">
        <f t="shared" si="105"/>
        <v>0.017467248908296942</v>
      </c>
      <c r="BF33" s="55">
        <f t="shared" si="106"/>
        <v>0.021645021645021644</v>
      </c>
      <c r="BG33" s="205">
        <f aca="true" t="shared" si="188" ref="BG33:BH33">BG6+BG20+BG21+BG22+BG23</f>
        <v>129</v>
      </c>
      <c r="BH33" s="180">
        <f t="shared" si="188"/>
        <v>110</v>
      </c>
      <c r="BI33" s="180">
        <f>BI6+BI20+BI21+BI22+BI23</f>
        <v>239</v>
      </c>
      <c r="BJ33" s="54">
        <f t="shared" si="108"/>
        <v>0.18454935622317598</v>
      </c>
      <c r="BK33" s="54">
        <f t="shared" si="109"/>
        <v>0.16011644832605532</v>
      </c>
      <c r="BL33" s="54">
        <f t="shared" si="110"/>
        <v>0.17243867243867245</v>
      </c>
      <c r="BM33" s="180">
        <f aca="true" t="shared" si="189" ref="BM33:BN33">BM6+BM20+BM21+BM22+BM23</f>
        <v>39</v>
      </c>
      <c r="BN33" s="180">
        <f t="shared" si="189"/>
        <v>25</v>
      </c>
      <c r="BO33" s="180">
        <f>BO6+BO20+BO21+BO22+BO23</f>
        <v>64</v>
      </c>
      <c r="BP33" s="54">
        <f t="shared" si="112"/>
        <v>0.055793991416309016</v>
      </c>
      <c r="BQ33" s="54">
        <f t="shared" si="113"/>
        <v>0.036390101892285295</v>
      </c>
      <c r="BR33" s="55">
        <f t="shared" si="114"/>
        <v>0.046176046176046176</v>
      </c>
      <c r="BS33" s="205">
        <f aca="true" t="shared" si="190" ref="BS33:BT33">BS6+BS20+BS21+BS22+BS23</f>
        <v>166</v>
      </c>
      <c r="BT33" s="180">
        <f t="shared" si="190"/>
        <v>122</v>
      </c>
      <c r="BU33" s="180">
        <f>BU6+BU20+BU21+BU22+BU23</f>
        <v>288</v>
      </c>
      <c r="BV33" s="54">
        <f t="shared" si="116"/>
        <v>0.2374821173104435</v>
      </c>
      <c r="BW33" s="54">
        <f t="shared" si="117"/>
        <v>0.17758369723435224</v>
      </c>
      <c r="BX33" s="54">
        <f t="shared" si="118"/>
        <v>0.2077922077922078</v>
      </c>
      <c r="BY33" s="180">
        <f aca="true" t="shared" si="191" ref="BY33:BZ33">BY6+BY20+BY21+BY22+BY23</f>
        <v>18</v>
      </c>
      <c r="BZ33" s="180">
        <f t="shared" si="191"/>
        <v>12</v>
      </c>
      <c r="CA33" s="180">
        <f>CA6+CA20+CA21+CA22+CA23</f>
        <v>30</v>
      </c>
      <c r="CB33" s="54">
        <f t="shared" si="120"/>
        <v>0.02575107296137339</v>
      </c>
      <c r="CC33" s="54">
        <f t="shared" si="121"/>
        <v>0.017467248908296942</v>
      </c>
      <c r="CD33" s="55">
        <f t="shared" si="122"/>
        <v>0.021645021645021644</v>
      </c>
      <c r="CE33" s="205">
        <f aca="true" t="shared" si="192" ref="CE33:CF33">CE6+CE20+CE21+CE22+CE23</f>
        <v>136</v>
      </c>
      <c r="CF33" s="180">
        <f t="shared" si="192"/>
        <v>119</v>
      </c>
      <c r="CG33" s="180">
        <f>CG6+CG20+CG21+CG22+CG23</f>
        <v>255</v>
      </c>
      <c r="CH33" s="54">
        <f t="shared" si="124"/>
        <v>0.19456366237482117</v>
      </c>
      <c r="CI33" s="54">
        <f t="shared" si="125"/>
        <v>0.17321688500727803</v>
      </c>
      <c r="CJ33" s="54">
        <f t="shared" si="126"/>
        <v>0.18398268398268397</v>
      </c>
      <c r="CK33" s="180">
        <f aca="true" t="shared" si="193" ref="CK33:CL33">CK6+CK20+CK21+CK22+CK23</f>
        <v>19</v>
      </c>
      <c r="CL33" s="180">
        <f t="shared" si="193"/>
        <v>14</v>
      </c>
      <c r="CM33" s="180">
        <f>CM6+CM20+CM21+CM22+CM23</f>
        <v>33</v>
      </c>
      <c r="CN33" s="54">
        <f t="shared" si="128"/>
        <v>0.027181688125894134</v>
      </c>
      <c r="CO33" s="54">
        <f t="shared" si="129"/>
        <v>0.020378457059679767</v>
      </c>
      <c r="CP33" s="54">
        <f t="shared" si="130"/>
        <v>0.023809523809523808</v>
      </c>
      <c r="CQ33" s="181">
        <f t="shared" si="131"/>
        <v>0.2217453505007153</v>
      </c>
      <c r="CR33" s="54">
        <f t="shared" si="132"/>
        <v>0.19359534206695778</v>
      </c>
      <c r="CS33" s="55">
        <f t="shared" si="133"/>
        <v>0.2077922077922078</v>
      </c>
    </row>
    <row r="34" spans="1:97" ht="14.25" customHeight="1">
      <c r="A34" s="197" t="s">
        <v>69</v>
      </c>
      <c r="B34" s="193">
        <f>B7+B17</f>
        <v>776</v>
      </c>
      <c r="C34" s="180">
        <f>C7+C17</f>
        <v>731</v>
      </c>
      <c r="D34" s="201">
        <f>D7+D17</f>
        <v>1507</v>
      </c>
      <c r="E34" s="205">
        <f aca="true" t="shared" si="194" ref="E34:F34">E7+E17</f>
        <v>283</v>
      </c>
      <c r="F34" s="180">
        <f t="shared" si="194"/>
        <v>275</v>
      </c>
      <c r="G34" s="201">
        <f>G7+G17</f>
        <v>558</v>
      </c>
      <c r="H34" s="53">
        <f t="shared" si="72"/>
        <v>0.3646907216494845</v>
      </c>
      <c r="I34" s="54">
        <f t="shared" si="73"/>
        <v>0.3761969904240766</v>
      </c>
      <c r="J34" s="55">
        <f t="shared" si="74"/>
        <v>0.37027206370272064</v>
      </c>
      <c r="K34" s="205">
        <f aca="true" t="shared" si="195" ref="K34:L34">K7+K17</f>
        <v>171</v>
      </c>
      <c r="L34" s="180">
        <f t="shared" si="195"/>
        <v>174</v>
      </c>
      <c r="M34" s="201">
        <f>M7+M17</f>
        <v>345</v>
      </c>
      <c r="N34" s="53">
        <f t="shared" si="76"/>
        <v>0.6042402826855123</v>
      </c>
      <c r="O34" s="54">
        <f t="shared" si="77"/>
        <v>0.6327272727272727</v>
      </c>
      <c r="P34" s="55">
        <f t="shared" si="78"/>
        <v>0.6182795698924731</v>
      </c>
      <c r="Q34" s="205">
        <f aca="true" t="shared" si="196" ref="Q34:R34">Q7+Q17</f>
        <v>142</v>
      </c>
      <c r="R34" s="180">
        <f t="shared" si="196"/>
        <v>157</v>
      </c>
      <c r="S34" s="201">
        <f>S7+S17</f>
        <v>299</v>
      </c>
      <c r="T34" s="56">
        <f t="shared" si="80"/>
        <v>0.18298969072164947</v>
      </c>
      <c r="U34" s="57">
        <f t="shared" si="81"/>
        <v>0.21477428180574556</v>
      </c>
      <c r="V34" s="58">
        <f t="shared" si="82"/>
        <v>0.19840743198407432</v>
      </c>
      <c r="W34" s="205">
        <f aca="true" t="shared" si="197" ref="W34:X34">W7+W17</f>
        <v>441</v>
      </c>
      <c r="X34" s="180">
        <f t="shared" si="197"/>
        <v>501</v>
      </c>
      <c r="Y34" s="201">
        <f>Y7+Y17</f>
        <v>942</v>
      </c>
      <c r="Z34" s="56">
        <f t="shared" si="84"/>
        <v>0.5682989690721649</v>
      </c>
      <c r="AA34" s="57">
        <f t="shared" si="85"/>
        <v>0.6853625170998632</v>
      </c>
      <c r="AB34" s="58">
        <f t="shared" si="86"/>
        <v>0.6250829462508295</v>
      </c>
      <c r="AC34" s="205">
        <f aca="true" t="shared" si="198" ref="AC34:AD34">AC7+AC17</f>
        <v>13</v>
      </c>
      <c r="AD34" s="180">
        <f t="shared" si="198"/>
        <v>11</v>
      </c>
      <c r="AE34" s="201">
        <f>AE7+AE17</f>
        <v>24</v>
      </c>
      <c r="AF34" s="211">
        <f t="shared" si="88"/>
        <v>0.01675257731958763</v>
      </c>
      <c r="AG34" s="57">
        <f t="shared" si="89"/>
        <v>0.015047879616963064</v>
      </c>
      <c r="AH34" s="219">
        <f t="shared" si="90"/>
        <v>0.015925680159256803</v>
      </c>
      <c r="AI34" s="205">
        <f aca="true" t="shared" si="199" ref="AI34:AJ34">AI7+AI17</f>
        <v>579</v>
      </c>
      <c r="AJ34" s="180">
        <f t="shared" si="199"/>
        <v>613</v>
      </c>
      <c r="AK34" s="201">
        <f>AK7+AK17</f>
        <v>1192</v>
      </c>
      <c r="AL34" s="56">
        <f t="shared" si="92"/>
        <v>0.7461340206185567</v>
      </c>
      <c r="AM34" s="57">
        <f t="shared" si="93"/>
        <v>0.8385772913816689</v>
      </c>
      <c r="AN34" s="58">
        <f t="shared" si="94"/>
        <v>0.7909754479097545</v>
      </c>
      <c r="AO34" s="205">
        <f aca="true" t="shared" si="200" ref="AO34:AP34">AO7+AO17</f>
        <v>280</v>
      </c>
      <c r="AP34" s="180">
        <f t="shared" si="200"/>
        <v>283</v>
      </c>
      <c r="AQ34" s="201">
        <f>AQ7+AQ17</f>
        <v>563</v>
      </c>
      <c r="AR34" s="56">
        <f t="shared" si="96"/>
        <v>0.36082474226804123</v>
      </c>
      <c r="AS34" s="57">
        <f t="shared" si="97"/>
        <v>0.387140902872777</v>
      </c>
      <c r="AT34" s="58">
        <f t="shared" si="98"/>
        <v>0.3735899137358991</v>
      </c>
      <c r="AU34" s="205">
        <f aca="true" t="shared" si="201" ref="AU34:AV34">AU7+AU17</f>
        <v>16</v>
      </c>
      <c r="AV34" s="180">
        <f t="shared" si="201"/>
        <v>14</v>
      </c>
      <c r="AW34" s="180">
        <f>AW7+AW17</f>
        <v>30</v>
      </c>
      <c r="AX34" s="54">
        <f t="shared" si="100"/>
        <v>0.020618556701030927</v>
      </c>
      <c r="AY34" s="54">
        <f t="shared" si="101"/>
        <v>0.019151846785225718</v>
      </c>
      <c r="AZ34" s="54">
        <f t="shared" si="102"/>
        <v>0.019907100199071003</v>
      </c>
      <c r="BA34" s="180">
        <f aca="true" t="shared" si="202" ref="BA34:BB34">BA7+BA17</f>
        <v>3</v>
      </c>
      <c r="BB34" s="180">
        <f t="shared" si="202"/>
        <v>5</v>
      </c>
      <c r="BC34" s="180">
        <f>BC7+BC17</f>
        <v>8</v>
      </c>
      <c r="BD34" s="54">
        <f t="shared" si="104"/>
        <v>0.003865979381443299</v>
      </c>
      <c r="BE34" s="54">
        <f t="shared" si="105"/>
        <v>0.006839945280437756</v>
      </c>
      <c r="BF34" s="55">
        <f t="shared" si="106"/>
        <v>0.0053085600530856005</v>
      </c>
      <c r="BG34" s="205">
        <f aca="true" t="shared" si="203" ref="BG34:BH34">BG7+BG17</f>
        <v>158</v>
      </c>
      <c r="BH34" s="180">
        <f t="shared" si="203"/>
        <v>140</v>
      </c>
      <c r="BI34" s="180">
        <f>BI7+BI17</f>
        <v>298</v>
      </c>
      <c r="BJ34" s="54">
        <f t="shared" si="108"/>
        <v>0.2036082474226804</v>
      </c>
      <c r="BK34" s="54">
        <f t="shared" si="109"/>
        <v>0.19151846785225718</v>
      </c>
      <c r="BL34" s="54">
        <f t="shared" si="110"/>
        <v>0.19774386197743862</v>
      </c>
      <c r="BM34" s="180">
        <f aca="true" t="shared" si="204" ref="BM34:BN34">BM7+BM17</f>
        <v>31</v>
      </c>
      <c r="BN34" s="180">
        <f t="shared" si="204"/>
        <v>33</v>
      </c>
      <c r="BO34" s="180">
        <f>BO7+BO17</f>
        <v>64</v>
      </c>
      <c r="BP34" s="54">
        <f t="shared" si="112"/>
        <v>0.03994845360824742</v>
      </c>
      <c r="BQ34" s="54">
        <f t="shared" si="113"/>
        <v>0.04514363885088919</v>
      </c>
      <c r="BR34" s="55">
        <f t="shared" si="114"/>
        <v>0.042468480424684804</v>
      </c>
      <c r="BS34" s="205">
        <f aca="true" t="shared" si="205" ref="BS34:BT34">BS7+BS17</f>
        <v>183</v>
      </c>
      <c r="BT34" s="180">
        <f t="shared" si="205"/>
        <v>112</v>
      </c>
      <c r="BU34" s="180">
        <f>BU7+BU17</f>
        <v>295</v>
      </c>
      <c r="BV34" s="54">
        <f t="shared" si="116"/>
        <v>0.23582474226804123</v>
      </c>
      <c r="BW34" s="54">
        <f t="shared" si="117"/>
        <v>0.15321477428180574</v>
      </c>
      <c r="BX34" s="54">
        <f t="shared" si="118"/>
        <v>0.1957531519575315</v>
      </c>
      <c r="BY34" s="180">
        <f aca="true" t="shared" si="206" ref="BY34:BZ34">BY7+BY17</f>
        <v>43</v>
      </c>
      <c r="BZ34" s="180">
        <f t="shared" si="206"/>
        <v>17</v>
      </c>
      <c r="CA34" s="180">
        <f>CA7+CA17</f>
        <v>60</v>
      </c>
      <c r="CB34" s="54">
        <f t="shared" si="120"/>
        <v>0.055412371134020616</v>
      </c>
      <c r="CC34" s="54">
        <f t="shared" si="121"/>
        <v>0.023255813953488372</v>
      </c>
      <c r="CD34" s="55">
        <f t="shared" si="122"/>
        <v>0.039814200398142006</v>
      </c>
      <c r="CE34" s="205">
        <f aca="true" t="shared" si="207" ref="CE34:CF34">CE7+CE17</f>
        <v>156</v>
      </c>
      <c r="CF34" s="180">
        <f t="shared" si="207"/>
        <v>84</v>
      </c>
      <c r="CG34" s="180">
        <f>CG7+CG17</f>
        <v>240</v>
      </c>
      <c r="CH34" s="54">
        <f t="shared" si="124"/>
        <v>0.20103092783505155</v>
      </c>
      <c r="CI34" s="54">
        <f t="shared" si="125"/>
        <v>0.11491108071135431</v>
      </c>
      <c r="CJ34" s="54">
        <f t="shared" si="126"/>
        <v>0.15925680159256803</v>
      </c>
      <c r="CK34" s="180">
        <f aca="true" t="shared" si="208" ref="CK34:CL34">CK7+CK17</f>
        <v>25</v>
      </c>
      <c r="CL34" s="180">
        <f t="shared" si="208"/>
        <v>14</v>
      </c>
      <c r="CM34" s="180">
        <f>CM7+CM17</f>
        <v>39</v>
      </c>
      <c r="CN34" s="54">
        <f t="shared" si="128"/>
        <v>0.03221649484536082</v>
      </c>
      <c r="CO34" s="54">
        <f t="shared" si="129"/>
        <v>0.019151846785225718</v>
      </c>
      <c r="CP34" s="54">
        <f t="shared" si="130"/>
        <v>0.025879230258792303</v>
      </c>
      <c r="CQ34" s="181">
        <f t="shared" si="131"/>
        <v>0.23324742268041238</v>
      </c>
      <c r="CR34" s="54">
        <f t="shared" si="132"/>
        <v>0.13406292749658003</v>
      </c>
      <c r="CS34" s="55">
        <f t="shared" si="133"/>
        <v>0.18513603185136032</v>
      </c>
    </row>
    <row r="35" spans="1:97" ht="14.25" customHeight="1" thickBot="1">
      <c r="A35" s="198" t="s">
        <v>70</v>
      </c>
      <c r="B35" s="194">
        <f>B15</f>
        <v>204</v>
      </c>
      <c r="C35" s="184">
        <f>C15</f>
        <v>203</v>
      </c>
      <c r="D35" s="202">
        <f>D15</f>
        <v>407</v>
      </c>
      <c r="E35" s="206">
        <f aca="true" t="shared" si="209" ref="E35:F35">E15</f>
        <v>74</v>
      </c>
      <c r="F35" s="184">
        <f t="shared" si="209"/>
        <v>74</v>
      </c>
      <c r="G35" s="202">
        <f>G15</f>
        <v>148</v>
      </c>
      <c r="H35" s="209">
        <f t="shared" si="72"/>
        <v>0.3627450980392157</v>
      </c>
      <c r="I35" s="185">
        <f t="shared" si="73"/>
        <v>0.3645320197044335</v>
      </c>
      <c r="J35" s="188">
        <f t="shared" si="74"/>
        <v>0.36363636363636365</v>
      </c>
      <c r="K35" s="206">
        <f aca="true" t="shared" si="210" ref="K35:L35">K15</f>
        <v>44</v>
      </c>
      <c r="L35" s="184">
        <f t="shared" si="210"/>
        <v>43</v>
      </c>
      <c r="M35" s="202">
        <f>M15</f>
        <v>87</v>
      </c>
      <c r="N35" s="209">
        <f t="shared" si="76"/>
        <v>0.5945945945945946</v>
      </c>
      <c r="O35" s="185">
        <f t="shared" si="77"/>
        <v>0.581081081081081</v>
      </c>
      <c r="P35" s="188">
        <f t="shared" si="78"/>
        <v>0.5878378378378378</v>
      </c>
      <c r="Q35" s="206">
        <f aca="true" t="shared" si="211" ref="Q35:R35">Q15</f>
        <v>53</v>
      </c>
      <c r="R35" s="184">
        <f t="shared" si="211"/>
        <v>72</v>
      </c>
      <c r="S35" s="202">
        <f>S15</f>
        <v>125</v>
      </c>
      <c r="T35" s="216">
        <f t="shared" si="80"/>
        <v>0.25980392156862747</v>
      </c>
      <c r="U35" s="186">
        <f t="shared" si="81"/>
        <v>0.35467980295566504</v>
      </c>
      <c r="V35" s="217">
        <f t="shared" si="82"/>
        <v>0.3071253071253071</v>
      </c>
      <c r="W35" s="206">
        <f aca="true" t="shared" si="212" ref="W35:X35">W15</f>
        <v>113</v>
      </c>
      <c r="X35" s="184">
        <f t="shared" si="212"/>
        <v>130</v>
      </c>
      <c r="Y35" s="202">
        <f>Y15</f>
        <v>243</v>
      </c>
      <c r="Z35" s="216">
        <f t="shared" si="84"/>
        <v>0.553921568627451</v>
      </c>
      <c r="AA35" s="186">
        <f t="shared" si="85"/>
        <v>0.6403940886699507</v>
      </c>
      <c r="AB35" s="217">
        <f t="shared" si="86"/>
        <v>0.597051597051597</v>
      </c>
      <c r="AC35" s="206">
        <f aca="true" t="shared" si="213" ref="AC35:AD35">AC15</f>
        <v>4</v>
      </c>
      <c r="AD35" s="184">
        <f t="shared" si="213"/>
        <v>0</v>
      </c>
      <c r="AE35" s="202">
        <f>AE15</f>
        <v>4</v>
      </c>
      <c r="AF35" s="212">
        <f t="shared" si="88"/>
        <v>0.0196078431372549</v>
      </c>
      <c r="AG35" s="186">
        <f t="shared" si="89"/>
        <v>0</v>
      </c>
      <c r="AH35" s="220">
        <f t="shared" si="90"/>
        <v>0.009828009828009828</v>
      </c>
      <c r="AI35" s="206">
        <f aca="true" t="shared" si="214" ref="AI35:AJ35">AI15</f>
        <v>170</v>
      </c>
      <c r="AJ35" s="184">
        <f t="shared" si="214"/>
        <v>202</v>
      </c>
      <c r="AK35" s="202">
        <f>AK15</f>
        <v>372</v>
      </c>
      <c r="AL35" s="216">
        <f t="shared" si="92"/>
        <v>0.8333333333333334</v>
      </c>
      <c r="AM35" s="186">
        <f t="shared" si="93"/>
        <v>0.9950738916256158</v>
      </c>
      <c r="AN35" s="217">
        <f t="shared" si="94"/>
        <v>0.914004914004914</v>
      </c>
      <c r="AO35" s="206">
        <f aca="true" t="shared" si="215" ref="AO35:AP35">AO15</f>
        <v>88</v>
      </c>
      <c r="AP35" s="184">
        <f t="shared" si="215"/>
        <v>140</v>
      </c>
      <c r="AQ35" s="202">
        <f>AQ15</f>
        <v>228</v>
      </c>
      <c r="AR35" s="216">
        <f t="shared" si="96"/>
        <v>0.43137254901960786</v>
      </c>
      <c r="AS35" s="186">
        <f t="shared" si="97"/>
        <v>0.6896551724137931</v>
      </c>
      <c r="AT35" s="217">
        <f t="shared" si="98"/>
        <v>0.5601965601965602</v>
      </c>
      <c r="AU35" s="206">
        <f aca="true" t="shared" si="216" ref="AU35:AV35">AU15</f>
        <v>0</v>
      </c>
      <c r="AV35" s="184">
        <f t="shared" si="216"/>
        <v>1</v>
      </c>
      <c r="AW35" s="184">
        <f>AW15</f>
        <v>1</v>
      </c>
      <c r="AX35" s="185">
        <f t="shared" si="100"/>
        <v>0</v>
      </c>
      <c r="AY35" s="185">
        <f t="shared" si="101"/>
        <v>0.0049261083743842365</v>
      </c>
      <c r="AZ35" s="185">
        <f t="shared" si="102"/>
        <v>0.002457002457002457</v>
      </c>
      <c r="BA35" s="184">
        <f aca="true" t="shared" si="217" ref="BA35:BB35">BA15</f>
        <v>0</v>
      </c>
      <c r="BB35" s="184">
        <f t="shared" si="217"/>
        <v>0</v>
      </c>
      <c r="BC35" s="184">
        <f>BC15</f>
        <v>0</v>
      </c>
      <c r="BD35" s="185">
        <f t="shared" si="104"/>
        <v>0</v>
      </c>
      <c r="BE35" s="185">
        <f t="shared" si="105"/>
        <v>0</v>
      </c>
      <c r="BF35" s="188">
        <f t="shared" si="106"/>
        <v>0</v>
      </c>
      <c r="BG35" s="206">
        <f aca="true" t="shared" si="218" ref="BG35:BH35">BG15</f>
        <v>26</v>
      </c>
      <c r="BH35" s="184">
        <f t="shared" si="218"/>
        <v>29</v>
      </c>
      <c r="BI35" s="184">
        <f>BI15</f>
        <v>55</v>
      </c>
      <c r="BJ35" s="185">
        <f t="shared" si="108"/>
        <v>0.12745098039215685</v>
      </c>
      <c r="BK35" s="185">
        <f t="shared" si="109"/>
        <v>0.14285714285714285</v>
      </c>
      <c r="BL35" s="185">
        <f t="shared" si="110"/>
        <v>0.13513513513513514</v>
      </c>
      <c r="BM35" s="184">
        <f aca="true" t="shared" si="219" ref="BM35:BN35">BM15</f>
        <v>14</v>
      </c>
      <c r="BN35" s="184">
        <f t="shared" si="219"/>
        <v>18</v>
      </c>
      <c r="BO35" s="184">
        <f>BO15</f>
        <v>32</v>
      </c>
      <c r="BP35" s="185">
        <f t="shared" si="112"/>
        <v>0.06862745098039216</v>
      </c>
      <c r="BQ35" s="185">
        <f t="shared" si="113"/>
        <v>0.08866995073891626</v>
      </c>
      <c r="BR35" s="188">
        <f t="shared" si="114"/>
        <v>0.07862407862407862</v>
      </c>
      <c r="BS35" s="206">
        <f aca="true" t="shared" si="220" ref="BS35:BT35">BS15</f>
        <v>7</v>
      </c>
      <c r="BT35" s="184">
        <f t="shared" si="220"/>
        <v>9</v>
      </c>
      <c r="BU35" s="184">
        <f>BU15</f>
        <v>16</v>
      </c>
      <c r="BV35" s="185">
        <f t="shared" si="116"/>
        <v>0.03431372549019608</v>
      </c>
      <c r="BW35" s="185">
        <f t="shared" si="117"/>
        <v>0.04433497536945813</v>
      </c>
      <c r="BX35" s="185">
        <f t="shared" si="118"/>
        <v>0.03931203931203931</v>
      </c>
      <c r="BY35" s="184">
        <f aca="true" t="shared" si="221" ref="BY35:BZ35">BY15</f>
        <v>4</v>
      </c>
      <c r="BZ35" s="184">
        <f t="shared" si="221"/>
        <v>2</v>
      </c>
      <c r="CA35" s="184">
        <f>CA15</f>
        <v>6</v>
      </c>
      <c r="CB35" s="185">
        <f t="shared" si="120"/>
        <v>0.0196078431372549</v>
      </c>
      <c r="CC35" s="185">
        <f t="shared" si="121"/>
        <v>0.009852216748768473</v>
      </c>
      <c r="CD35" s="188">
        <f t="shared" si="122"/>
        <v>0.014742014742014743</v>
      </c>
      <c r="CE35" s="206">
        <f aca="true" t="shared" si="222" ref="CE35:CF35">CE15</f>
        <v>6</v>
      </c>
      <c r="CF35" s="184">
        <f t="shared" si="222"/>
        <v>7</v>
      </c>
      <c r="CG35" s="184">
        <f>CG15</f>
        <v>13</v>
      </c>
      <c r="CH35" s="185">
        <f t="shared" si="124"/>
        <v>0.029411764705882353</v>
      </c>
      <c r="CI35" s="185">
        <f t="shared" si="125"/>
        <v>0.034482758620689655</v>
      </c>
      <c r="CJ35" s="185">
        <f t="shared" si="126"/>
        <v>0.03194103194103194</v>
      </c>
      <c r="CK35" s="184">
        <f aca="true" t="shared" si="223" ref="CK35:CL35">CK15</f>
        <v>8</v>
      </c>
      <c r="CL35" s="184">
        <f t="shared" si="223"/>
        <v>5</v>
      </c>
      <c r="CM35" s="184">
        <f>CM15</f>
        <v>13</v>
      </c>
      <c r="CN35" s="185">
        <f t="shared" si="128"/>
        <v>0.0392156862745098</v>
      </c>
      <c r="CO35" s="185">
        <f t="shared" si="129"/>
        <v>0.024630541871921183</v>
      </c>
      <c r="CP35" s="185">
        <f t="shared" si="130"/>
        <v>0.03194103194103194</v>
      </c>
      <c r="CQ35" s="187">
        <f t="shared" si="131"/>
        <v>0.06862745098039216</v>
      </c>
      <c r="CR35" s="185">
        <f t="shared" si="132"/>
        <v>0.059113300492610835</v>
      </c>
      <c r="CS35" s="188">
        <f t="shared" si="133"/>
        <v>0.06388206388206388</v>
      </c>
    </row>
    <row r="36" spans="1:97" ht="14.25" customHeight="1" thickTop="1">
      <c r="A36" s="199" t="s">
        <v>71</v>
      </c>
      <c r="B36" s="195">
        <f>SUM(B29:B35)</f>
        <v>6388</v>
      </c>
      <c r="C36" s="182">
        <f>SUM(C29:C35)</f>
        <v>6190</v>
      </c>
      <c r="D36" s="203">
        <f>SUM(D29:D35)</f>
        <v>12578</v>
      </c>
      <c r="E36" s="207">
        <f aca="true" t="shared" si="224" ref="E36:F36">SUM(E29:E35)</f>
        <v>1766</v>
      </c>
      <c r="F36" s="182">
        <f t="shared" si="224"/>
        <v>1908</v>
      </c>
      <c r="G36" s="203">
        <f>SUM(G29:G35)</f>
        <v>3674</v>
      </c>
      <c r="H36" s="97">
        <f t="shared" si="72"/>
        <v>0.2764558547276143</v>
      </c>
      <c r="I36" s="98">
        <f t="shared" si="73"/>
        <v>0.30823909531502425</v>
      </c>
      <c r="J36" s="99">
        <f t="shared" si="74"/>
        <v>0.2920973127683256</v>
      </c>
      <c r="K36" s="207">
        <f aca="true" t="shared" si="225" ref="K36">SUM(K29:K35)</f>
        <v>1055</v>
      </c>
      <c r="L36" s="182">
        <f aca="true" t="shared" si="226" ref="L36">SUM(L29:L35)</f>
        <v>1130</v>
      </c>
      <c r="M36" s="203">
        <f>SUM(M29:M35)</f>
        <v>2185</v>
      </c>
      <c r="N36" s="97">
        <f t="shared" si="76"/>
        <v>0.5973952434881087</v>
      </c>
      <c r="O36" s="98">
        <f t="shared" si="77"/>
        <v>0.5922431865828093</v>
      </c>
      <c r="P36" s="99">
        <f t="shared" si="78"/>
        <v>0.5947196516058791</v>
      </c>
      <c r="Q36" s="207">
        <f aca="true" t="shared" si="227" ref="Q36">SUM(Q29:Q35)</f>
        <v>1253</v>
      </c>
      <c r="R36" s="182">
        <f aca="true" t="shared" si="228" ref="R36">SUM(R29:R35)</f>
        <v>1536</v>
      </c>
      <c r="S36" s="203">
        <f>SUM(S29:S35)</f>
        <v>2789</v>
      </c>
      <c r="T36" s="100">
        <f t="shared" si="80"/>
        <v>0.1961490294301816</v>
      </c>
      <c r="U36" s="101">
        <f t="shared" si="81"/>
        <v>0.2481421647819063</v>
      </c>
      <c r="V36" s="102">
        <f t="shared" si="82"/>
        <v>0.22173636508188901</v>
      </c>
      <c r="W36" s="207">
        <f aca="true" t="shared" si="229" ref="W36">SUM(W29:W35)</f>
        <v>2723</v>
      </c>
      <c r="X36" s="182">
        <f aca="true" t="shared" si="230" ref="X36">SUM(X29:X35)</f>
        <v>3347</v>
      </c>
      <c r="Y36" s="203">
        <f>SUM(Y29:Y35)</f>
        <v>6070</v>
      </c>
      <c r="Z36" s="100">
        <f t="shared" si="84"/>
        <v>0.4262680025046963</v>
      </c>
      <c r="AA36" s="101">
        <f t="shared" si="85"/>
        <v>0.5407108239095315</v>
      </c>
      <c r="AB36" s="102">
        <f t="shared" si="86"/>
        <v>0.48258864684369535</v>
      </c>
      <c r="AC36" s="207">
        <f aca="true" t="shared" si="231" ref="AC36">SUM(AC29:AC35)</f>
        <v>32</v>
      </c>
      <c r="AD36" s="182">
        <f aca="true" t="shared" si="232" ref="AD36">SUM(AD29:AD35)</f>
        <v>70</v>
      </c>
      <c r="AE36" s="203">
        <f>SUM(AE29:AE35)</f>
        <v>102</v>
      </c>
      <c r="AF36" s="213">
        <f t="shared" si="88"/>
        <v>0.005009392611145898</v>
      </c>
      <c r="AG36" s="101">
        <f t="shared" si="89"/>
        <v>0.011308562197092083</v>
      </c>
      <c r="AH36" s="221">
        <f t="shared" si="90"/>
        <v>0.008109397360470663</v>
      </c>
      <c r="AI36" s="207">
        <f aca="true" t="shared" si="233" ref="AI36">SUM(AI29:AI35)</f>
        <v>3811</v>
      </c>
      <c r="AJ36" s="182">
        <f aca="true" t="shared" si="234" ref="AJ36">SUM(AJ29:AJ35)</f>
        <v>4554</v>
      </c>
      <c r="AK36" s="203">
        <f>SUM(AK29:AK35)</f>
        <v>8365</v>
      </c>
      <c r="AL36" s="100">
        <f t="shared" si="92"/>
        <v>0.5965873512836568</v>
      </c>
      <c r="AM36" s="101">
        <f t="shared" si="93"/>
        <v>0.735702746365105</v>
      </c>
      <c r="AN36" s="102">
        <f t="shared" si="94"/>
        <v>0.6650500874542853</v>
      </c>
      <c r="AO36" s="207">
        <f aca="true" t="shared" si="235" ref="AO36">SUM(AO29:AO35)</f>
        <v>1819</v>
      </c>
      <c r="AP36" s="182">
        <f aca="true" t="shared" si="236" ref="AP36">SUM(AP29:AP35)</f>
        <v>2162</v>
      </c>
      <c r="AQ36" s="203">
        <f>SUM(AQ29:AQ35)</f>
        <v>3981</v>
      </c>
      <c r="AR36" s="100">
        <f t="shared" si="96"/>
        <v>0.2847526612398247</v>
      </c>
      <c r="AS36" s="101">
        <f t="shared" si="97"/>
        <v>0.3492730210016155</v>
      </c>
      <c r="AT36" s="102">
        <f t="shared" si="98"/>
        <v>0.31650500874542853</v>
      </c>
      <c r="AU36" s="207">
        <f aca="true" t="shared" si="237" ref="AU36">SUM(AU29:AU35)</f>
        <v>89</v>
      </c>
      <c r="AV36" s="182">
        <f aca="true" t="shared" si="238" ref="AV36">SUM(AV29:AV35)</f>
        <v>139</v>
      </c>
      <c r="AW36" s="182">
        <f>SUM(AW29:AW35)</f>
        <v>228</v>
      </c>
      <c r="AX36" s="98">
        <f t="shared" si="100"/>
        <v>0.01393237319974953</v>
      </c>
      <c r="AY36" s="98">
        <f t="shared" si="101"/>
        <v>0.022455573505654282</v>
      </c>
      <c r="AZ36" s="98">
        <f t="shared" si="102"/>
        <v>0.01812688821752266</v>
      </c>
      <c r="BA36" s="182">
        <f aca="true" t="shared" si="239" ref="BA36">SUM(BA29:BA35)</f>
        <v>29</v>
      </c>
      <c r="BB36" s="182">
        <f aca="true" t="shared" si="240" ref="BB36">SUM(BB29:BB35)</f>
        <v>27</v>
      </c>
      <c r="BC36" s="182">
        <f>SUM(BC29:BC35)</f>
        <v>56</v>
      </c>
      <c r="BD36" s="98">
        <f t="shared" si="104"/>
        <v>0.004539762053850971</v>
      </c>
      <c r="BE36" s="98">
        <f t="shared" si="105"/>
        <v>0.004361873990306946</v>
      </c>
      <c r="BF36" s="99">
        <f t="shared" si="106"/>
        <v>0.004452218158689776</v>
      </c>
      <c r="BG36" s="207">
        <f aca="true" t="shared" si="241" ref="BG36">SUM(BG29:BG35)</f>
        <v>1293</v>
      </c>
      <c r="BH36" s="182">
        <f aca="true" t="shared" si="242" ref="BH36">SUM(BH29:BH35)</f>
        <v>1291</v>
      </c>
      <c r="BI36" s="182">
        <f>SUM(BI29:BI35)</f>
        <v>2584</v>
      </c>
      <c r="BJ36" s="98">
        <f t="shared" si="108"/>
        <v>0.20241077019411396</v>
      </c>
      <c r="BK36" s="98">
        <f t="shared" si="109"/>
        <v>0.208562197092084</v>
      </c>
      <c r="BL36" s="98">
        <f t="shared" si="110"/>
        <v>0.2054380664652568</v>
      </c>
      <c r="BM36" s="182">
        <f aca="true" t="shared" si="243" ref="BM36">SUM(BM29:BM35)</f>
        <v>411</v>
      </c>
      <c r="BN36" s="182">
        <f aca="true" t="shared" si="244" ref="BN36">SUM(BN29:BN35)</f>
        <v>412</v>
      </c>
      <c r="BO36" s="182">
        <f>SUM(BO29:BO35)</f>
        <v>823</v>
      </c>
      <c r="BP36" s="98">
        <f t="shared" si="112"/>
        <v>0.06433938634940513</v>
      </c>
      <c r="BQ36" s="98">
        <f t="shared" si="113"/>
        <v>0.06655896607431341</v>
      </c>
      <c r="BR36" s="99">
        <f t="shared" si="114"/>
        <v>0.06543170615360153</v>
      </c>
      <c r="BS36" s="207">
        <f aca="true" t="shared" si="245" ref="BS36">SUM(BS29:BS35)</f>
        <v>1349</v>
      </c>
      <c r="BT36" s="182">
        <f aca="true" t="shared" si="246" ref="BT36">SUM(BT29:BT35)</f>
        <v>937</v>
      </c>
      <c r="BU36" s="182">
        <f>SUM(BU29:BU35)</f>
        <v>2286</v>
      </c>
      <c r="BV36" s="98">
        <f t="shared" si="116"/>
        <v>0.2111772072636193</v>
      </c>
      <c r="BW36" s="98">
        <f t="shared" si="117"/>
        <v>0.15137318255250404</v>
      </c>
      <c r="BX36" s="98">
        <f t="shared" si="118"/>
        <v>0.18174590554937192</v>
      </c>
      <c r="BY36" s="182">
        <f aca="true" t="shared" si="247" ref="BY36">SUM(BY29:BY35)</f>
        <v>344</v>
      </c>
      <c r="BZ36" s="182">
        <f aca="true" t="shared" si="248" ref="BZ36">SUM(BZ29:BZ35)</f>
        <v>238</v>
      </c>
      <c r="CA36" s="182">
        <f>SUM(CA29:CA35)</f>
        <v>582</v>
      </c>
      <c r="CB36" s="98">
        <f t="shared" si="120"/>
        <v>0.05385097056981841</v>
      </c>
      <c r="CC36" s="98">
        <f t="shared" si="121"/>
        <v>0.03844911147011309</v>
      </c>
      <c r="CD36" s="99">
        <f t="shared" si="122"/>
        <v>0.04627126729209731</v>
      </c>
      <c r="CE36" s="207">
        <f aca="true" t="shared" si="249" ref="CE36">SUM(CE29:CE35)</f>
        <v>1131</v>
      </c>
      <c r="CF36" s="182">
        <f aca="true" t="shared" si="250" ref="CF36">SUM(CF29:CF35)</f>
        <v>811</v>
      </c>
      <c r="CG36" s="182">
        <f>SUM(CG29:CG35)</f>
        <v>1942</v>
      </c>
      <c r="CH36" s="98">
        <f t="shared" si="124"/>
        <v>0.17705072010018785</v>
      </c>
      <c r="CI36" s="98">
        <f t="shared" si="125"/>
        <v>0.13101777059773828</v>
      </c>
      <c r="CJ36" s="98">
        <f t="shared" si="126"/>
        <v>0.15439656543170616</v>
      </c>
      <c r="CK36" s="182">
        <f aca="true" t="shared" si="251" ref="CK36">SUM(CK29:CK35)</f>
        <v>255</v>
      </c>
      <c r="CL36" s="182">
        <f aca="true" t="shared" si="252" ref="CL36">SUM(CL29:CL35)</f>
        <v>142</v>
      </c>
      <c r="CM36" s="182">
        <f>SUM(CM29:CM35)</f>
        <v>397</v>
      </c>
      <c r="CN36" s="98">
        <f t="shared" si="128"/>
        <v>0.03991859737006888</v>
      </c>
      <c r="CO36" s="98">
        <f t="shared" si="129"/>
        <v>0.02294022617124394</v>
      </c>
      <c r="CP36" s="98">
        <f t="shared" si="130"/>
        <v>0.03156304658928288</v>
      </c>
      <c r="CQ36" s="183">
        <f t="shared" si="131"/>
        <v>0.21696931747025675</v>
      </c>
      <c r="CR36" s="98">
        <f t="shared" si="132"/>
        <v>0.15395799676898222</v>
      </c>
      <c r="CS36" s="99">
        <f t="shared" si="133"/>
        <v>0.18595961202098904</v>
      </c>
    </row>
  </sheetData>
  <mergeCells count="82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S2"/>
    <mergeCell ref="AR3:AR4"/>
    <mergeCell ref="AS3:AS4"/>
    <mergeCell ref="AT3:AT4"/>
    <mergeCell ref="CB3:CD3"/>
    <mergeCell ref="AU2:BF2"/>
    <mergeCell ref="BG2:BR2"/>
    <mergeCell ref="BS2:CD2"/>
    <mergeCell ref="CQ3:CS3"/>
    <mergeCell ref="AR2:AT2"/>
    <mergeCell ref="BP3:BR3"/>
    <mergeCell ref="BS3:BU3"/>
    <mergeCell ref="BV3:BX3"/>
    <mergeCell ref="BY3:CA3"/>
    <mergeCell ref="BJ3:BL3"/>
    <mergeCell ref="CE3:CG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2018-05-28T06:09:25Z</cp:lastPrinted>
  <dcterms:created xsi:type="dcterms:W3CDTF">2002-05-14T00:48:31Z</dcterms:created>
  <dcterms:modified xsi:type="dcterms:W3CDTF">2018-05-28T06:16:42Z</dcterms:modified>
  <cp:category/>
  <cp:version/>
  <cp:contentType/>
  <cp:contentStatus/>
</cp:coreProperties>
</file>