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bin" ContentType="application/vnd.openxmlformats-officedocument.spreadsheetml.printerSettings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ate1904="1" defaultThemeVersion="124226"/>
  <bookViews>
    <workbookView xWindow="7635" yWindow="65521" windowWidth="7665" windowHeight="8190" activeTab="1"/>
  </bookViews>
  <sheets>
    <sheet name="一人平均う歯数" sheetId="5" r:id="rId1"/>
    <sheet name="有病者率" sheetId="6" r:id="rId2"/>
    <sheet name="12歳児" sheetId="2" r:id="rId3"/>
  </sheets>
  <definedNames>
    <definedName name="_xlnm._FilterDatabase" localSheetId="0" hidden="1">'一人平均う歯数'!$A$4:$P$24</definedName>
    <definedName name="_xlnm._FilterDatabase" localSheetId="1" hidden="1">'有病者率'!$A$4:$P$24</definedName>
    <definedName name="_xlnm.Print_Area" localSheetId="2">'12歳児'!$A$1:$CS$27</definedName>
    <definedName name="_xlnm.Print_Area" localSheetId="0">'一人平均う歯数'!$B$1:$Q$127</definedName>
    <definedName name="_xlnm.Print_Area" localSheetId="1">'有病者率'!$B$1:$P$128</definedName>
    <definedName name="_xlnm.Print_Titles" localSheetId="2">'12歳児'!$A:$A</definedName>
  </definedNames>
  <calcPr calcId="145621"/>
</workbook>
</file>

<file path=xl/sharedStrings.xml><?xml version="1.0" encoding="utf-8"?>
<sst xmlns="http://schemas.openxmlformats.org/spreadsheetml/2006/main" count="213" uniqueCount="81">
  <si>
    <t>受診者数</t>
  </si>
  <si>
    <t>う歯有病者数</t>
  </si>
  <si>
    <t>未処置う歯総数</t>
  </si>
  <si>
    <t>処置う歯総数</t>
  </si>
  <si>
    <t>喪失歯総数</t>
  </si>
  <si>
    <t>う歯数総本数</t>
  </si>
  <si>
    <t>一人平均う歯数</t>
  </si>
  <si>
    <t>要観察歯数</t>
  </si>
  <si>
    <t>歯垢の状態</t>
  </si>
  <si>
    <t>歯肉の状態</t>
  </si>
  <si>
    <t>要観察</t>
  </si>
  <si>
    <t>要観察（％）</t>
  </si>
  <si>
    <t>要診断</t>
  </si>
  <si>
    <t>要診断（％）</t>
  </si>
  <si>
    <t>若干の付着</t>
  </si>
  <si>
    <t>若干の付着（％）</t>
  </si>
  <si>
    <t>相当の付着</t>
  </si>
  <si>
    <t>相当の付着（％）</t>
  </si>
  <si>
    <t>男</t>
  </si>
  <si>
    <t>女</t>
  </si>
  <si>
    <t>計</t>
  </si>
  <si>
    <t>大津市</t>
  </si>
  <si>
    <t>彦根市</t>
  </si>
  <si>
    <t>長浜市</t>
  </si>
  <si>
    <t>近江八幡市</t>
  </si>
  <si>
    <t>草津市</t>
  </si>
  <si>
    <t>守山市</t>
  </si>
  <si>
    <t>日野町</t>
  </si>
  <si>
    <t>竜王町</t>
  </si>
  <si>
    <t>豊郷町</t>
  </si>
  <si>
    <t>甲良町</t>
  </si>
  <si>
    <t>多賀町</t>
  </si>
  <si>
    <t>う歯有病者率（％）</t>
  </si>
  <si>
    <t>処置完了者率（％）</t>
  </si>
  <si>
    <t>栗東市</t>
    <rPh sb="2" eb="3">
      <t>シ</t>
    </rPh>
    <phoneticPr fontId="2"/>
  </si>
  <si>
    <t>東近江市</t>
    <rPh sb="0" eb="1">
      <t>ヒガシ</t>
    </rPh>
    <rPh sb="1" eb="3">
      <t>オウミ</t>
    </rPh>
    <phoneticPr fontId="2"/>
  </si>
  <si>
    <t>野洲市</t>
    <rPh sb="0" eb="2">
      <t>ヤス</t>
    </rPh>
    <rPh sb="2" eb="3">
      <t>シ</t>
    </rPh>
    <phoneticPr fontId="2"/>
  </si>
  <si>
    <t>湖南市</t>
    <rPh sb="0" eb="2">
      <t>コナン</t>
    </rPh>
    <rPh sb="2" eb="3">
      <t>シ</t>
    </rPh>
    <phoneticPr fontId="2"/>
  </si>
  <si>
    <t>甲賀市</t>
    <rPh sb="0" eb="2">
      <t>コウガ</t>
    </rPh>
    <rPh sb="2" eb="3">
      <t>シ</t>
    </rPh>
    <phoneticPr fontId="2"/>
  </si>
  <si>
    <t>米原市</t>
    <rPh sb="2" eb="3">
      <t>シ</t>
    </rPh>
    <phoneticPr fontId="2"/>
  </si>
  <si>
    <t>高島市</t>
    <rPh sb="0" eb="2">
      <t>タカシマ</t>
    </rPh>
    <rPh sb="2" eb="3">
      <t>シ</t>
    </rPh>
    <phoneticPr fontId="2"/>
  </si>
  <si>
    <t>一人平均
未処置う歯数</t>
  </si>
  <si>
    <t>一人平均
処置う歯数</t>
  </si>
  <si>
    <t>愛荘町</t>
    <rPh sb="0" eb="1">
      <t>アイ</t>
    </rPh>
    <phoneticPr fontId="2"/>
  </si>
  <si>
    <t>総　　計</t>
  </si>
  <si>
    <t>処置完了者数</t>
  </si>
  <si>
    <t>顎関節</t>
    <rPh sb="0" eb="3">
      <t>ガクカンセツ</t>
    </rPh>
    <phoneticPr fontId="2"/>
  </si>
  <si>
    <t>歯列・咬合</t>
    <rPh sb="0" eb="2">
      <t>シレツ</t>
    </rPh>
    <rPh sb="3" eb="5">
      <t>コウゴウ</t>
    </rPh>
    <phoneticPr fontId="2"/>
  </si>
  <si>
    <t>国立+県立+私立</t>
    <rPh sb="3" eb="5">
      <t>ケンリツ</t>
    </rPh>
    <rPh sb="6" eb="8">
      <t>シリツ</t>
    </rPh>
    <phoneticPr fontId="2"/>
  </si>
  <si>
    <t>市町名</t>
    <rPh sb="0" eb="1">
      <t>シ</t>
    </rPh>
    <rPh sb="1" eb="2">
      <t>マチ</t>
    </rPh>
    <rPh sb="2" eb="3">
      <t>メイ</t>
    </rPh>
    <phoneticPr fontId="2"/>
  </si>
  <si>
    <t>一人平均喪失歯数</t>
  </si>
  <si>
    <t>一人平均要観察歯数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</si>
  <si>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</si>
  <si>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</si>
  <si>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</si>
  <si>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</si>
  <si>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</si>
  <si>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</si>
  <si>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</si>
  <si>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愛荘町</t>
  </si>
  <si>
    <t>滋賀県</t>
    <rPh sb="0" eb="2">
      <t>シガ</t>
    </rPh>
    <phoneticPr fontId="2"/>
  </si>
  <si>
    <t>滋賀県</t>
    <rPh sb="0" eb="3">
      <t>シガケン</t>
    </rPh>
    <phoneticPr fontId="2"/>
  </si>
  <si>
    <t>近江八幡市</t>
    <rPh sb="0" eb="5">
      <t>オウミハチマンシ</t>
    </rPh>
    <phoneticPr fontId="2"/>
  </si>
  <si>
    <t>長浜市</t>
    <rPh sb="0" eb="3">
      <t>ナガハマシ</t>
    </rPh>
    <phoneticPr fontId="2"/>
  </si>
  <si>
    <t>大津</t>
    <rPh sb="0" eb="2">
      <t>オオツ</t>
    </rPh>
    <phoneticPr fontId="2"/>
  </si>
  <si>
    <t>湖南</t>
    <rPh sb="0" eb="2">
      <t>コナン</t>
    </rPh>
    <phoneticPr fontId="2"/>
  </si>
  <si>
    <t>甲賀</t>
    <rPh sb="0" eb="2">
      <t>コウカ</t>
    </rPh>
    <phoneticPr fontId="2"/>
  </si>
  <si>
    <t>東近江</t>
    <rPh sb="0" eb="1">
      <t>ヒガシ</t>
    </rPh>
    <rPh sb="1" eb="3">
      <t>オウミ</t>
    </rPh>
    <phoneticPr fontId="2"/>
  </si>
  <si>
    <t>湖東</t>
    <rPh sb="0" eb="2">
      <t>コトウ</t>
    </rPh>
    <phoneticPr fontId="2"/>
  </si>
  <si>
    <t>湖北</t>
    <rPh sb="0" eb="2">
      <t>コホク</t>
    </rPh>
    <phoneticPr fontId="2"/>
  </si>
  <si>
    <t>高島</t>
    <rPh sb="0" eb="2">
      <t>タカシマ</t>
    </rPh>
    <phoneticPr fontId="2"/>
  </si>
  <si>
    <t>滋賀県</t>
    <rPh sb="0" eb="3">
      <t>シガケン</t>
    </rPh>
    <phoneticPr fontId="2"/>
  </si>
  <si>
    <t>有所見者（％）</t>
    <rPh sb="0" eb="1">
      <t>ユウ</t>
    </rPh>
    <rPh sb="1" eb="3">
      <t>ショケン</t>
    </rPh>
    <rPh sb="3" eb="4">
      <t>シャ</t>
    </rPh>
    <phoneticPr fontId="2"/>
  </si>
  <si>
    <t>市町</t>
    <rPh sb="0" eb="1">
      <t>シ</t>
    </rPh>
    <rPh sb="1" eb="2">
      <t>マチ</t>
    </rPh>
    <phoneticPr fontId="2"/>
  </si>
  <si>
    <t>年度</t>
    <rPh sb="0" eb="2">
      <t>ネンド</t>
    </rPh>
    <phoneticPr fontId="2"/>
  </si>
  <si>
    <t>市町立　　小計</t>
    <rPh sb="0" eb="2">
      <t>シチョウ</t>
    </rPh>
    <rPh sb="2" eb="3">
      <t>リツ</t>
    </rPh>
    <rPh sb="5" eb="6">
      <t>ショウ</t>
    </rPh>
    <rPh sb="6" eb="7">
      <t>ケイ</t>
    </rPh>
    <phoneticPr fontId="2"/>
  </si>
  <si>
    <t>特別支援学校小計</t>
    <rPh sb="0" eb="2">
      <t>トクベツ</t>
    </rPh>
    <rPh sb="2" eb="4">
      <t>シエン</t>
    </rPh>
    <rPh sb="4" eb="6">
      <t>ガッコウ</t>
    </rPh>
    <rPh sb="6" eb="8">
      <t>ショウケイ</t>
    </rPh>
    <phoneticPr fontId="2"/>
  </si>
  <si>
    <t>■平成28年度　12歳児（中学1年生時点）　歯科健康診査結果</t>
    <rPh sb="1" eb="3">
      <t>ヘイセイ</t>
    </rPh>
    <rPh sb="5" eb="6">
      <t>ネン</t>
    </rPh>
    <rPh sb="6" eb="7">
      <t>ド</t>
    </rPh>
    <rPh sb="10" eb="12">
      <t>サイジ</t>
    </rPh>
    <rPh sb="13" eb="15">
      <t>チュウガク</t>
    </rPh>
    <rPh sb="16" eb="18">
      <t>ネンセイ</t>
    </rPh>
    <rPh sb="18" eb="20">
      <t>ジテン</t>
    </rPh>
    <rPh sb="22" eb="24">
      <t>シカ</t>
    </rPh>
    <rPh sb="24" eb="26">
      <t>ケンコウ</t>
    </rPh>
    <rPh sb="26" eb="28">
      <t>シンサ</t>
    </rPh>
    <rPh sb="28" eb="30">
      <t>ケッカ</t>
    </rPh>
    <phoneticPr fontId="2"/>
  </si>
  <si>
    <t>市町</t>
    <rPh sb="0" eb="1">
      <t>シ</t>
    </rPh>
    <rPh sb="1" eb="2">
      <t>マチ</t>
    </rPh>
    <phoneticPr fontId="2"/>
  </si>
  <si>
    <t>■12歳児（中学1年生時点）　一人平均むし歯数の状況</t>
    <rPh sb="3" eb="5">
      <t>サイジ</t>
    </rPh>
    <rPh sb="6" eb="8">
      <t>チュウガク</t>
    </rPh>
    <rPh sb="9" eb="11">
      <t>ネンセイ</t>
    </rPh>
    <rPh sb="11" eb="13">
      <t>ジテン</t>
    </rPh>
    <rPh sb="15" eb="17">
      <t>ヒトリ</t>
    </rPh>
    <rPh sb="17" eb="19">
      <t>ヘイキン</t>
    </rPh>
    <rPh sb="21" eb="22">
      <t>シ</t>
    </rPh>
    <rPh sb="22" eb="23">
      <t>スウ</t>
    </rPh>
    <rPh sb="24" eb="26">
      <t>ジョウキョウ</t>
    </rPh>
    <phoneticPr fontId="2"/>
  </si>
  <si>
    <t>■12歳児（中学1年生時点）　むし歯のある人の割合の状況</t>
    <rPh sb="3" eb="5">
      <t>サイジ</t>
    </rPh>
    <rPh sb="6" eb="8">
      <t>チュウガク</t>
    </rPh>
    <rPh sb="9" eb="11">
      <t>ネンセイ</t>
    </rPh>
    <rPh sb="11" eb="13">
      <t>ジテン</t>
    </rPh>
    <rPh sb="17" eb="18">
      <t>バ</t>
    </rPh>
    <rPh sb="21" eb="22">
      <t>ヒト</t>
    </rPh>
    <rPh sb="23" eb="25">
      <t>ワリアイ</t>
    </rPh>
    <rPh sb="26" eb="28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</si>
</sst>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_);[Red]\(#,##0\)"/>
    <numFmt numFmtId="177" formatCode="0.00_);[Red]\(0.00\)"/>
    <numFmt numFmtId="178" formatCode="0_);[Red]\(0\)"/>
    <numFmt numFmtId="179" formatCode="#,##0.0_);[Red]\(#,##0.0\)"/>
    <numFmt numFmtId="180" formatCode="0.0%"/>
    <numFmt numFmtId="181" formatCode="0.0"/>
  </numFmts>
  <fonts count="35">
    <font>
      <sz val="12"/>
      <name val="Osaka"/>
      <family val="3"/>
    </font>
    <font>
      <sz val="10"/>
      <name val="Arial"/>
      <family val="2"/>
    </font>
    <font>
      <sz val="6"/>
      <name val="Osaka"/>
      <family val="3"/>
    </font>
    <font>
      <sz val="7"/>
      <name val="ＭＳ Ｐゴシック"/>
      <family val="3"/>
    </font>
    <font>
      <sz val="7"/>
      <color indexed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color indexed="8"/>
      <name val="ＭＳ Ｐゴシック"/>
      <family val="3"/>
    </font>
    <font>
      <sz val="8"/>
      <name val="ＭＳ Ｐゴシック"/>
      <family val="3"/>
    </font>
    <font>
      <sz val="8"/>
      <name val="Osaka"/>
      <family val="3"/>
    </font>
    <font>
      <sz val="9"/>
      <name val="本明朝−Ｍ"/>
      <family val="3"/>
    </font>
    <font>
      <sz val="7"/>
      <name val="リュウミンライト−ＫＬ"/>
      <family val="3"/>
    </font>
    <font>
      <sz val="6"/>
      <name val="リュウミンライト−ＫＬ"/>
      <family val="3"/>
    </font>
    <font>
      <sz val="10"/>
      <color indexed="8"/>
      <name val="ＭＳ ゴシック"/>
      <family val="3"/>
    </font>
    <font>
      <sz val="7"/>
      <name val="ＭＳ ゴシック"/>
      <family val="3"/>
    </font>
    <font>
      <sz val="9"/>
      <color indexed="8"/>
      <name val="ＭＳ Ｐゴシック"/>
      <family val="3"/>
    </font>
    <font>
      <sz val="9"/>
      <color indexed="8"/>
      <name val="Calibri"/>
      <family val="3"/>
      <scheme val="minor"/>
    </font>
    <font>
      <sz val="10"/>
      <name val="Calibri"/>
      <family val="3"/>
      <scheme val="minor"/>
    </font>
    <font>
      <sz val="9"/>
      <name val="Calibri"/>
      <family val="3"/>
      <scheme val="minor"/>
    </font>
    <font>
      <sz val="14"/>
      <name val="ＭＳ Ｐゴシック"/>
      <family val="3"/>
    </font>
    <font>
      <sz val="14"/>
      <name val="ＭＳ ゴシック"/>
      <family val="3"/>
    </font>
    <font>
      <sz val="14"/>
      <color indexed="8"/>
      <name val="ＭＳ Ｐゴシック"/>
      <family val="3"/>
    </font>
    <font>
      <sz val="11"/>
      <color rgb="FF000000"/>
      <name val="ＭＳ Ｐゴシック"/>
      <family val="2"/>
    </font>
    <font>
      <sz val="8.75"/>
      <color rgb="FF000000"/>
      <name val="ＭＳ ゴシック"/>
      <family val="2"/>
    </font>
    <font>
      <sz val="6"/>
      <color rgb="FF000000"/>
      <name val="ＭＳ Ｐゴシック"/>
      <family val="2"/>
    </font>
    <font>
      <sz val="8.25"/>
      <color rgb="FF000000"/>
      <name val="ＭＳ Ｐゴシック"/>
      <family val="2"/>
    </font>
    <font>
      <sz val="3"/>
      <color rgb="FF000000"/>
      <name val="ＭＳ ゴシック"/>
      <family val="2"/>
    </font>
    <font>
      <sz val="9"/>
      <color rgb="FF000000"/>
      <name val="ＭＳ ゴシック"/>
      <family val="2"/>
    </font>
    <font>
      <sz val="6"/>
      <color rgb="FF000000"/>
      <name val="ＭＳ ゴシック"/>
      <family val="2"/>
    </font>
    <font>
      <sz val="8.25"/>
      <color rgb="FF000000"/>
      <name val="ＭＳ ゴシック"/>
      <family val="2"/>
    </font>
    <font>
      <sz val="2"/>
      <color rgb="FF000000"/>
      <name val="ＭＳ ゴシック"/>
      <family val="2"/>
    </font>
    <font>
      <sz val="11"/>
      <color theme="1"/>
      <name val="ＭＳ Ｐゴシック"/>
      <family val="2"/>
    </font>
    <font>
      <sz val="3.5"/>
      <color rgb="FF000000"/>
      <name val="ＭＳ ゴシック"/>
      <family val="2"/>
    </font>
    <font>
      <sz val="12"/>
      <color theme="1"/>
      <name val="Osaka"/>
      <family val="2"/>
      <scheme val="minor"/>
    </font>
    <font>
      <sz val="11"/>
      <color theme="1"/>
      <name val="Calibri"/>
      <family val="2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 style="thin"/>
      <right/>
      <top/>
      <bottom style="double"/>
    </border>
    <border>
      <left style="thin"/>
      <right/>
      <top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/>
      <right style="hair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hair"/>
      <top style="hair"/>
      <bottom style="hair"/>
    </border>
    <border>
      <left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/>
      <right style="hair"/>
      <top style="thin"/>
      <bottom style="thin"/>
    </border>
    <border>
      <left style="thin"/>
      <right style="hair"/>
      <top/>
      <bottom style="double"/>
    </border>
    <border>
      <left style="hair"/>
      <right style="hair"/>
      <top/>
      <bottom style="double"/>
    </border>
    <border>
      <left style="hair"/>
      <right style="thin"/>
      <top/>
      <bottom style="double"/>
    </border>
    <border>
      <left/>
      <right style="hair"/>
      <top style="thin"/>
      <bottom style="double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thin"/>
      <top style="thin"/>
      <bottom style="double"/>
    </border>
    <border>
      <left style="hair"/>
      <right style="hair"/>
      <top style="double"/>
      <bottom style="thin"/>
    </border>
    <border>
      <left/>
      <right style="hair"/>
      <top style="double"/>
      <bottom style="thin"/>
    </border>
    <border>
      <left style="hair"/>
      <right style="thin"/>
      <top style="thin"/>
      <bottom style="double"/>
    </border>
    <border>
      <left style="hair"/>
      <right style="thin"/>
      <top style="double"/>
      <bottom style="thin"/>
    </border>
    <border>
      <left/>
      <right style="thin"/>
      <top style="hair"/>
      <bottom style="thin"/>
    </border>
    <border>
      <left style="hair"/>
      <right/>
      <top/>
      <bottom style="hair"/>
    </border>
    <border>
      <left/>
      <right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/>
      <top/>
      <bottom style="hair"/>
    </border>
    <border>
      <left style="thin"/>
      <right style="thin"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0" fillId="0" borderId="0">
      <alignment/>
      <protection/>
    </xf>
  </cellStyleXfs>
  <cellXfs count="173">
    <xf numFmtId="0" fontId="0" fillId="0" borderId="0" xfId="0"/>
    <xf numFmtId="1" fontId="4" fillId="0" borderId="0" xfId="0" applyNumberFormat="1" applyFont="1" applyFill="1" applyAlignment="1">
      <alignment vertical="center"/>
    </xf>
    <xf numFmtId="1" fontId="3" fillId="0" borderId="0" xfId="0" applyNumberFormat="1" applyFont="1" applyFill="1" applyAlignment="1">
      <alignment vertical="center"/>
    </xf>
    <xf numFmtId="1" fontId="5" fillId="0" borderId="0" xfId="0" applyNumberFormat="1" applyFont="1" applyFill="1" applyAlignment="1">
      <alignment vertical="center"/>
    </xf>
    <xf numFmtId="1" fontId="3" fillId="0" borderId="0" xfId="21" applyNumberFormat="1" applyFont="1" applyFill="1" applyAlignment="1">
      <alignment vertical="center"/>
    </xf>
    <xf numFmtId="1" fontId="6" fillId="0" borderId="0" xfId="0" applyNumberFormat="1" applyFont="1" applyFill="1" applyAlignment="1">
      <alignment horizontal="right" vertical="center"/>
    </xf>
    <xf numFmtId="1" fontId="8" fillId="0" borderId="0" xfId="21" applyNumberFormat="1" applyFont="1" applyFill="1" applyAlignment="1">
      <alignment vertical="center"/>
    </xf>
    <xf numFmtId="2" fontId="8" fillId="0" borderId="0" xfId="21" applyNumberFormat="1" applyFont="1" applyFill="1" applyAlignment="1">
      <alignment vertical="center"/>
    </xf>
    <xf numFmtId="1" fontId="8" fillId="0" borderId="1" xfId="21" applyNumberFormat="1" applyFont="1" applyFill="1" applyBorder="1" applyAlignment="1">
      <alignment horizontal="center" vertical="center"/>
    </xf>
    <xf numFmtId="1" fontId="8" fillId="0" borderId="2" xfId="21" applyNumberFormat="1" applyFont="1" applyFill="1" applyBorder="1" applyAlignment="1">
      <alignment horizontal="center" vertical="center"/>
    </xf>
    <xf numFmtId="1" fontId="8" fillId="0" borderId="3" xfId="21" applyNumberFormat="1" applyFont="1" applyFill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right" vertical="center"/>
    </xf>
    <xf numFmtId="0" fontId="10" fillId="0" borderId="0" xfId="0" applyFont="1" applyBorder="1"/>
    <xf numFmtId="0" fontId="11" fillId="0" borderId="0" xfId="0" applyFont="1" applyAlignment="1">
      <alignment horizontal="left"/>
    </xf>
    <xf numFmtId="0" fontId="2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0" fillId="0" borderId="0" xfId="0" applyFont="1"/>
    <xf numFmtId="0" fontId="10" fillId="0" borderId="0" xfId="0" applyFont="1" applyBorder="1" applyAlignment="1">
      <alignment horizontal="left"/>
    </xf>
    <xf numFmtId="0" fontId="13" fillId="0" borderId="0" xfId="22" applyFont="1" applyFill="1" applyBorder="1" applyAlignment="1">
      <alignment horizontal="left" vertical="center" shrinkToFit="1"/>
      <protection/>
    </xf>
    <xf numFmtId="181" fontId="10" fillId="0" borderId="0" xfId="0" applyNumberFormat="1" applyFont="1" applyBorder="1"/>
    <xf numFmtId="0" fontId="11" fillId="0" borderId="0" xfId="0" applyFont="1" applyAlignment="1">
      <alignment horizontal="right" vertical="center"/>
    </xf>
    <xf numFmtId="0" fontId="14" fillId="0" borderId="0" xfId="0" applyFont="1"/>
    <xf numFmtId="0" fontId="15" fillId="0" borderId="5" xfId="22" applyFont="1" applyFill="1" applyBorder="1" applyAlignment="1">
      <alignment horizontal="center" vertical="center"/>
      <protection/>
    </xf>
    <xf numFmtId="0" fontId="15" fillId="0" borderId="5" xfId="0" applyFont="1" applyFill="1" applyBorder="1" applyAlignment="1">
      <alignment horizontal="left"/>
    </xf>
    <xf numFmtId="181" fontId="5" fillId="0" borderId="5" xfId="21" applyNumberFormat="1" applyFont="1" applyBorder="1" applyAlignment="1">
      <alignment horizontal="right" shrinkToFit="1"/>
    </xf>
    <xf numFmtId="181" fontId="5" fillId="0" borderId="5" xfId="0" applyNumberFormat="1" applyFont="1" applyBorder="1" applyAlignment="1">
      <alignment horizontal="right" shrinkToFit="1"/>
    </xf>
    <xf numFmtId="0" fontId="5" fillId="0" borderId="5" xfId="0" applyFont="1" applyBorder="1"/>
    <xf numFmtId="0" fontId="16" fillId="0" borderId="4" xfId="22" applyFont="1" applyFill="1" applyBorder="1" applyAlignment="1">
      <alignment horizontal="left" vertical="center"/>
      <protection/>
    </xf>
    <xf numFmtId="0" fontId="16" fillId="0" borderId="5" xfId="0" applyFont="1" applyFill="1" applyBorder="1" applyAlignment="1">
      <alignment horizontal="left"/>
    </xf>
    <xf numFmtId="177" fontId="18" fillId="0" borderId="5" xfId="21" applyNumberFormat="1" applyFont="1" applyBorder="1" applyAlignment="1">
      <alignment horizontal="right" shrinkToFit="1"/>
    </xf>
    <xf numFmtId="177" fontId="18" fillId="0" borderId="5" xfId="0" applyNumberFormat="1" applyFont="1" applyBorder="1" applyAlignment="1">
      <alignment horizontal="right" shrinkToFit="1"/>
    </xf>
    <xf numFmtId="180" fontId="8" fillId="0" borderId="0" xfId="20" applyNumberFormat="1" applyFont="1" applyFill="1" applyAlignment="1">
      <alignment vertical="center"/>
    </xf>
    <xf numFmtId="180" fontId="3" fillId="0" borderId="0" xfId="20" applyNumberFormat="1" applyFont="1" applyFill="1" applyAlignment="1">
      <alignment vertical="center"/>
    </xf>
    <xf numFmtId="0" fontId="19" fillId="0" borderId="0" xfId="0" applyFont="1" applyAlignment="1">
      <alignment horizontal="left"/>
    </xf>
    <xf numFmtId="0" fontId="20" fillId="0" borderId="0" xfId="0" applyFont="1"/>
    <xf numFmtId="0" fontId="16" fillId="0" borderId="6" xfId="22" applyFont="1" applyFill="1" applyBorder="1" applyAlignment="1">
      <alignment horizontal="center" vertical="center"/>
      <protection/>
    </xf>
    <xf numFmtId="0" fontId="21" fillId="0" borderId="0" xfId="0" applyFont="1" applyFill="1" applyAlignment="1">
      <alignment horizontal="left" vertical="center"/>
    </xf>
    <xf numFmtId="1" fontId="7" fillId="0" borderId="7" xfId="0" applyNumberFormat="1" applyFont="1" applyFill="1" applyBorder="1" applyAlignment="1">
      <alignment horizontal="right"/>
    </xf>
    <xf numFmtId="1" fontId="7" fillId="0" borderId="8" xfId="0" applyNumberFormat="1" applyFont="1" applyFill="1" applyBorder="1" applyAlignment="1">
      <alignment horizontal="right"/>
    </xf>
    <xf numFmtId="1" fontId="7" fillId="0" borderId="9" xfId="0" applyNumberFormat="1" applyFont="1" applyFill="1" applyBorder="1" applyAlignment="1">
      <alignment horizontal="right"/>
    </xf>
    <xf numFmtId="1" fontId="7" fillId="0" borderId="5" xfId="0" applyNumberFormat="1" applyFont="1" applyFill="1" applyBorder="1" applyAlignment="1">
      <alignment horizontal="left"/>
    </xf>
    <xf numFmtId="1" fontId="7" fillId="0" borderId="10" xfId="0" applyNumberFormat="1" applyFont="1" applyFill="1" applyBorder="1" applyAlignment="1">
      <alignment horizontal="left"/>
    </xf>
    <xf numFmtId="1" fontId="8" fillId="0" borderId="11" xfId="0" applyNumberFormat="1" applyFont="1" applyFill="1" applyBorder="1" applyAlignment="1">
      <alignment horizontal="left"/>
    </xf>
    <xf numFmtId="1" fontId="7" fillId="0" borderId="12" xfId="0" applyNumberFormat="1" applyFont="1" applyFill="1" applyBorder="1" applyAlignment="1">
      <alignment horizontal="left"/>
    </xf>
    <xf numFmtId="176" fontId="4" fillId="0" borderId="13" xfId="0" applyNumberFormat="1" applyFont="1" applyFill="1" applyBorder="1" applyAlignment="1">
      <alignment horizontal="right"/>
    </xf>
    <xf numFmtId="176" fontId="4" fillId="0" borderId="14" xfId="0" applyNumberFormat="1" applyFont="1" applyFill="1" applyBorder="1" applyAlignment="1">
      <alignment horizontal="right"/>
    </xf>
    <xf numFmtId="176" fontId="3" fillId="0" borderId="15" xfId="21" applyNumberFormat="1" applyFont="1" applyFill="1" applyBorder="1" applyAlignment="1">
      <alignment horizontal="right"/>
    </xf>
    <xf numFmtId="180" fontId="3" fillId="0" borderId="13" xfId="20" applyNumberFormat="1" applyFont="1" applyFill="1" applyBorder="1" applyAlignment="1">
      <alignment horizontal="right"/>
    </xf>
    <xf numFmtId="180" fontId="3" fillId="0" borderId="14" xfId="20" applyNumberFormat="1" applyFont="1" applyFill="1" applyBorder="1" applyAlignment="1">
      <alignment horizontal="right"/>
    </xf>
    <xf numFmtId="180" fontId="3" fillId="0" borderId="15" xfId="20" applyNumberFormat="1" applyFont="1" applyFill="1" applyBorder="1" applyAlignment="1">
      <alignment horizontal="right"/>
    </xf>
    <xf numFmtId="177" fontId="3" fillId="0" borderId="13" xfId="20" applyNumberFormat="1" applyFont="1" applyFill="1" applyBorder="1" applyAlignment="1">
      <alignment horizontal="right"/>
    </xf>
    <xf numFmtId="177" fontId="3" fillId="0" borderId="14" xfId="20" applyNumberFormat="1" applyFont="1" applyFill="1" applyBorder="1" applyAlignment="1">
      <alignment horizontal="right"/>
    </xf>
    <xf numFmtId="177" fontId="3" fillId="0" borderId="15" xfId="20" applyNumberFormat="1" applyFont="1" applyFill="1" applyBorder="1" applyAlignment="1">
      <alignment horizontal="right"/>
    </xf>
    <xf numFmtId="176" fontId="3" fillId="0" borderId="14" xfId="21" applyNumberFormat="1" applyFont="1" applyFill="1" applyBorder="1" applyAlignment="1">
      <alignment horizontal="right"/>
    </xf>
    <xf numFmtId="180" fontId="3" fillId="0" borderId="16" xfId="20" applyNumberFormat="1" applyFont="1" applyFill="1" applyBorder="1" applyAlignment="1">
      <alignment horizontal="right"/>
    </xf>
    <xf numFmtId="176" fontId="4" fillId="0" borderId="17" xfId="0" applyNumberFormat="1" applyFont="1" applyFill="1" applyBorder="1" applyAlignment="1">
      <alignment horizontal="right"/>
    </xf>
    <xf numFmtId="176" fontId="4" fillId="0" borderId="18" xfId="0" applyNumberFormat="1" applyFont="1" applyFill="1" applyBorder="1" applyAlignment="1">
      <alignment horizontal="right"/>
    </xf>
    <xf numFmtId="176" fontId="3" fillId="0" borderId="19" xfId="21" applyNumberFormat="1" applyFont="1" applyFill="1" applyBorder="1" applyAlignment="1">
      <alignment horizontal="right"/>
    </xf>
    <xf numFmtId="180" fontId="3" fillId="0" borderId="17" xfId="20" applyNumberFormat="1" applyFont="1" applyFill="1" applyBorder="1" applyAlignment="1">
      <alignment horizontal="right"/>
    </xf>
    <xf numFmtId="180" fontId="3" fillId="0" borderId="18" xfId="20" applyNumberFormat="1" applyFont="1" applyFill="1" applyBorder="1" applyAlignment="1">
      <alignment horizontal="right"/>
    </xf>
    <xf numFmtId="180" fontId="3" fillId="0" borderId="19" xfId="20" applyNumberFormat="1" applyFont="1" applyFill="1" applyBorder="1" applyAlignment="1">
      <alignment horizontal="right"/>
    </xf>
    <xf numFmtId="177" fontId="3" fillId="0" borderId="17" xfId="20" applyNumberFormat="1" applyFont="1" applyFill="1" applyBorder="1" applyAlignment="1">
      <alignment horizontal="right"/>
    </xf>
    <xf numFmtId="177" fontId="3" fillId="0" borderId="18" xfId="20" applyNumberFormat="1" applyFont="1" applyFill="1" applyBorder="1" applyAlignment="1">
      <alignment horizontal="right"/>
    </xf>
    <xf numFmtId="177" fontId="3" fillId="0" borderId="19" xfId="20" applyNumberFormat="1" applyFont="1" applyFill="1" applyBorder="1" applyAlignment="1">
      <alignment horizontal="right"/>
    </xf>
    <xf numFmtId="176" fontId="3" fillId="0" borderId="18" xfId="21" applyNumberFormat="1" applyFont="1" applyFill="1" applyBorder="1" applyAlignment="1">
      <alignment horizontal="right"/>
    </xf>
    <xf numFmtId="180" fontId="3" fillId="0" borderId="20" xfId="20" applyNumberFormat="1" applyFont="1" applyFill="1" applyBorder="1" applyAlignment="1">
      <alignment horizontal="right"/>
    </xf>
    <xf numFmtId="176" fontId="4" fillId="0" borderId="1" xfId="0" applyNumberFormat="1" applyFont="1" applyFill="1" applyBorder="1" applyAlignment="1">
      <alignment horizontal="right"/>
    </xf>
    <xf numFmtId="176" fontId="4" fillId="0" borderId="2" xfId="0" applyNumberFormat="1" applyFont="1" applyFill="1" applyBorder="1" applyAlignment="1">
      <alignment horizontal="right"/>
    </xf>
    <xf numFmtId="176" fontId="3" fillId="0" borderId="3" xfId="21" applyNumberFormat="1" applyFont="1" applyFill="1" applyBorder="1" applyAlignment="1">
      <alignment horizontal="right"/>
    </xf>
    <xf numFmtId="180" fontId="3" fillId="0" borderId="1" xfId="20" applyNumberFormat="1" applyFont="1" applyFill="1" applyBorder="1" applyAlignment="1">
      <alignment horizontal="right"/>
    </xf>
    <xf numFmtId="180" fontId="3" fillId="0" borderId="2" xfId="20" applyNumberFormat="1" applyFont="1" applyFill="1" applyBorder="1" applyAlignment="1">
      <alignment horizontal="right"/>
    </xf>
    <xf numFmtId="180" fontId="3" fillId="0" borderId="3" xfId="20" applyNumberFormat="1" applyFont="1" applyFill="1" applyBorder="1" applyAlignment="1">
      <alignment horizontal="right"/>
    </xf>
    <xf numFmtId="177" fontId="3" fillId="0" borderId="1" xfId="20" applyNumberFormat="1" applyFont="1" applyFill="1" applyBorder="1" applyAlignment="1">
      <alignment horizontal="right"/>
    </xf>
    <xf numFmtId="177" fontId="3" fillId="0" borderId="2" xfId="20" applyNumberFormat="1" applyFont="1" applyFill="1" applyBorder="1" applyAlignment="1">
      <alignment horizontal="right"/>
    </xf>
    <xf numFmtId="177" fontId="3" fillId="0" borderId="3" xfId="20" applyNumberFormat="1" applyFont="1" applyFill="1" applyBorder="1" applyAlignment="1">
      <alignment horizontal="right"/>
    </xf>
    <xf numFmtId="176" fontId="3" fillId="0" borderId="2" xfId="21" applyNumberFormat="1" applyFont="1" applyFill="1" applyBorder="1" applyAlignment="1">
      <alignment horizontal="right"/>
    </xf>
    <xf numFmtId="180" fontId="3" fillId="0" borderId="21" xfId="20" applyNumberFormat="1" applyFont="1" applyFill="1" applyBorder="1" applyAlignment="1">
      <alignment horizontal="right"/>
    </xf>
    <xf numFmtId="176" fontId="4" fillId="0" borderId="22" xfId="0" applyNumberFormat="1" applyFont="1" applyFill="1" applyBorder="1" applyAlignment="1">
      <alignment horizontal="right"/>
    </xf>
    <xf numFmtId="176" fontId="4" fillId="0" borderId="23" xfId="0" applyNumberFormat="1" applyFont="1" applyFill="1" applyBorder="1" applyAlignment="1">
      <alignment horizontal="right"/>
    </xf>
    <xf numFmtId="176" fontId="3" fillId="0" borderId="24" xfId="21" applyNumberFormat="1" applyFont="1" applyFill="1" applyBorder="1" applyAlignment="1">
      <alignment horizontal="right"/>
    </xf>
    <xf numFmtId="180" fontId="3" fillId="0" borderId="22" xfId="20" applyNumberFormat="1" applyFont="1" applyFill="1" applyBorder="1" applyAlignment="1">
      <alignment horizontal="right"/>
    </xf>
    <xf numFmtId="180" fontId="3" fillId="0" borderId="23" xfId="20" applyNumberFormat="1" applyFont="1" applyFill="1" applyBorder="1" applyAlignment="1">
      <alignment horizontal="right"/>
    </xf>
    <xf numFmtId="180" fontId="3" fillId="0" borderId="24" xfId="20" applyNumberFormat="1" applyFont="1" applyFill="1" applyBorder="1" applyAlignment="1">
      <alignment horizontal="right"/>
    </xf>
    <xf numFmtId="177" fontId="3" fillId="0" borderId="22" xfId="20" applyNumberFormat="1" applyFont="1" applyFill="1" applyBorder="1" applyAlignment="1">
      <alignment horizontal="right"/>
    </xf>
    <xf numFmtId="177" fontId="3" fillId="0" borderId="23" xfId="20" applyNumberFormat="1" applyFont="1" applyFill="1" applyBorder="1" applyAlignment="1">
      <alignment horizontal="right"/>
    </xf>
    <xf numFmtId="177" fontId="3" fillId="0" borderId="24" xfId="20" applyNumberFormat="1" applyFont="1" applyFill="1" applyBorder="1" applyAlignment="1">
      <alignment horizontal="right"/>
    </xf>
    <xf numFmtId="176" fontId="3" fillId="0" borderId="23" xfId="21" applyNumberFormat="1" applyFont="1" applyFill="1" applyBorder="1" applyAlignment="1">
      <alignment horizontal="right"/>
    </xf>
    <xf numFmtId="180" fontId="3" fillId="0" borderId="25" xfId="20" applyNumberFormat="1" applyFont="1" applyFill="1" applyBorder="1" applyAlignment="1">
      <alignment horizontal="right"/>
    </xf>
    <xf numFmtId="176" fontId="4" fillId="0" borderId="26" xfId="0" applyNumberFormat="1" applyFont="1" applyFill="1" applyBorder="1" applyAlignment="1">
      <alignment horizontal="right"/>
    </xf>
    <xf numFmtId="176" fontId="4" fillId="0" borderId="27" xfId="0" applyNumberFormat="1" applyFont="1" applyFill="1" applyBorder="1" applyAlignment="1">
      <alignment horizontal="right"/>
    </xf>
    <xf numFmtId="176" fontId="3" fillId="0" borderId="28" xfId="21" applyNumberFormat="1" applyFont="1" applyFill="1" applyBorder="1" applyAlignment="1">
      <alignment horizontal="right"/>
    </xf>
    <xf numFmtId="180" fontId="3" fillId="0" borderId="26" xfId="20" applyNumberFormat="1" applyFont="1" applyFill="1" applyBorder="1" applyAlignment="1">
      <alignment horizontal="right"/>
    </xf>
    <xf numFmtId="180" fontId="3" fillId="0" borderId="27" xfId="20" applyNumberFormat="1" applyFont="1" applyFill="1" applyBorder="1" applyAlignment="1">
      <alignment horizontal="right"/>
    </xf>
    <xf numFmtId="180" fontId="3" fillId="0" borderId="28" xfId="20" applyNumberFormat="1" applyFont="1" applyFill="1" applyBorder="1" applyAlignment="1">
      <alignment horizontal="right"/>
    </xf>
    <xf numFmtId="177" fontId="3" fillId="0" borderId="26" xfId="20" applyNumberFormat="1" applyFont="1" applyFill="1" applyBorder="1" applyAlignment="1">
      <alignment horizontal="right"/>
    </xf>
    <xf numFmtId="177" fontId="3" fillId="0" borderId="27" xfId="20" applyNumberFormat="1" applyFont="1" applyFill="1" applyBorder="1" applyAlignment="1">
      <alignment horizontal="right"/>
    </xf>
    <xf numFmtId="177" fontId="3" fillId="0" borderId="28" xfId="20" applyNumberFormat="1" applyFont="1" applyFill="1" applyBorder="1" applyAlignment="1">
      <alignment horizontal="right"/>
    </xf>
    <xf numFmtId="176" fontId="3" fillId="0" borderId="27" xfId="21" applyNumberFormat="1" applyFont="1" applyFill="1" applyBorder="1" applyAlignment="1">
      <alignment horizontal="right"/>
    </xf>
    <xf numFmtId="180" fontId="3" fillId="0" borderId="29" xfId="20" applyNumberFormat="1" applyFont="1" applyFill="1" applyBorder="1" applyAlignment="1">
      <alignment horizontal="right"/>
    </xf>
    <xf numFmtId="176" fontId="4" fillId="0" borderId="30" xfId="0" applyNumberFormat="1" applyFont="1" applyFill="1" applyBorder="1" applyAlignment="1">
      <alignment horizontal="right"/>
    </xf>
    <xf numFmtId="176" fontId="4" fillId="0" borderId="31" xfId="0" applyNumberFormat="1" applyFont="1" applyFill="1" applyBorder="1" applyAlignment="1">
      <alignment horizontal="right"/>
    </xf>
    <xf numFmtId="176" fontId="3" fillId="0" borderId="32" xfId="21" applyNumberFormat="1" applyFont="1" applyFill="1" applyBorder="1" applyAlignment="1">
      <alignment horizontal="right"/>
    </xf>
    <xf numFmtId="180" fontId="3" fillId="0" borderId="30" xfId="20" applyNumberFormat="1" applyFont="1" applyFill="1" applyBorder="1" applyAlignment="1">
      <alignment horizontal="right"/>
    </xf>
    <xf numFmtId="180" fontId="3" fillId="0" borderId="31" xfId="20" applyNumberFormat="1" applyFont="1" applyFill="1" applyBorder="1" applyAlignment="1">
      <alignment horizontal="right"/>
    </xf>
    <xf numFmtId="180" fontId="3" fillId="0" borderId="32" xfId="20" applyNumberFormat="1" applyFont="1" applyFill="1" applyBorder="1" applyAlignment="1">
      <alignment horizontal="right"/>
    </xf>
    <xf numFmtId="177" fontId="3" fillId="0" borderId="30" xfId="20" applyNumberFormat="1" applyFont="1" applyFill="1" applyBorder="1" applyAlignment="1">
      <alignment horizontal="right"/>
    </xf>
    <xf numFmtId="177" fontId="3" fillId="0" borderId="31" xfId="20" applyNumberFormat="1" applyFont="1" applyFill="1" applyBorder="1" applyAlignment="1">
      <alignment horizontal="right"/>
    </xf>
    <xf numFmtId="177" fontId="3" fillId="0" borderId="32" xfId="20" applyNumberFormat="1" applyFont="1" applyFill="1" applyBorder="1" applyAlignment="1">
      <alignment horizontal="right"/>
    </xf>
    <xf numFmtId="176" fontId="3" fillId="0" borderId="31" xfId="21" applyNumberFormat="1" applyFont="1" applyFill="1" applyBorder="1" applyAlignment="1">
      <alignment horizontal="right"/>
    </xf>
    <xf numFmtId="179" fontId="4" fillId="0" borderId="31" xfId="0" applyNumberFormat="1" applyFont="1" applyFill="1" applyBorder="1" applyAlignment="1">
      <alignment horizontal="right"/>
    </xf>
    <xf numFmtId="178" fontId="4" fillId="0" borderId="31" xfId="0" applyNumberFormat="1" applyFont="1" applyFill="1" applyBorder="1" applyAlignment="1">
      <alignment horizontal="right"/>
    </xf>
    <xf numFmtId="0" fontId="18" fillId="0" borderId="6" xfId="0" applyFont="1" applyBorder="1" applyAlignment="1">
      <alignment horizontal="left"/>
    </xf>
    <xf numFmtId="177" fontId="18" fillId="0" borderId="6" xfId="0" applyNumberFormat="1" applyFont="1" applyBorder="1" applyAlignment="1">
      <alignment horizontal="right" shrinkToFit="1"/>
    </xf>
    <xf numFmtId="177" fontId="18" fillId="0" borderId="6" xfId="21" applyNumberFormat="1" applyFont="1" applyBorder="1" applyAlignment="1">
      <alignment horizontal="right" shrinkToFit="1"/>
    </xf>
    <xf numFmtId="0" fontId="16" fillId="0" borderId="33" xfId="0" applyFont="1" applyFill="1" applyBorder="1" applyAlignment="1">
      <alignment horizontal="left"/>
    </xf>
    <xf numFmtId="177" fontId="18" fillId="0" borderId="33" xfId="21" applyNumberFormat="1" applyFont="1" applyBorder="1" applyAlignment="1">
      <alignment horizontal="right" shrinkToFit="1"/>
    </xf>
    <xf numFmtId="1" fontId="18" fillId="0" borderId="5" xfId="0" applyNumberFormat="1" applyFont="1" applyBorder="1" applyAlignment="1">
      <alignment horizontal="center" vertical="center" shrinkToFit="1"/>
    </xf>
    <xf numFmtId="1" fontId="18" fillId="0" borderId="5" xfId="0" applyNumberFormat="1" applyFont="1" applyBorder="1" applyAlignment="1">
      <alignment horizontal="center" vertical="center"/>
    </xf>
    <xf numFmtId="181" fontId="5" fillId="0" borderId="6" xfId="21" applyNumberFormat="1" applyFont="1" applyBorder="1" applyAlignment="1">
      <alignment horizontal="right" shrinkToFit="1"/>
    </xf>
    <xf numFmtId="181" fontId="5" fillId="0" borderId="6" xfId="0" applyNumberFormat="1" applyFont="1" applyBorder="1" applyAlignment="1">
      <alignment horizontal="right" shrinkToFit="1"/>
    </xf>
    <xf numFmtId="0" fontId="15" fillId="0" borderId="33" xfId="0" applyFont="1" applyFill="1" applyBorder="1" applyAlignment="1">
      <alignment horizontal="left"/>
    </xf>
    <xf numFmtId="181" fontId="5" fillId="0" borderId="33" xfId="21" applyNumberFormat="1" applyFont="1" applyBorder="1" applyAlignment="1">
      <alignment horizontal="right" shrinkToFit="1"/>
    </xf>
    <xf numFmtId="181" fontId="5" fillId="0" borderId="33" xfId="0" applyNumberFormat="1" applyFont="1" applyBorder="1" applyAlignment="1">
      <alignment horizontal="right" shrinkToFit="1"/>
    </xf>
    <xf numFmtId="180" fontId="4" fillId="0" borderId="16" xfId="20" applyNumberFormat="1" applyFont="1" applyFill="1" applyBorder="1" applyAlignment="1">
      <alignment horizontal="right"/>
    </xf>
    <xf numFmtId="180" fontId="4" fillId="0" borderId="20" xfId="20" applyNumberFormat="1" applyFont="1" applyFill="1" applyBorder="1" applyAlignment="1">
      <alignment horizontal="right"/>
    </xf>
    <xf numFmtId="180" fontId="4" fillId="0" borderId="21" xfId="20" applyNumberFormat="1" applyFont="1" applyFill="1" applyBorder="1" applyAlignment="1">
      <alignment horizontal="right"/>
    </xf>
    <xf numFmtId="180" fontId="4" fillId="0" borderId="25" xfId="20" applyNumberFormat="1" applyFont="1" applyFill="1" applyBorder="1" applyAlignment="1">
      <alignment horizontal="right"/>
    </xf>
    <xf numFmtId="180" fontId="4" fillId="0" borderId="29" xfId="20" applyNumberFormat="1" applyFont="1" applyFill="1" applyBorder="1" applyAlignment="1">
      <alignment horizontal="right"/>
    </xf>
    <xf numFmtId="180" fontId="4" fillId="0" borderId="34" xfId="20" applyNumberFormat="1" applyFont="1" applyFill="1" applyBorder="1" applyAlignment="1">
      <alignment horizontal="right"/>
    </xf>
    <xf numFmtId="180" fontId="3" fillId="0" borderId="35" xfId="20" applyNumberFormat="1" applyFont="1" applyFill="1" applyBorder="1" applyAlignment="1">
      <alignment horizontal="right"/>
    </xf>
    <xf numFmtId="180" fontId="3" fillId="0" borderId="36" xfId="20" applyNumberFormat="1" applyFont="1" applyFill="1" applyBorder="1" applyAlignment="1">
      <alignment horizontal="right"/>
    </xf>
    <xf numFmtId="180" fontId="3" fillId="0" borderId="37" xfId="2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vertical="center"/>
    </xf>
    <xf numFmtId="1" fontId="3" fillId="0" borderId="2" xfId="21" applyNumberFormat="1" applyFont="1" applyFill="1" applyBorder="1" applyAlignment="1">
      <alignment horizontal="center" vertical="center"/>
    </xf>
    <xf numFmtId="1" fontId="3" fillId="0" borderId="21" xfId="0" applyNumberFormat="1" applyFont="1" applyFill="1" applyBorder="1" applyAlignment="1">
      <alignment horizontal="center" vertical="center"/>
    </xf>
    <xf numFmtId="1" fontId="3" fillId="0" borderId="38" xfId="0" applyNumberFormat="1" applyFont="1" applyFill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 shrinkToFit="1"/>
    </xf>
    <xf numFmtId="1" fontId="5" fillId="0" borderId="5" xfId="0" applyNumberFormat="1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" fontId="8" fillId="0" borderId="39" xfId="21" applyNumberFormat="1" applyFont="1" applyFill="1" applyBorder="1" applyAlignment="1">
      <alignment horizontal="center" vertical="center"/>
    </xf>
    <xf numFmtId="1" fontId="8" fillId="0" borderId="40" xfId="21" applyNumberFormat="1" applyFont="1" applyFill="1" applyBorder="1" applyAlignment="1">
      <alignment horizontal="center" vertical="center"/>
    </xf>
    <xf numFmtId="1" fontId="8" fillId="0" borderId="16" xfId="21" applyNumberFormat="1" applyFont="1" applyFill="1" applyBorder="1" applyAlignment="1">
      <alignment horizontal="center" vertical="center"/>
    </xf>
    <xf numFmtId="1" fontId="8" fillId="0" borderId="41" xfId="21" applyNumberFormat="1" applyFont="1" applyFill="1" applyBorder="1" applyAlignment="1">
      <alignment horizontal="center" vertical="center"/>
    </xf>
    <xf numFmtId="1" fontId="8" fillId="0" borderId="42" xfId="21" applyNumberFormat="1" applyFont="1" applyFill="1" applyBorder="1" applyAlignment="1">
      <alignment horizontal="center" vertical="center"/>
    </xf>
    <xf numFmtId="1" fontId="8" fillId="0" borderId="20" xfId="21" applyNumberFormat="1" applyFont="1" applyFill="1" applyBorder="1" applyAlignment="1">
      <alignment horizontal="center" vertical="center"/>
    </xf>
    <xf numFmtId="1" fontId="8" fillId="0" borderId="43" xfId="21" applyNumberFormat="1" applyFont="1" applyFill="1" applyBorder="1" applyAlignment="1">
      <alignment horizontal="center" vertical="center"/>
    </xf>
    <xf numFmtId="1" fontId="8" fillId="0" borderId="44" xfId="21" applyNumberFormat="1" applyFont="1" applyFill="1" applyBorder="1" applyAlignment="1">
      <alignment horizontal="center" vertical="center"/>
    </xf>
    <xf numFmtId="1" fontId="8" fillId="0" borderId="45" xfId="21" applyNumberFormat="1" applyFont="1" applyFill="1" applyBorder="1" applyAlignment="1">
      <alignment horizontal="center" vertical="center"/>
    </xf>
    <xf numFmtId="1" fontId="8" fillId="0" borderId="46" xfId="21" applyNumberFormat="1" applyFont="1" applyFill="1" applyBorder="1" applyAlignment="1">
      <alignment horizontal="center" vertical="center"/>
    </xf>
    <xf numFmtId="1" fontId="8" fillId="0" borderId="47" xfId="21" applyNumberFormat="1" applyFont="1" applyFill="1" applyBorder="1" applyAlignment="1">
      <alignment horizontal="center" vertical="center"/>
    </xf>
    <xf numFmtId="1" fontId="8" fillId="0" borderId="48" xfId="21" applyNumberFormat="1" applyFont="1" applyFill="1" applyBorder="1" applyAlignment="1">
      <alignment horizontal="center" vertical="center"/>
    </xf>
    <xf numFmtId="1" fontId="8" fillId="0" borderId="30" xfId="21" applyNumberFormat="1" applyFont="1" applyFill="1" applyBorder="1" applyAlignment="1">
      <alignment horizontal="center" vertical="center"/>
    </xf>
    <xf numFmtId="1" fontId="8" fillId="0" borderId="49" xfId="21" applyNumberFormat="1" applyFont="1" applyFill="1" applyBorder="1" applyAlignment="1">
      <alignment horizontal="center" vertical="center"/>
    </xf>
    <xf numFmtId="1" fontId="8" fillId="0" borderId="31" xfId="21" applyNumberFormat="1" applyFont="1" applyFill="1" applyBorder="1" applyAlignment="1">
      <alignment horizontal="center" vertical="center"/>
    </xf>
    <xf numFmtId="1" fontId="8" fillId="0" borderId="50" xfId="21" applyNumberFormat="1" applyFont="1" applyFill="1" applyBorder="1" applyAlignment="1">
      <alignment horizontal="center" vertical="center"/>
    </xf>
    <xf numFmtId="1" fontId="8" fillId="0" borderId="32" xfId="21" applyNumberFormat="1" applyFont="1" applyFill="1" applyBorder="1" applyAlignment="1">
      <alignment horizontal="center" vertical="center"/>
    </xf>
    <xf numFmtId="2" fontId="8" fillId="0" borderId="45" xfId="21" applyNumberFormat="1" applyFont="1" applyFill="1" applyBorder="1" applyAlignment="1">
      <alignment horizontal="center" vertical="center" wrapText="1"/>
    </xf>
    <xf numFmtId="2" fontId="8" fillId="0" borderId="46" xfId="21" applyNumberFormat="1" applyFont="1" applyFill="1" applyBorder="1" applyAlignment="1">
      <alignment horizontal="center" vertical="center" wrapText="1"/>
    </xf>
    <xf numFmtId="2" fontId="8" fillId="0" borderId="47" xfId="21" applyNumberFormat="1" applyFont="1" applyFill="1" applyBorder="1" applyAlignment="1">
      <alignment horizontal="center" vertical="center" wrapText="1"/>
    </xf>
    <xf numFmtId="1" fontId="8" fillId="0" borderId="51" xfId="21" applyNumberFormat="1" applyFont="1" applyFill="1" applyBorder="1" applyAlignment="1">
      <alignment horizontal="center" vertical="center"/>
    </xf>
    <xf numFmtId="1" fontId="8" fillId="0" borderId="45" xfId="21" applyNumberFormat="1" applyFont="1" applyFill="1" applyBorder="1" applyAlignment="1">
      <alignment horizontal="center" vertical="center" wrapText="1"/>
    </xf>
    <xf numFmtId="1" fontId="8" fillId="0" borderId="46" xfId="21" applyNumberFormat="1" applyFont="1" applyFill="1" applyBorder="1" applyAlignment="1">
      <alignment horizontal="center" vertical="center" wrapText="1"/>
    </xf>
    <xf numFmtId="1" fontId="8" fillId="0" borderId="47" xfId="21" applyNumberFormat="1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1" fontId="3" fillId="0" borderId="50" xfId="21" applyNumberFormat="1" applyFont="1" applyFill="1" applyBorder="1" applyAlignment="1">
      <alignment horizontal="center" vertical="center"/>
    </xf>
    <xf numFmtId="1" fontId="3" fillId="0" borderId="32" xfId="21" applyNumberFormat="1" applyFont="1" applyFill="1" applyBorder="1" applyAlignment="1">
      <alignment horizontal="center" vertical="center"/>
    </xf>
    <xf numFmtId="1" fontId="8" fillId="0" borderId="52" xfId="0" applyNumberFormat="1" applyFont="1" applyFill="1" applyBorder="1" applyAlignment="1">
      <alignment horizontal="center" vertical="center"/>
    </xf>
    <xf numFmtId="1" fontId="8" fillId="0" borderId="6" xfId="0" applyNumberFormat="1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5" fillId="0" borderId="6" xfId="0" applyFont="1" applyBorder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パーセント" xfId="20"/>
    <cellStyle name="桁区切り" xfId="21"/>
    <cellStyle name="標準_H11小学６年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75"/>
          <c:y val="0.233"/>
          <c:w val="0.7985"/>
          <c:h val="0.656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'一人平均う歯数'!$B$5</c:f>
              <c:strCache>
                <c:ptCount val="1"/>
                <c:pt idx="0">
                  <c:v>大津市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'一人平均う歯数'!$D$4:$P$4</c:f>
              <c:numCache/>
            </c:numRef>
          </c:cat>
          <c:val>
            <c:numRef>
              <c:f>'一人平均う歯数'!$D$5:$P$5</c:f>
              <c:numCache/>
            </c:numRef>
          </c:val>
          <c:smooth val="0"/>
        </c:ser>
        <c:ser>
          <c:idx val="0"/>
          <c:order val="1"/>
          <c:tx>
            <c:strRef>
              <c:f>'一人平均う歯数'!$B$24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'一人平均う歯数'!$D$4:$P$4</c:f>
              <c:numCache/>
            </c:numRef>
          </c:cat>
          <c:val>
            <c:numRef>
              <c:f>'一人平均う歯数'!$D$24:$P$24</c:f>
              <c:numCache/>
            </c:numRef>
          </c:val>
          <c:smooth val="0"/>
        </c:ser>
        <c:axId val="19110137"/>
        <c:axId val="37773506"/>
      </c:lineChart>
      <c:catAx>
        <c:axId val="19110137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7773506"/>
        <c:crosses val="autoZero"/>
        <c:auto val="0"/>
        <c:lblOffset val="100"/>
        <c:tickLblSkip val="2"/>
        <c:noMultiLvlLbl val="0"/>
      </c:catAx>
      <c:valAx>
        <c:axId val="37773506"/>
        <c:scaling>
          <c:orientation val="minMax"/>
          <c:max val="3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9110137"/>
        <c:crosses val="autoZero"/>
        <c:crossBetween val="between"/>
        <c:dispUnits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2"/>
          <c:y val="0.0285"/>
          <c:w val="0.724"/>
          <c:h val="0.164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75"/>
          <c:y val="0.22725"/>
          <c:w val="0.7985"/>
          <c:h val="0.6622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'一人平均う歯数'!$B$15</c:f>
              <c:strCache>
                <c:ptCount val="1"/>
                <c:pt idx="0">
                  <c:v>高島市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'一人平均う歯数'!$D$4:$P$4</c:f>
              <c:numCache/>
            </c:numRef>
          </c:cat>
          <c:val>
            <c:numRef>
              <c:f>'一人平均う歯数'!$D$15:$P$15</c:f>
              <c:numCache/>
            </c:numRef>
          </c:val>
          <c:smooth val="0"/>
        </c:ser>
        <c:ser>
          <c:idx val="0"/>
          <c:order val="1"/>
          <c:tx>
            <c:strRef>
              <c:f>'一人平均う歯数'!$B$24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'一人平均う歯数'!$D$4:$P$4</c:f>
              <c:numCache/>
            </c:numRef>
          </c:cat>
          <c:val>
            <c:numRef>
              <c:f>'一人平均う歯数'!$D$24:$P$24</c:f>
              <c:numCache/>
            </c:numRef>
          </c:val>
          <c:smooth val="0"/>
        </c:ser>
        <c:axId val="64729635"/>
        <c:axId val="45695804"/>
      </c:lineChart>
      <c:catAx>
        <c:axId val="64729635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5695804"/>
        <c:crosses val="autoZero"/>
        <c:auto val="0"/>
        <c:lblOffset val="100"/>
        <c:tickLblSkip val="2"/>
        <c:noMultiLvlLbl val="0"/>
      </c:catAx>
      <c:valAx>
        <c:axId val="45695804"/>
        <c:scaling>
          <c:orientation val="minMax"/>
          <c:max val="3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4729635"/>
        <c:crosses val="autoZero"/>
        <c:crossBetween val="between"/>
        <c:dispUnits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2"/>
          <c:y val="0.0285"/>
          <c:w val="0.724"/>
          <c:h val="0.164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75"/>
          <c:y val="0.233"/>
          <c:w val="0.7985"/>
          <c:h val="0.656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'一人平均う歯数'!$B$17</c:f>
              <c:strCache>
                <c:ptCount val="1"/>
                <c:pt idx="0">
                  <c:v>米原市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'一人平均う歯数'!$D$4:$P$4</c:f>
              <c:numCache/>
            </c:numRef>
          </c:cat>
          <c:val>
            <c:numRef>
              <c:f>'一人平均う歯数'!$D$17:$P$17</c:f>
              <c:numCache/>
            </c:numRef>
          </c:val>
          <c:smooth val="0"/>
        </c:ser>
        <c:ser>
          <c:idx val="0"/>
          <c:order val="1"/>
          <c:tx>
            <c:strRef>
              <c:f>'一人平均う歯数'!$B$24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'一人平均う歯数'!$D$4:$P$4</c:f>
              <c:numCache/>
            </c:numRef>
          </c:cat>
          <c:val>
            <c:numRef>
              <c:f>'一人平均う歯数'!$D$24:$P$24</c:f>
              <c:numCache/>
            </c:numRef>
          </c:val>
          <c:smooth val="0"/>
        </c:ser>
        <c:axId val="8609053"/>
        <c:axId val="10372614"/>
      </c:lineChart>
      <c:catAx>
        <c:axId val="8609053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0372614"/>
        <c:crosses val="autoZero"/>
        <c:auto val="0"/>
        <c:lblOffset val="100"/>
        <c:tickLblSkip val="2"/>
        <c:noMultiLvlLbl val="0"/>
      </c:catAx>
      <c:valAx>
        <c:axId val="10372614"/>
        <c:scaling>
          <c:orientation val="minMax"/>
          <c:max val="3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8609053"/>
        <c:crosses val="autoZero"/>
        <c:crossBetween val="between"/>
        <c:dispUnits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2"/>
          <c:y val="0.0285"/>
          <c:w val="0.724"/>
          <c:h val="0.164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75"/>
          <c:y val="0.233"/>
          <c:w val="0.7985"/>
          <c:h val="0.656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'一人平均う歯数'!$B$18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'一人平均う歯数'!$D$4:$P$4</c:f>
              <c:numCache/>
            </c:numRef>
          </c:cat>
          <c:val>
            <c:numRef>
              <c:f>'一人平均う歯数'!$D$18:$P$18</c:f>
              <c:numCache/>
            </c:numRef>
          </c:val>
          <c:smooth val="0"/>
        </c:ser>
        <c:ser>
          <c:idx val="1"/>
          <c:order val="1"/>
          <c:tx>
            <c:strRef>
              <c:f>'一人平均う歯数'!$B$24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'一人平均う歯数'!$D$4:$P$4</c:f>
              <c:numCache/>
            </c:numRef>
          </c:cat>
          <c:val>
            <c:numRef>
              <c:f>'一人平均う歯数'!$D$24:$P$24</c:f>
              <c:numCache/>
            </c:numRef>
          </c:val>
          <c:smooth val="0"/>
        </c:ser>
        <c:axId val="26244663"/>
        <c:axId val="34875376"/>
      </c:lineChart>
      <c:catAx>
        <c:axId val="26244663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4875376"/>
        <c:crosses val="autoZero"/>
        <c:auto val="1"/>
        <c:lblOffset val="100"/>
        <c:tickLblSkip val="2"/>
        <c:noMultiLvlLbl val="0"/>
      </c:catAx>
      <c:valAx>
        <c:axId val="34875376"/>
        <c:scaling>
          <c:orientation val="minMax"/>
          <c:max val="3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6244663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6725"/>
          <c:y val="0.0285"/>
          <c:w val="0.903"/>
          <c:h val="0.1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3"/>
          <c:y val="0.226"/>
          <c:w val="0.797"/>
          <c:h val="0.663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'一人平均う歯数'!$B$19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'一人平均う歯数'!$D$4:$P$4</c:f>
              <c:numCache/>
            </c:numRef>
          </c:cat>
          <c:val>
            <c:numRef>
              <c:f>'一人平均う歯数'!$D$19:$P$19</c:f>
              <c:numCache/>
            </c:numRef>
          </c:val>
          <c:smooth val="0"/>
        </c:ser>
        <c:ser>
          <c:idx val="1"/>
          <c:order val="1"/>
          <c:tx>
            <c:strRef>
              <c:f>'一人平均う歯数'!$B$24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'一人平均う歯数'!$D$4:$P$4</c:f>
              <c:numCache/>
            </c:numRef>
          </c:cat>
          <c:val>
            <c:numRef>
              <c:f>'一人平均う歯数'!$D$24:$P$24</c:f>
              <c:numCache/>
            </c:numRef>
          </c:val>
          <c:smooth val="0"/>
        </c:ser>
        <c:axId val="45442929"/>
        <c:axId val="6333178"/>
      </c:lineChart>
      <c:catAx>
        <c:axId val="45442929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333178"/>
        <c:crosses val="autoZero"/>
        <c:auto val="1"/>
        <c:lblOffset val="100"/>
        <c:tickLblSkip val="2"/>
        <c:noMultiLvlLbl val="0"/>
      </c:catAx>
      <c:valAx>
        <c:axId val="6333178"/>
        <c:scaling>
          <c:orientation val="minMax"/>
          <c:max val="3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5442929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6025"/>
          <c:y val="0.02825"/>
          <c:w val="0.90975"/>
          <c:h val="0.158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025"/>
          <c:y val="0.233"/>
          <c:w val="0.7925"/>
          <c:h val="0.656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'一人平均う歯数'!$B$20</c:f>
              <c:strCache>
                <c:ptCount val="1"/>
                <c:pt idx="0">
                  <c:v>愛荘町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'一人平均う歯数'!$D$4:$P$4</c:f>
              <c:numCache/>
            </c:numRef>
          </c:cat>
          <c:val>
            <c:numRef>
              <c:f>'一人平均う歯数'!$D$20:$P$20</c:f>
              <c:numCache/>
            </c:numRef>
          </c:val>
          <c:smooth val="0"/>
        </c:ser>
        <c:ser>
          <c:idx val="0"/>
          <c:order val="1"/>
          <c:tx>
            <c:strRef>
              <c:f>'一人平均う歯数'!$B$24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'一人平均う歯数'!$D$4:$P$4</c:f>
              <c:numCache/>
            </c:numRef>
          </c:cat>
          <c:val>
            <c:numRef>
              <c:f>'一人平均う歯数'!$D$24:$P$24</c:f>
              <c:numCache/>
            </c:numRef>
          </c:val>
          <c:smooth val="0"/>
        </c:ser>
        <c:axId val="56998603"/>
        <c:axId val="43225380"/>
      </c:lineChart>
      <c:catAx>
        <c:axId val="56998603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3225380"/>
        <c:crosses val="autoZero"/>
        <c:auto val="0"/>
        <c:lblOffset val="100"/>
        <c:tickLblSkip val="2"/>
        <c:noMultiLvlLbl val="0"/>
      </c:catAx>
      <c:valAx>
        <c:axId val="43225380"/>
        <c:scaling>
          <c:orientation val="minMax"/>
          <c:max val="3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6998603"/>
        <c:crosses val="autoZero"/>
        <c:crossBetween val="between"/>
        <c:dispUnits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1"/>
          <c:y val="0.0285"/>
          <c:w val="0.7185"/>
          <c:h val="0.164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75"/>
          <c:y val="0.23175"/>
          <c:w val="0.7985"/>
          <c:h val="0.658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'一人平均う歯数'!$B$21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'一人平均う歯数'!$D$4:$P$4</c:f>
              <c:numCache/>
            </c:numRef>
          </c:cat>
          <c:val>
            <c:numRef>
              <c:f>'一人平均う歯数'!$D$21:$P$21</c:f>
              <c:numCache/>
            </c:numRef>
          </c:val>
          <c:smooth val="0"/>
        </c:ser>
        <c:ser>
          <c:idx val="1"/>
          <c:order val="1"/>
          <c:tx>
            <c:strRef>
              <c:f>'一人平均う歯数'!$B$24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'一人平均う歯数'!$D$4:$P$4</c:f>
              <c:numCache/>
            </c:numRef>
          </c:cat>
          <c:val>
            <c:numRef>
              <c:f>'一人平均う歯数'!$D$24:$P$24</c:f>
              <c:numCache/>
            </c:numRef>
          </c:val>
          <c:smooth val="0"/>
        </c:ser>
        <c:axId val="53484101"/>
        <c:axId val="11594862"/>
      </c:lineChart>
      <c:catAx>
        <c:axId val="53484101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1594862"/>
        <c:crosses val="autoZero"/>
        <c:auto val="1"/>
        <c:lblOffset val="100"/>
        <c:tickLblSkip val="2"/>
        <c:noMultiLvlLbl val="0"/>
      </c:catAx>
      <c:valAx>
        <c:axId val="11594862"/>
        <c:scaling>
          <c:orientation val="minMax"/>
          <c:max val="3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3484101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6725"/>
          <c:y val="0.02825"/>
          <c:w val="0.903"/>
          <c:h val="0.158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75"/>
          <c:y val="0.22725"/>
          <c:w val="0.7985"/>
          <c:h val="0.662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'一人平均う歯数'!$B$22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'一人平均う歯数'!$D$4:$P$4</c:f>
              <c:numCache/>
            </c:numRef>
          </c:cat>
          <c:val>
            <c:numRef>
              <c:f>'一人平均う歯数'!$D$22:$P$22</c:f>
              <c:numCache/>
            </c:numRef>
          </c:val>
          <c:smooth val="0"/>
        </c:ser>
        <c:ser>
          <c:idx val="1"/>
          <c:order val="1"/>
          <c:tx>
            <c:strRef>
              <c:f>'一人平均う歯数'!$B$24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'一人平均う歯数'!$D$4:$P$4</c:f>
              <c:numCache/>
            </c:numRef>
          </c:cat>
          <c:val>
            <c:numRef>
              <c:f>'一人平均う歯数'!$D$24:$P$24</c:f>
              <c:numCache/>
            </c:numRef>
          </c:val>
          <c:smooth val="0"/>
        </c:ser>
        <c:axId val="37244895"/>
        <c:axId val="66768600"/>
      </c:lineChart>
      <c:catAx>
        <c:axId val="37244895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6768600"/>
        <c:crosses val="autoZero"/>
        <c:auto val="1"/>
        <c:lblOffset val="100"/>
        <c:tickLblSkip val="2"/>
        <c:noMultiLvlLbl val="0"/>
      </c:catAx>
      <c:valAx>
        <c:axId val="66768600"/>
        <c:scaling>
          <c:orientation val="minMax"/>
          <c:max val="3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7244895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6725"/>
          <c:y val="0.0285"/>
          <c:w val="0.903"/>
          <c:h val="0.1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3"/>
          <c:y val="0.226"/>
          <c:w val="0.797"/>
          <c:h val="0.663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'一人平均う歯数'!$B$23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'一人平均う歯数'!$D$4:$P$4</c:f>
              <c:numCache/>
            </c:numRef>
          </c:cat>
          <c:val>
            <c:numRef>
              <c:f>'一人平均う歯数'!$D$23:$P$23</c:f>
              <c:numCache/>
            </c:numRef>
          </c:val>
          <c:smooth val="0"/>
        </c:ser>
        <c:ser>
          <c:idx val="1"/>
          <c:order val="1"/>
          <c:tx>
            <c:strRef>
              <c:f>'一人平均う歯数'!$B$24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'一人平均う歯数'!$D$4:$P$4</c:f>
              <c:numCache/>
            </c:numRef>
          </c:cat>
          <c:val>
            <c:numRef>
              <c:f>'一人平均う歯数'!$D$24:$P$24</c:f>
              <c:numCache/>
            </c:numRef>
          </c:val>
          <c:smooth val="0"/>
        </c:ser>
        <c:axId val="64046489"/>
        <c:axId val="39547490"/>
      </c:lineChart>
      <c:catAx>
        <c:axId val="64046489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9547490"/>
        <c:crosses val="autoZero"/>
        <c:auto val="1"/>
        <c:lblOffset val="100"/>
        <c:tickLblSkip val="2"/>
        <c:noMultiLvlLbl val="0"/>
      </c:catAx>
      <c:valAx>
        <c:axId val="39547490"/>
        <c:scaling>
          <c:orientation val="minMax"/>
          <c:max val="3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4046489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6025"/>
          <c:y val="0.02825"/>
          <c:w val="0.90975"/>
          <c:h val="0.158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025"/>
          <c:y val="0.23875"/>
          <c:w val="0.8"/>
          <c:h val="0.651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'一人平均う歯数'!$B$7</c:f>
              <c:strCache>
                <c:ptCount val="1"/>
                <c:pt idx="0">
                  <c:v>長浜市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'一人平均う歯数'!$D$4:$P$4</c:f>
              <c:numCache/>
            </c:numRef>
          </c:cat>
          <c:val>
            <c:numRef>
              <c:f>'一人平均う歯数'!$D$7:$P$7</c:f>
              <c:numCache/>
            </c:numRef>
          </c:val>
          <c:smooth val="0"/>
        </c:ser>
        <c:ser>
          <c:idx val="1"/>
          <c:order val="1"/>
          <c:tx>
            <c:strRef>
              <c:f>'一人平均う歯数'!$B$24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'一人平均う歯数'!$D$4:$P$4</c:f>
              <c:numCache/>
            </c:numRef>
          </c:cat>
          <c:val>
            <c:numRef>
              <c:f>'一人平均う歯数'!$D$24:$P$24</c:f>
              <c:numCache/>
            </c:numRef>
          </c:val>
          <c:smooth val="0"/>
        </c:ser>
        <c:axId val="20383091"/>
        <c:axId val="49230092"/>
      </c:lineChart>
      <c:catAx>
        <c:axId val="20383091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9230092"/>
        <c:crosses val="autoZero"/>
        <c:auto val="1"/>
        <c:lblOffset val="100"/>
        <c:tickLblSkip val="2"/>
        <c:noMultiLvlLbl val="0"/>
      </c:catAx>
      <c:valAx>
        <c:axId val="49230092"/>
        <c:scaling>
          <c:orientation val="minMax"/>
          <c:max val="3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0383091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074"/>
          <c:y val="0.0285"/>
          <c:w val="0.89625"/>
          <c:h val="0.1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025"/>
          <c:y val="0.22275"/>
          <c:w val="0.8"/>
          <c:h val="0.666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'一人平均う歯数'!$B$8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'一人平均う歯数'!$D$4:$P$4</c:f>
              <c:numCache/>
            </c:numRef>
          </c:cat>
          <c:val>
            <c:numRef>
              <c:f>'一人平均う歯数'!$D$8:$P$8</c:f>
              <c:numCache/>
            </c:numRef>
          </c:val>
          <c:smooth val="0"/>
        </c:ser>
        <c:ser>
          <c:idx val="1"/>
          <c:order val="1"/>
          <c:tx>
            <c:strRef>
              <c:f>'一人平均う歯数'!$B$24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'一人平均う歯数'!$D$4:$P$4</c:f>
              <c:numCache/>
            </c:numRef>
          </c:cat>
          <c:val>
            <c:numRef>
              <c:f>'一人平均う歯数'!$D$24:$P$24</c:f>
              <c:numCache/>
            </c:numRef>
          </c:val>
          <c:smooth val="0"/>
        </c:ser>
        <c:axId val="40417645"/>
        <c:axId val="28214486"/>
      </c:lineChart>
      <c:catAx>
        <c:axId val="40417645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8214486"/>
        <c:crosses val="autoZero"/>
        <c:auto val="1"/>
        <c:lblOffset val="100"/>
        <c:tickLblSkip val="2"/>
        <c:noMultiLvlLbl val="0"/>
      </c:catAx>
      <c:valAx>
        <c:axId val="28214486"/>
        <c:scaling>
          <c:orientation val="minMax"/>
          <c:max val="3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0417645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5175"/>
          <c:y val="0.0285"/>
          <c:w val="0.89625"/>
          <c:h val="0.1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75"/>
          <c:y val="0.219"/>
          <c:w val="0.7985"/>
          <c:h val="0.670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'一人平均う歯数'!$B$6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'一人平均う歯数'!$D$4:$P$4</c:f>
              <c:numCache/>
            </c:numRef>
          </c:cat>
          <c:val>
            <c:numRef>
              <c:f>'一人平均う歯数'!$D$6:$P$6</c:f>
              <c:numCache/>
            </c:numRef>
          </c:val>
          <c:smooth val="0"/>
        </c:ser>
        <c:ser>
          <c:idx val="1"/>
          <c:order val="1"/>
          <c:tx>
            <c:strRef>
              <c:f>'一人平均う歯数'!$B$24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'一人平均う歯数'!$D$4:$P$4</c:f>
              <c:numCache/>
            </c:numRef>
          </c:cat>
          <c:val>
            <c:numRef>
              <c:f>'一人平均う歯数'!$D$24:$P$24</c:f>
              <c:numCache/>
            </c:numRef>
          </c:val>
          <c:smooth val="0"/>
        </c:ser>
        <c:axId val="4417235"/>
        <c:axId val="39755116"/>
      </c:lineChart>
      <c:catAx>
        <c:axId val="4417235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9755116"/>
        <c:crosses val="autoZero"/>
        <c:auto val="1"/>
        <c:lblOffset val="100"/>
        <c:tickLblSkip val="2"/>
        <c:noMultiLvlLbl val="0"/>
      </c:catAx>
      <c:valAx>
        <c:axId val="39755116"/>
        <c:scaling>
          <c:orientation val="minMax"/>
          <c:max val="3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417235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6725"/>
          <c:y val="0.028"/>
          <c:w val="0.903"/>
          <c:h val="0.157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u="none" baseline="0">
                <a:latin typeface="Osaka"/>
                <a:ea typeface="Osaka"/>
                <a:cs typeface="Osaka"/>
              </a:rPr>
              <a:t>平成</a:t>
            </a:r>
            <a:r>
              <a:rPr lang="en-US" cap="none" sz="1200" u="none" baseline="0">
                <a:latin typeface="Osaka"/>
                <a:ea typeface="Osaka"/>
                <a:cs typeface="Osaka"/>
              </a:rPr>
              <a:t>28</a:t>
            </a:r>
            <a:r>
              <a:rPr lang="en-US" cap="none" sz="1200" u="none" baseline="0">
                <a:latin typeface="Osaka"/>
                <a:ea typeface="Osaka"/>
                <a:cs typeface="Osaka"/>
              </a:rPr>
              <a:t>年度　市町別　一人平均むし歯数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0"/>
            <c:invertIfNegative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Lbls>
            <c:dLbl>
              <c:idx val="1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'一人平均う歯数'!$B$5:$B$24</c:f>
              <c:strCache/>
            </c:strRef>
          </c:cat>
          <c:val>
            <c:numRef>
              <c:f>'一人平均う歯数'!$P$5:$P$24</c:f>
              <c:numCache/>
            </c:numRef>
          </c:val>
        </c:ser>
        <c:axId val="52603783"/>
        <c:axId val="3672000"/>
      </c:barChart>
      <c:catAx>
        <c:axId val="52603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wordArtVert" rot="0"/>
          <a:lstStyle/>
          <a:p>
            <a:pPr>
              <a:defRPr lang="en-US" cap="none" u="none" baseline="0">
                <a:latin typeface="Osaka"/>
                <a:ea typeface="Osaka"/>
                <a:cs typeface="Osaka"/>
              </a:defRPr>
            </a:pPr>
          </a:p>
        </c:txPr>
        <c:crossAx val="3672000"/>
        <c:crosses val="autoZero"/>
        <c:auto val="1"/>
        <c:lblOffset val="100"/>
        <c:noMultiLvlLbl val="0"/>
      </c:catAx>
      <c:valAx>
        <c:axId val="3672000"/>
        <c:scaling>
          <c:orientation val="minMax"/>
        </c:scaling>
        <c:axPos val="l"/>
        <c:majorGridlines/>
        <c:delete val="0"/>
        <c:numFmt formatCode="#,##0.0_);[Red]\(#,##0.0\)" sourceLinked="0"/>
        <c:majorTickMark val="out"/>
        <c:minorTickMark val="none"/>
        <c:tickLblPos val="nextTo"/>
        <c:crossAx val="52603783"/>
        <c:crosses val="autoZero"/>
        <c:crossBetween val="between"/>
        <c:dispUnits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33"/>
          <c:w val="0.776"/>
          <c:h val="0.65925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'有病者率'!$B$5</c:f>
              <c:strCache>
                <c:ptCount val="1"/>
                <c:pt idx="0">
                  <c:v>大津市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'有病者率'!$D$4:$P$4</c:f>
              <c:numCache/>
            </c:numRef>
          </c:cat>
          <c:val>
            <c:numRef>
              <c:f>'有病者率'!$D$5:$P$5</c:f>
              <c:numCache/>
            </c:numRef>
          </c:val>
          <c:smooth val="0"/>
        </c:ser>
        <c:ser>
          <c:idx val="0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'有病者率'!$D$4:$P$4</c:f>
              <c:numCache/>
            </c:numRef>
          </c:cat>
          <c:val>
            <c:numRef>
              <c:f>'有病者率'!$D$24:$P$24</c:f>
              <c:numCache/>
            </c:numRef>
          </c:val>
          <c:smooth val="0"/>
        </c:ser>
        <c:axId val="33048001"/>
        <c:axId val="28996554"/>
      </c:lineChart>
      <c:catAx>
        <c:axId val="33048001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8996554"/>
        <c:crosses val="autoZero"/>
        <c:auto val="0"/>
        <c:lblOffset val="100"/>
        <c:tickLblSkip val="2"/>
        <c:noMultiLvlLbl val="0"/>
      </c:catAx>
      <c:valAx>
        <c:axId val="28996554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048001"/>
        <c:crosses val="autoZero"/>
        <c:crossBetween val="between"/>
        <c:dispUnits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5"/>
          <c:y val="0.0285"/>
          <c:w val="0.724"/>
          <c:h val="0.164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2475"/>
          <c:w val="0.7835"/>
          <c:h val="0.664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'有病者率'!$D$4:$P$4</c:f>
              <c:numCache/>
            </c:numRef>
          </c:cat>
          <c:val>
            <c:numRef>
              <c:f>'有病者率'!$D$6:$P$6</c:f>
              <c:numCache/>
            </c:numRef>
          </c:val>
          <c:smooth val="0"/>
        </c:ser>
        <c:ser>
          <c:idx val="1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'有病者率'!$D$4:$P$4</c:f>
              <c:numCache/>
            </c:numRef>
          </c:cat>
          <c:val>
            <c:numRef>
              <c:f>'有病者率'!$D$24:$P$24</c:f>
              <c:numCache/>
            </c:numRef>
          </c:val>
          <c:smooth val="0"/>
        </c:ser>
        <c:axId val="59642395"/>
        <c:axId val="67019508"/>
      </c:lineChart>
      <c:catAx>
        <c:axId val="59642395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7019508"/>
        <c:crosses val="autoZero"/>
        <c:auto val="1"/>
        <c:lblOffset val="100"/>
        <c:tickLblSkip val="2"/>
        <c:noMultiLvlLbl val="0"/>
      </c:catAx>
      <c:valAx>
        <c:axId val="67019508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9642395"/>
        <c:crosses val="autoZero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6725"/>
          <c:y val="0.028"/>
          <c:w val="0.903"/>
          <c:h val="0.157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2475"/>
          <c:w val="0.7835"/>
          <c:h val="0.66475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'有病者率'!$B$16</c:f>
              <c:strCache>
                <c:ptCount val="1"/>
                <c:pt idx="0">
                  <c:v>東近江市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'有病者率'!$D$4:$P$4</c:f>
              <c:numCache/>
            </c:numRef>
          </c:cat>
          <c:val>
            <c:numRef>
              <c:f>'有病者率'!$D$16:$P$16</c:f>
              <c:numCache/>
            </c:numRef>
          </c:val>
          <c:smooth val="0"/>
        </c:ser>
        <c:ser>
          <c:idx val="0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'有病者率'!$D$4:$P$4</c:f>
              <c:numCache/>
            </c:numRef>
          </c:cat>
          <c:val>
            <c:numRef>
              <c:f>'有病者率'!$D$24:$P$24</c:f>
              <c:numCache/>
            </c:numRef>
          </c:val>
          <c:smooth val="0"/>
        </c:ser>
        <c:axId val="66304661"/>
        <c:axId val="59871038"/>
      </c:lineChart>
      <c:catAx>
        <c:axId val="66304661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9871038"/>
        <c:crosses val="autoZero"/>
        <c:auto val="0"/>
        <c:lblOffset val="100"/>
        <c:tickLblSkip val="2"/>
        <c:noMultiLvlLbl val="0"/>
      </c:catAx>
      <c:valAx>
        <c:axId val="59871038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304661"/>
        <c:crosses val="autoZero"/>
        <c:crossBetween val="between"/>
        <c:dispUnits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5"/>
          <c:y val="0.028"/>
          <c:w val="0.724"/>
          <c:h val="0.16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2725"/>
          <c:w val="0.7835"/>
          <c:h val="0.662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'有病者率'!$B$9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'有病者率'!$D$4:$P$4</c:f>
              <c:numCache/>
            </c:numRef>
          </c:cat>
          <c:val>
            <c:numRef>
              <c:f>'有病者率'!$D$9:$P$9</c:f>
              <c:numCache/>
            </c:numRef>
          </c:val>
          <c:smooth val="0"/>
        </c:ser>
        <c:ser>
          <c:idx val="1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'有病者率'!$D$4:$P$4</c:f>
              <c:numCache/>
            </c:numRef>
          </c:cat>
          <c:val>
            <c:numRef>
              <c:f>'有病者率'!$D$24:$P$24</c:f>
              <c:numCache/>
            </c:numRef>
          </c:val>
          <c:smooth val="0"/>
        </c:ser>
        <c:axId val="1968431"/>
        <c:axId val="17715880"/>
      </c:lineChart>
      <c:catAx>
        <c:axId val="1968431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7715880"/>
        <c:crosses val="autoZero"/>
        <c:auto val="1"/>
        <c:lblOffset val="100"/>
        <c:tickLblSkip val="2"/>
        <c:noMultiLvlLbl val="0"/>
      </c:catAx>
      <c:valAx>
        <c:axId val="17715880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968431"/>
        <c:crosses val="autoZero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6725"/>
          <c:y val="0.0285"/>
          <c:w val="0.903"/>
          <c:h val="0.1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3025"/>
          <c:w val="0.7835"/>
          <c:h val="0.659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'有病者率'!$B$10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'有病者率'!$D$4:$P$4</c:f>
              <c:numCache/>
            </c:numRef>
          </c:cat>
          <c:val>
            <c:numRef>
              <c:f>'有病者率'!$D$10:$P$10</c:f>
              <c:numCache/>
            </c:numRef>
          </c:val>
          <c:smooth val="0"/>
        </c:ser>
        <c:ser>
          <c:idx val="1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'有病者率'!$D$4:$P$4</c:f>
              <c:numCache/>
            </c:numRef>
          </c:cat>
          <c:val>
            <c:numRef>
              <c:f>'有病者率'!$D$24:$P$24</c:f>
              <c:numCache/>
            </c:numRef>
          </c:val>
          <c:smooth val="0"/>
        </c:ser>
        <c:axId val="25225193"/>
        <c:axId val="25700146"/>
      </c:lineChart>
      <c:catAx>
        <c:axId val="25225193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5700146"/>
        <c:crosses val="autoZero"/>
        <c:auto val="1"/>
        <c:lblOffset val="100"/>
        <c:tickLblSkip val="2"/>
        <c:noMultiLvlLbl val="0"/>
      </c:catAx>
      <c:valAx>
        <c:axId val="25700146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5225193"/>
        <c:crosses val="autoZero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06725"/>
          <c:y val="0.028"/>
          <c:w val="0.903"/>
          <c:h val="0.157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33"/>
          <c:w val="0.7835"/>
          <c:h val="0.656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'有病者率'!$B$11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'有病者率'!$D$4:$P$4</c:f>
              <c:numCache/>
            </c:numRef>
          </c:cat>
          <c:val>
            <c:numRef>
              <c:f>'有病者率'!$D$11:$P$11</c:f>
              <c:numCache/>
            </c:numRef>
          </c:val>
          <c:smooth val="0"/>
        </c:ser>
        <c:ser>
          <c:idx val="1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'有病者率'!$D$4:$P$4</c:f>
              <c:numCache/>
            </c:numRef>
          </c:cat>
          <c:val>
            <c:numRef>
              <c:f>'有病者率'!$D$24:$P$24</c:f>
              <c:numCache/>
            </c:numRef>
          </c:val>
          <c:smooth val="0"/>
        </c:ser>
        <c:axId val="29974723"/>
        <c:axId val="1337052"/>
      </c:lineChart>
      <c:catAx>
        <c:axId val="29974723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337052"/>
        <c:crosses val="autoZero"/>
        <c:auto val="1"/>
        <c:lblOffset val="100"/>
        <c:tickLblSkip val="2"/>
        <c:noMultiLvlLbl val="0"/>
      </c:catAx>
      <c:valAx>
        <c:axId val="1337052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9974723"/>
        <c:crosses val="autoZero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06725"/>
          <c:y val="0.0285"/>
          <c:w val="0.903"/>
          <c:h val="0.1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2725"/>
          <c:w val="0.776"/>
          <c:h val="0.665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'有病者率'!$B$13</c:f>
              <c:strCache>
                <c:ptCount val="1"/>
                <c:pt idx="0">
                  <c:v>野洲市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'有病者率'!$D$4:$P$4</c:f>
              <c:numCache/>
            </c:numRef>
          </c:cat>
          <c:val>
            <c:numRef>
              <c:f>'有病者率'!$D$13:$P$13</c:f>
              <c:numCache/>
            </c:numRef>
          </c:val>
          <c:smooth val="0"/>
        </c:ser>
        <c:ser>
          <c:idx val="0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'有病者率'!$D$4:$P$4</c:f>
              <c:numCache/>
            </c:numRef>
          </c:cat>
          <c:val>
            <c:numRef>
              <c:f>'有病者率'!$D$24:$P$24</c:f>
              <c:numCache/>
            </c:numRef>
          </c:val>
          <c:smooth val="0"/>
        </c:ser>
        <c:axId val="12033469"/>
        <c:axId val="41192358"/>
      </c:lineChart>
      <c:catAx>
        <c:axId val="12033469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1192358"/>
        <c:crosses val="autoZero"/>
        <c:auto val="0"/>
        <c:lblOffset val="100"/>
        <c:tickLblSkip val="2"/>
        <c:noMultiLvlLbl val="0"/>
      </c:catAx>
      <c:valAx>
        <c:axId val="41192358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033469"/>
        <c:crosses val="autoZero"/>
        <c:crossBetween val="between"/>
        <c:dispUnits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5"/>
          <c:y val="0.0285"/>
          <c:w val="0.724"/>
          <c:h val="0.164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2475"/>
          <c:w val="0.7835"/>
          <c:h val="0.66475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'有病者率'!$B$14</c:f>
              <c:strCache>
                <c:ptCount val="1"/>
                <c:pt idx="0">
                  <c:v>湖南市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'有病者率'!$D$4:$P$4</c:f>
              <c:numCache/>
            </c:numRef>
          </c:cat>
          <c:val>
            <c:numRef>
              <c:f>'有病者率'!$D$14:$P$14</c:f>
              <c:numCache/>
            </c:numRef>
          </c:val>
          <c:smooth val="0"/>
        </c:ser>
        <c:ser>
          <c:idx val="0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'有病者率'!$D$4:$P$4</c:f>
              <c:numCache/>
            </c:numRef>
          </c:cat>
          <c:val>
            <c:numRef>
              <c:f>'有病者率'!$D$24:$P$24</c:f>
              <c:numCache/>
            </c:numRef>
          </c:val>
          <c:smooth val="0"/>
        </c:ser>
        <c:axId val="35186903"/>
        <c:axId val="48246672"/>
      </c:lineChart>
      <c:catAx>
        <c:axId val="35186903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8246672"/>
        <c:crosses val="autoZero"/>
        <c:auto val="0"/>
        <c:lblOffset val="100"/>
        <c:tickLblSkip val="2"/>
        <c:noMultiLvlLbl val="0"/>
      </c:catAx>
      <c:valAx>
        <c:axId val="48246672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186903"/>
        <c:crosses val="autoZero"/>
        <c:crossBetween val="between"/>
        <c:dispUnits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5"/>
          <c:y val="0.028"/>
          <c:w val="0.724"/>
          <c:h val="0.16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26"/>
          <c:w val="0.776"/>
          <c:h val="0.66625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'有病者率'!$B$12</c:f>
              <c:strCache>
                <c:ptCount val="1"/>
                <c:pt idx="0">
                  <c:v>甲賀市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'有病者率'!$D$4:$P$4</c:f>
              <c:numCache/>
            </c:numRef>
          </c:cat>
          <c:val>
            <c:numRef>
              <c:f>'有病者率'!$D$12:$P$12</c:f>
              <c:numCache/>
            </c:numRef>
          </c:val>
          <c:smooth val="0"/>
        </c:ser>
        <c:ser>
          <c:idx val="0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'有病者率'!$D$4:$P$4</c:f>
              <c:numCache/>
            </c:numRef>
          </c:cat>
          <c:val>
            <c:numRef>
              <c:f>'有病者率'!$D$24:$P$24</c:f>
              <c:numCache/>
            </c:numRef>
          </c:val>
          <c:smooth val="0"/>
        </c:ser>
        <c:axId val="31566865"/>
        <c:axId val="15666330"/>
      </c:lineChart>
      <c:catAx>
        <c:axId val="31566865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5666330"/>
        <c:crosses val="autoZero"/>
        <c:auto val="0"/>
        <c:lblOffset val="100"/>
        <c:tickLblSkip val="2"/>
        <c:noMultiLvlLbl val="0"/>
      </c:catAx>
      <c:valAx>
        <c:axId val="15666330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566865"/>
        <c:crosses val="autoZero"/>
        <c:crossBetween val="between"/>
        <c:dispUnits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5"/>
          <c:y val="0.02825"/>
          <c:w val="0.724"/>
          <c:h val="0.163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75"/>
          <c:y val="0.22725"/>
          <c:w val="0.7985"/>
          <c:h val="0.6622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'一人平均う歯数'!$B$16</c:f>
              <c:strCache>
                <c:ptCount val="1"/>
                <c:pt idx="0">
                  <c:v>東近江市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'一人平均う歯数'!$D$4:$P$4</c:f>
              <c:numCache/>
            </c:numRef>
          </c:cat>
          <c:val>
            <c:numRef>
              <c:f>'一人平均う歯数'!$D$16:$P$16</c:f>
              <c:numCache/>
            </c:numRef>
          </c:val>
          <c:smooth val="0"/>
        </c:ser>
        <c:ser>
          <c:idx val="0"/>
          <c:order val="1"/>
          <c:tx>
            <c:strRef>
              <c:f>'一人平均う歯数'!$B$24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'一人平均う歯数'!$D$4:$P$4</c:f>
              <c:numCache/>
            </c:numRef>
          </c:cat>
          <c:val>
            <c:numRef>
              <c:f>'一人平均う歯数'!$D$24:$P$24</c:f>
              <c:numCache/>
            </c:numRef>
          </c:val>
          <c:smooth val="0"/>
        </c:ser>
        <c:axId val="22251725"/>
        <c:axId val="66047798"/>
      </c:lineChart>
      <c:catAx>
        <c:axId val="22251725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6047798"/>
        <c:crosses val="autoZero"/>
        <c:auto val="0"/>
        <c:lblOffset val="100"/>
        <c:tickLblSkip val="2"/>
        <c:noMultiLvlLbl val="0"/>
      </c:catAx>
      <c:valAx>
        <c:axId val="66047798"/>
        <c:scaling>
          <c:orientation val="minMax"/>
          <c:max val="3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2251725"/>
        <c:crosses val="autoZero"/>
        <c:crossBetween val="between"/>
        <c:dispUnits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2"/>
          <c:y val="0.0285"/>
          <c:w val="0.724"/>
          <c:h val="0.164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2725"/>
          <c:w val="0.7835"/>
          <c:h val="0.665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'有病者率'!$B$15</c:f>
              <c:strCache>
                <c:ptCount val="1"/>
                <c:pt idx="0">
                  <c:v>高島市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'有病者率'!$D$4:$P$4</c:f>
              <c:numCache/>
            </c:numRef>
          </c:cat>
          <c:val>
            <c:numRef>
              <c:f>'有病者率'!$D$15:$P$15</c:f>
              <c:numCache/>
            </c:numRef>
          </c:val>
          <c:smooth val="0"/>
        </c:ser>
        <c:ser>
          <c:idx val="0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'有病者率'!$D$4:$P$4</c:f>
              <c:numCache/>
            </c:numRef>
          </c:cat>
          <c:val>
            <c:numRef>
              <c:f>'有病者率'!$D$24:$P$24</c:f>
              <c:numCache/>
            </c:numRef>
          </c:val>
          <c:smooth val="0"/>
        </c:ser>
        <c:axId val="6779243"/>
        <c:axId val="61013188"/>
      </c:lineChart>
      <c:catAx>
        <c:axId val="6779243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1013188"/>
        <c:crosses val="autoZero"/>
        <c:auto val="0"/>
        <c:lblOffset val="100"/>
        <c:tickLblSkip val="2"/>
        <c:noMultiLvlLbl val="0"/>
      </c:catAx>
      <c:valAx>
        <c:axId val="61013188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779243"/>
        <c:crosses val="autoZero"/>
        <c:crossBetween val="between"/>
        <c:dispUnits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5"/>
          <c:y val="0.0285"/>
          <c:w val="0.724"/>
          <c:h val="0.164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26"/>
          <c:w val="0.7835"/>
          <c:h val="0.66625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'有病者率'!$B$17</c:f>
              <c:strCache>
                <c:ptCount val="1"/>
                <c:pt idx="0">
                  <c:v>米原市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'有病者率'!$D$4:$P$4</c:f>
              <c:numCache/>
            </c:numRef>
          </c:cat>
          <c:val>
            <c:numRef>
              <c:f>'有病者率'!$D$17:$P$17</c:f>
              <c:numCache/>
            </c:numRef>
          </c:val>
          <c:smooth val="0"/>
        </c:ser>
        <c:ser>
          <c:idx val="0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'有病者率'!$D$4:$P$4</c:f>
              <c:numCache/>
            </c:numRef>
          </c:cat>
          <c:val>
            <c:numRef>
              <c:f>'有病者率'!$D$24:$P$24</c:f>
              <c:numCache/>
            </c:numRef>
          </c:val>
          <c:smooth val="0"/>
        </c:ser>
        <c:axId val="12247781"/>
        <c:axId val="43121166"/>
      </c:lineChart>
      <c:catAx>
        <c:axId val="12247781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3121166"/>
        <c:crosses val="autoZero"/>
        <c:auto val="0"/>
        <c:lblOffset val="100"/>
        <c:tickLblSkip val="2"/>
        <c:noMultiLvlLbl val="0"/>
      </c:catAx>
      <c:valAx>
        <c:axId val="43121166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247781"/>
        <c:crosses val="autoZero"/>
        <c:crossBetween val="between"/>
        <c:dispUnits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5"/>
          <c:y val="0.02825"/>
          <c:w val="0.724"/>
          <c:h val="0.163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4425"/>
          <c:w val="0.7835"/>
          <c:h val="0.645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'有病者率'!$B$18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'有病者率'!$D$4:$P$4</c:f>
              <c:numCache/>
            </c:numRef>
          </c:cat>
          <c:val>
            <c:numRef>
              <c:f>'有病者率'!$D$18:$P$18</c:f>
              <c:numCache/>
            </c:numRef>
          </c:val>
          <c:smooth val="0"/>
        </c:ser>
        <c:ser>
          <c:idx val="1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'有病者率'!$D$4:$P$4</c:f>
              <c:numCache/>
            </c:numRef>
          </c:cat>
          <c:val>
            <c:numRef>
              <c:f>'有病者率'!$D$24:$P$24</c:f>
              <c:numCache/>
            </c:numRef>
          </c:val>
          <c:smooth val="0"/>
        </c:ser>
        <c:axId val="52546175"/>
        <c:axId val="3153528"/>
      </c:lineChart>
      <c:catAx>
        <c:axId val="52546175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153528"/>
        <c:crosses val="autoZero"/>
        <c:auto val="1"/>
        <c:lblOffset val="100"/>
        <c:tickLblSkip val="2"/>
        <c:noMultiLvlLbl val="0"/>
      </c:catAx>
      <c:valAx>
        <c:axId val="3153528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2546175"/>
        <c:crosses val="autoZero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06725"/>
          <c:y val="0.034"/>
          <c:w val="0.903"/>
          <c:h val="0.1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26"/>
          <c:w val="0.7835"/>
          <c:h val="0.663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'有病者率'!$B$19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'有病者率'!$D$4:$P$4</c:f>
              <c:numCache/>
            </c:numRef>
          </c:cat>
          <c:val>
            <c:numRef>
              <c:f>'有病者率'!$D$19:$P$19</c:f>
              <c:numCache/>
            </c:numRef>
          </c:val>
          <c:smooth val="0"/>
        </c:ser>
        <c:ser>
          <c:idx val="1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'有病者率'!$D$4:$P$4</c:f>
              <c:numCache/>
            </c:numRef>
          </c:cat>
          <c:val>
            <c:numRef>
              <c:f>'有病者率'!$D$24:$P$24</c:f>
              <c:numCache/>
            </c:numRef>
          </c:val>
          <c:smooth val="0"/>
        </c:ser>
        <c:axId val="28381753"/>
        <c:axId val="54109186"/>
      </c:lineChart>
      <c:catAx>
        <c:axId val="28381753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4109186"/>
        <c:crosses val="autoZero"/>
        <c:auto val="1"/>
        <c:lblOffset val="100"/>
        <c:tickLblSkip val="2"/>
        <c:noMultiLvlLbl val="0"/>
      </c:catAx>
      <c:valAx>
        <c:axId val="54109186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8381753"/>
        <c:crosses val="autoZero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6725"/>
          <c:y val="0.02825"/>
          <c:w val="0.903"/>
          <c:h val="0.158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33"/>
          <c:w val="0.7835"/>
          <c:h val="0.65925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'有病者率'!$B$20</c:f>
              <c:strCache>
                <c:ptCount val="1"/>
                <c:pt idx="0">
                  <c:v>愛荘町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'有病者率'!$D$4:$P$4</c:f>
              <c:numCache/>
            </c:numRef>
          </c:cat>
          <c:val>
            <c:numRef>
              <c:f>'有病者率'!$D$20:$P$20</c:f>
              <c:numCache/>
            </c:numRef>
          </c:val>
          <c:smooth val="0"/>
        </c:ser>
        <c:ser>
          <c:idx val="0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'有病者率'!$D$4:$P$4</c:f>
              <c:numCache/>
            </c:numRef>
          </c:cat>
          <c:val>
            <c:numRef>
              <c:f>'有病者率'!$D$24:$P$24</c:f>
              <c:numCache/>
            </c:numRef>
          </c:val>
          <c:smooth val="0"/>
        </c:ser>
        <c:axId val="17220627"/>
        <c:axId val="20767916"/>
      </c:lineChart>
      <c:catAx>
        <c:axId val="17220627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0767916"/>
        <c:crosses val="autoZero"/>
        <c:auto val="0"/>
        <c:lblOffset val="100"/>
        <c:tickLblSkip val="2"/>
        <c:noMultiLvlLbl val="0"/>
      </c:catAx>
      <c:valAx>
        <c:axId val="20767916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220627"/>
        <c:crosses val="autoZero"/>
        <c:crossBetween val="between"/>
        <c:dispUnits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5"/>
          <c:y val="0.0285"/>
          <c:w val="0.724"/>
          <c:h val="0.164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8"/>
          <c:y val="0.22725"/>
          <c:w val="0.782"/>
          <c:h val="0.662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'有病者率'!$B$21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'有病者率'!$D$4:$P$4</c:f>
              <c:numCache/>
            </c:numRef>
          </c:cat>
          <c:val>
            <c:numRef>
              <c:f>'有病者率'!$D$21:$P$21</c:f>
              <c:numCache/>
            </c:numRef>
          </c:val>
          <c:smooth val="0"/>
        </c:ser>
        <c:ser>
          <c:idx val="1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'有病者率'!$D$4:$P$4</c:f>
              <c:numCache/>
            </c:numRef>
          </c:cat>
          <c:val>
            <c:numRef>
              <c:f>'有病者率'!$D$24:$P$24</c:f>
              <c:numCache/>
            </c:numRef>
          </c:val>
          <c:smooth val="0"/>
        </c:ser>
        <c:axId val="52693517"/>
        <c:axId val="4479606"/>
      </c:lineChart>
      <c:catAx>
        <c:axId val="52693517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479606"/>
        <c:crosses val="autoZero"/>
        <c:auto val="1"/>
        <c:lblOffset val="100"/>
        <c:tickLblSkip val="2"/>
        <c:noMultiLvlLbl val="0"/>
      </c:catAx>
      <c:valAx>
        <c:axId val="4479606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2693517"/>
        <c:crosses val="autoZero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6025"/>
          <c:y val="0.034"/>
          <c:w val="0.90975"/>
          <c:h val="0.1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33"/>
          <c:w val="0.7835"/>
          <c:h val="0.656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'有病者率'!$B$22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'有病者率'!$D$4:$P$4</c:f>
              <c:numCache/>
            </c:numRef>
          </c:cat>
          <c:val>
            <c:numRef>
              <c:f>'有病者率'!$D$22:$P$22</c:f>
              <c:numCache/>
            </c:numRef>
          </c:val>
          <c:smooth val="0"/>
        </c:ser>
        <c:ser>
          <c:idx val="1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'有病者率'!$D$4:$P$4</c:f>
              <c:numCache/>
            </c:numRef>
          </c:cat>
          <c:val>
            <c:numRef>
              <c:f>'有病者率'!$D$24:$P$24</c:f>
              <c:numCache/>
            </c:numRef>
          </c:val>
          <c:smooth val="0"/>
        </c:ser>
        <c:axId val="40316455"/>
        <c:axId val="27303776"/>
      </c:lineChart>
      <c:catAx>
        <c:axId val="40316455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7303776"/>
        <c:crosses val="autoZero"/>
        <c:auto val="1"/>
        <c:lblOffset val="100"/>
        <c:tickLblSkip val="2"/>
        <c:noMultiLvlLbl val="0"/>
      </c:catAx>
      <c:valAx>
        <c:axId val="27303776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0316455"/>
        <c:crosses val="autoZero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6725"/>
          <c:y val="0.034"/>
          <c:w val="0.903"/>
          <c:h val="0.1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3875"/>
          <c:w val="0.7835"/>
          <c:h val="0.651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'有病者率'!$B$23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'有病者率'!$D$4:$P$4</c:f>
              <c:numCache/>
            </c:numRef>
          </c:cat>
          <c:val>
            <c:numRef>
              <c:f>'有病者率'!$D$23:$P$23</c:f>
              <c:numCache/>
            </c:numRef>
          </c:val>
          <c:smooth val="0"/>
        </c:ser>
        <c:ser>
          <c:idx val="1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'有病者率'!$D$4:$P$4</c:f>
              <c:numCache/>
            </c:numRef>
          </c:cat>
          <c:val>
            <c:numRef>
              <c:f>'有病者率'!$D$24:$P$24</c:f>
              <c:numCache/>
            </c:numRef>
          </c:val>
          <c:smooth val="0"/>
        </c:ser>
        <c:axId val="44407393"/>
        <c:axId val="64122218"/>
      </c:lineChart>
      <c:catAx>
        <c:axId val="44407393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4122218"/>
        <c:crosses val="autoZero"/>
        <c:auto val="1"/>
        <c:lblOffset val="100"/>
        <c:tickLblSkip val="2"/>
        <c:noMultiLvlLbl val="0"/>
      </c:catAx>
      <c:valAx>
        <c:axId val="64122218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4407393"/>
        <c:crosses val="autoZero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06725"/>
          <c:y val="0.034"/>
          <c:w val="0.903"/>
          <c:h val="0.1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5"/>
          <c:y val="0.22025"/>
          <c:w val="0.7835"/>
          <c:h val="0.669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'有病者率'!$B$7</c:f>
              <c:strCache>
                <c:ptCount val="1"/>
                <c:pt idx="0">
                  <c:v>長浜市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'有病者率'!$D$4:$P$4</c:f>
              <c:numCache/>
            </c:numRef>
          </c:cat>
          <c:val>
            <c:numRef>
              <c:f>'有病者率'!$D$7:$P$7</c:f>
              <c:numCache/>
            </c:numRef>
          </c:val>
          <c:smooth val="0"/>
        </c:ser>
        <c:ser>
          <c:idx val="1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'有病者率'!$D$4:$P$4</c:f>
              <c:numCache/>
            </c:numRef>
          </c:cat>
          <c:val>
            <c:numRef>
              <c:f>'有病者率'!$D$24:$P$24</c:f>
              <c:numCache/>
            </c:numRef>
          </c:val>
          <c:smooth val="0"/>
        </c:ser>
        <c:axId val="40229051"/>
        <c:axId val="26517140"/>
      </c:lineChart>
      <c:catAx>
        <c:axId val="40229051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6517140"/>
        <c:crosses val="autoZero"/>
        <c:auto val="1"/>
        <c:lblOffset val="100"/>
        <c:tickLblSkip val="2"/>
        <c:noMultiLvlLbl val="0"/>
      </c:catAx>
      <c:valAx>
        <c:axId val="26517140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0229051"/>
        <c:crosses val="autoZero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6725"/>
          <c:y val="0.02825"/>
          <c:w val="0.903"/>
          <c:h val="0.158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525"/>
          <c:y val="0.23175"/>
          <c:w val="0.78525"/>
          <c:h val="0.658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'有病者率'!$B$8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'有病者率'!$D$4:$P$4</c:f>
              <c:numCache/>
            </c:numRef>
          </c:cat>
          <c:val>
            <c:numRef>
              <c:f>'有病者率'!$D$8:$P$8</c:f>
              <c:numCache/>
            </c:numRef>
          </c:val>
          <c:smooth val="0"/>
        </c:ser>
        <c:ser>
          <c:idx val="1"/>
          <c:order val="1"/>
          <c:tx>
            <c:strRef>
              <c:f>'有病者率'!$B$24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'有病者率'!$D$4:$P$4</c:f>
              <c:numCache/>
            </c:numRef>
          </c:cat>
          <c:val>
            <c:numRef>
              <c:f>'有病者率'!$D$24:$P$24</c:f>
              <c:numCache/>
            </c:numRef>
          </c:val>
          <c:smooth val="0"/>
        </c:ser>
        <c:axId val="37327669"/>
        <c:axId val="404702"/>
      </c:lineChart>
      <c:catAx>
        <c:axId val="37327669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04702"/>
        <c:crosses val="autoZero"/>
        <c:auto val="1"/>
        <c:lblOffset val="100"/>
        <c:tickLblSkip val="2"/>
        <c:noMultiLvlLbl val="0"/>
      </c:catAx>
      <c:valAx>
        <c:axId val="404702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7327669"/>
        <c:crosses val="autoZero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74"/>
          <c:y val="0.034"/>
          <c:w val="0.89625"/>
          <c:h val="0.158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025"/>
          <c:y val="0.22725"/>
          <c:w val="0.8"/>
          <c:h val="0.662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'一人平均う歯数'!$B$9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'一人平均う歯数'!$D$4:$P$4</c:f>
              <c:numCache/>
            </c:numRef>
          </c:cat>
          <c:val>
            <c:numRef>
              <c:f>'一人平均う歯数'!$D$9:$P$9</c:f>
              <c:numCache/>
            </c:numRef>
          </c:val>
          <c:smooth val="0"/>
        </c:ser>
        <c:ser>
          <c:idx val="1"/>
          <c:order val="1"/>
          <c:tx>
            <c:strRef>
              <c:f>'一人平均う歯数'!$B$24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'一人平均う歯数'!$D$4:$P$4</c:f>
              <c:numCache/>
            </c:numRef>
          </c:cat>
          <c:val>
            <c:numRef>
              <c:f>'一人平均う歯数'!$D$24:$P$24</c:f>
              <c:numCache/>
            </c:numRef>
          </c:val>
          <c:smooth val="0"/>
        </c:ser>
        <c:axId val="57559271"/>
        <c:axId val="48271392"/>
      </c:lineChart>
      <c:catAx>
        <c:axId val="57559271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8271392"/>
        <c:crosses val="autoZero"/>
        <c:auto val="1"/>
        <c:lblOffset val="100"/>
        <c:tickLblSkip val="2"/>
        <c:noMultiLvlLbl val="0"/>
      </c:catAx>
      <c:valAx>
        <c:axId val="48271392"/>
        <c:scaling>
          <c:orientation val="minMax"/>
          <c:max val="3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7559271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74"/>
          <c:y val="0.0285"/>
          <c:w val="0.89625"/>
          <c:h val="0.1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u="none" baseline="0">
                <a:latin typeface="Osaka"/>
                <a:ea typeface="Osaka"/>
                <a:cs typeface="Osaka"/>
              </a:rPr>
              <a:t>平成</a:t>
            </a:r>
            <a:r>
              <a:rPr lang="en-US" cap="none" sz="1200" u="none" baseline="0">
                <a:latin typeface="Osaka"/>
                <a:ea typeface="Osaka"/>
                <a:cs typeface="Osaka"/>
              </a:rPr>
              <a:t>28</a:t>
            </a:r>
            <a:r>
              <a:rPr lang="en-US" cap="none" sz="1200" u="none" baseline="0">
                <a:latin typeface="Osaka"/>
                <a:ea typeface="Osaka"/>
                <a:cs typeface="Osaka"/>
              </a:rPr>
              <a:t>年度　市町別　むし歯のある人の割合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9"/>
            <c:invertIfNegative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</c:dPt>
          <c:dLbls>
            <c:dLbl>
              <c:idx val="9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'有病者率'!$B$5:$B$24</c:f>
              <c:strCache/>
            </c:strRef>
          </c:cat>
          <c:val>
            <c:numRef>
              <c:f>'有病者率'!$P$5:$P$24</c:f>
              <c:numCache/>
            </c:numRef>
          </c:val>
        </c:ser>
        <c:axId val="3642319"/>
        <c:axId val="32780872"/>
      </c:barChart>
      <c:catAx>
        <c:axId val="3642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wordArtVert" rot="0"/>
          <a:lstStyle/>
          <a:p>
            <a:pPr>
              <a:defRPr lang="en-US" cap="none" u="none" baseline="0">
                <a:latin typeface="Osaka"/>
                <a:ea typeface="Osaka"/>
                <a:cs typeface="Osaka"/>
              </a:defRPr>
            </a:pPr>
          </a:p>
        </c:txPr>
        <c:crossAx val="32780872"/>
        <c:crosses val="autoZero"/>
        <c:auto val="1"/>
        <c:lblOffset val="100"/>
        <c:noMultiLvlLbl val="0"/>
      </c:catAx>
      <c:valAx>
        <c:axId val="32780872"/>
        <c:scaling>
          <c:orientation val="minMax"/>
        </c:scaling>
        <c:axPos val="l"/>
        <c:majorGridlines/>
        <c:delete val="0"/>
        <c:numFmt formatCode="#,##0_);[Red]\(#,##0\)" sourceLinked="0"/>
        <c:majorTickMark val="out"/>
        <c:minorTickMark val="none"/>
        <c:tickLblPos val="nextTo"/>
        <c:crossAx val="3642319"/>
        <c:crosses val="autoZero"/>
        <c:crossBetween val="between"/>
        <c:dispUnits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025"/>
          <c:y val="0.23025"/>
          <c:w val="0.8"/>
          <c:h val="0.65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'一人平均う歯数'!$B$10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'一人平均う歯数'!$D$4:$P$4</c:f>
              <c:numCache/>
            </c:numRef>
          </c:cat>
          <c:val>
            <c:numRef>
              <c:f>'一人平均う歯数'!$D$10:$P$10</c:f>
              <c:numCache/>
            </c:numRef>
          </c:val>
          <c:smooth val="0"/>
        </c:ser>
        <c:ser>
          <c:idx val="1"/>
          <c:order val="1"/>
          <c:tx>
            <c:strRef>
              <c:f>'一人平均う歯数'!$B$24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'一人平均う歯数'!$D$4:$P$4</c:f>
              <c:numCache/>
            </c:numRef>
          </c:cat>
          <c:val>
            <c:numRef>
              <c:f>'一人平均う歯数'!$D$24:$P$24</c:f>
              <c:numCache/>
            </c:numRef>
          </c:val>
          <c:smooth val="0"/>
        </c:ser>
        <c:axId val="31789345"/>
        <c:axId val="17668650"/>
      </c:lineChart>
      <c:catAx>
        <c:axId val="31789345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7668650"/>
        <c:crosses val="autoZero"/>
        <c:auto val="1"/>
        <c:lblOffset val="100"/>
        <c:tickLblSkip val="2"/>
        <c:noMultiLvlLbl val="0"/>
      </c:catAx>
      <c:valAx>
        <c:axId val="17668650"/>
        <c:scaling>
          <c:orientation val="minMax"/>
          <c:max val="3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1789345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74"/>
          <c:y val="0.028"/>
          <c:w val="0.89625"/>
          <c:h val="0.157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75"/>
          <c:y val="0.2415"/>
          <c:w val="0.7985"/>
          <c:h val="0.648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'一人平均う歯数'!$B$11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'一人平均う歯数'!$D$4:$P$4</c:f>
              <c:numCache/>
            </c:numRef>
          </c:cat>
          <c:val>
            <c:numRef>
              <c:f>'一人平均う歯数'!$D$11:$P$11</c:f>
              <c:numCache/>
            </c:numRef>
          </c:val>
          <c:smooth val="0"/>
        </c:ser>
        <c:ser>
          <c:idx val="1"/>
          <c:order val="1"/>
          <c:tx>
            <c:strRef>
              <c:f>'一人平均う歯数'!$B$24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'一人平均う歯数'!$D$4:$P$4</c:f>
              <c:numCache/>
            </c:numRef>
          </c:cat>
          <c:val>
            <c:numRef>
              <c:f>'一人平均う歯数'!$D$24:$P$24</c:f>
              <c:numCache/>
            </c:numRef>
          </c:val>
          <c:smooth val="0"/>
        </c:ser>
        <c:axId val="24800123"/>
        <c:axId val="21874516"/>
      </c:lineChart>
      <c:catAx>
        <c:axId val="24800123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1874516"/>
        <c:crosses val="autoZero"/>
        <c:auto val="1"/>
        <c:lblOffset val="100"/>
        <c:tickLblSkip val="2"/>
        <c:noMultiLvlLbl val="0"/>
      </c:catAx>
      <c:valAx>
        <c:axId val="21874516"/>
        <c:scaling>
          <c:orientation val="minMax"/>
          <c:max val="3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4800123"/>
        <c:crosses val="autoZero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06725"/>
          <c:y val="0.02875"/>
          <c:w val="0.903"/>
          <c:h val="0.16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425"/>
          <c:y val="0.233"/>
          <c:w val="0.7955"/>
          <c:h val="0.656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'一人平均う歯数'!$B$13</c:f>
              <c:strCache>
                <c:ptCount val="1"/>
                <c:pt idx="0">
                  <c:v>野洲市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'一人平均う歯数'!$D$4:$P$4</c:f>
              <c:numCache/>
            </c:numRef>
          </c:cat>
          <c:val>
            <c:numRef>
              <c:f>'一人平均う歯数'!$D$13:$P$13</c:f>
              <c:numCache/>
            </c:numRef>
          </c:val>
          <c:smooth val="0"/>
        </c:ser>
        <c:ser>
          <c:idx val="0"/>
          <c:order val="1"/>
          <c:tx>
            <c:strRef>
              <c:f>'一人平均う歯数'!$B$24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'一人平均う歯数'!$D$4:$P$4</c:f>
              <c:numCache/>
            </c:numRef>
          </c:cat>
          <c:val>
            <c:numRef>
              <c:f>'一人平均う歯数'!$D$24:$P$24</c:f>
              <c:numCache/>
            </c:numRef>
          </c:val>
          <c:smooth val="0"/>
        </c:ser>
        <c:axId val="62652917"/>
        <c:axId val="27005342"/>
      </c:lineChart>
      <c:catAx>
        <c:axId val="62652917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7005342"/>
        <c:crosses val="autoZero"/>
        <c:auto val="0"/>
        <c:lblOffset val="100"/>
        <c:tickLblSkip val="2"/>
        <c:noMultiLvlLbl val="0"/>
      </c:catAx>
      <c:valAx>
        <c:axId val="27005342"/>
        <c:scaling>
          <c:orientation val="minMax"/>
          <c:max val="3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2652917"/>
        <c:crosses val="autoZero"/>
        <c:crossBetween val="between"/>
        <c:dispUnits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6"/>
          <c:y val="0.0285"/>
          <c:w val="0.73475"/>
          <c:h val="0.164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75"/>
          <c:y val="0.23875"/>
          <c:w val="0.791"/>
          <c:h val="0.651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'一人平均う歯数'!$B$14</c:f>
              <c:strCache>
                <c:ptCount val="1"/>
                <c:pt idx="0">
                  <c:v>湖南市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'一人平均う歯数'!$D$4:$P$4</c:f>
              <c:numCache/>
            </c:numRef>
          </c:cat>
          <c:val>
            <c:numRef>
              <c:f>'一人平均う歯数'!$D$14:$P$14</c:f>
              <c:numCache/>
            </c:numRef>
          </c:val>
          <c:smooth val="0"/>
        </c:ser>
        <c:ser>
          <c:idx val="0"/>
          <c:order val="1"/>
          <c:tx>
            <c:strRef>
              <c:f>'一人平均う歯数'!$B$24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'一人平均う歯数'!$D$4:$P$4</c:f>
              <c:numCache/>
            </c:numRef>
          </c:cat>
          <c:val>
            <c:numRef>
              <c:f>'一人平均う歯数'!$D$24:$P$24</c:f>
              <c:numCache/>
            </c:numRef>
          </c:val>
          <c:smooth val="0"/>
        </c:ser>
        <c:axId val="41721487"/>
        <c:axId val="39949064"/>
      </c:lineChart>
      <c:catAx>
        <c:axId val="41721487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9949064"/>
        <c:crosses val="autoZero"/>
        <c:auto val="0"/>
        <c:lblOffset val="100"/>
        <c:tickLblSkip val="2"/>
        <c:noMultiLvlLbl val="0"/>
      </c:catAx>
      <c:valAx>
        <c:axId val="39949064"/>
        <c:scaling>
          <c:orientation val="minMax"/>
          <c:max val="3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1721487"/>
        <c:crosses val="autoZero"/>
        <c:crossBetween val="between"/>
        <c:dispUnits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2"/>
          <c:y val="0.0285"/>
          <c:w val="0.724"/>
          <c:h val="0.164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75"/>
          <c:y val="0.23175"/>
          <c:w val="0.7985"/>
          <c:h val="0.658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'一人平均う歯数'!$B$12</c:f>
              <c:strCache>
                <c:ptCount val="1"/>
                <c:pt idx="0">
                  <c:v>甲賀市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'一人平均う歯数'!$D$4:$P$4</c:f>
              <c:numCache/>
            </c:numRef>
          </c:cat>
          <c:val>
            <c:numRef>
              <c:f>'一人平均う歯数'!$D$12:$P$12</c:f>
              <c:numCache/>
            </c:numRef>
          </c:val>
          <c:smooth val="0"/>
        </c:ser>
        <c:ser>
          <c:idx val="0"/>
          <c:order val="1"/>
          <c:tx>
            <c:strRef>
              <c:f>'一人平均う歯数'!$B$24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'一人平均う歯数'!$D$4:$P$4</c:f>
              <c:numCache/>
            </c:numRef>
          </c:cat>
          <c:val>
            <c:numRef>
              <c:f>'一人平均う歯数'!$D$24:$P$24</c:f>
              <c:numCache/>
            </c:numRef>
          </c:val>
          <c:smooth val="0"/>
        </c:ser>
        <c:axId val="23997257"/>
        <c:axId val="14648722"/>
      </c:lineChart>
      <c:catAx>
        <c:axId val="23997257"/>
        <c:scaling>
          <c:orientation val="minMax"/>
        </c:scaling>
        <c:axPos val="b"/>
        <c:delete val="0"/>
        <c:numFmt formatCode="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4648722"/>
        <c:crosses val="autoZero"/>
        <c:auto val="0"/>
        <c:lblOffset val="100"/>
        <c:tickLblSkip val="2"/>
        <c:noMultiLvlLbl val="0"/>
      </c:catAx>
      <c:valAx>
        <c:axId val="14648722"/>
        <c:scaling>
          <c:orientation val="minMax"/>
          <c:max val="3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3997257"/>
        <c:crosses val="autoZero"/>
        <c:crossBetween val="between"/>
        <c:dispUnits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2"/>
          <c:y val="0.02825"/>
          <c:w val="0.724"/>
          <c:h val="0.163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>
      <c:oddHeader>&amp;A</c:oddHeader>
      <c:oddFooter>Page &amp;P</c:oddFooter>
    </c:headerFooter>
    <c:pageMargins b="1" l="0.75" r="0.75" t="1" header="0.5" footer="0.5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chart" Target="/xl/charts/chart25.xml" /><Relationship Id="rId6" Type="http://schemas.openxmlformats.org/officeDocument/2006/relationships/chart" Target="/xl/charts/chart26.xml" /><Relationship Id="rId7" Type="http://schemas.openxmlformats.org/officeDocument/2006/relationships/chart" Target="/xl/charts/chart27.xml" /><Relationship Id="rId8" Type="http://schemas.openxmlformats.org/officeDocument/2006/relationships/chart" Target="/xl/charts/chart28.xml" /><Relationship Id="rId9" Type="http://schemas.openxmlformats.org/officeDocument/2006/relationships/chart" Target="/xl/charts/chart29.xml" /><Relationship Id="rId10" Type="http://schemas.openxmlformats.org/officeDocument/2006/relationships/chart" Target="/xl/charts/chart30.xml" /><Relationship Id="rId11" Type="http://schemas.openxmlformats.org/officeDocument/2006/relationships/chart" Target="/xl/charts/chart31.xml" /><Relationship Id="rId12" Type="http://schemas.openxmlformats.org/officeDocument/2006/relationships/chart" Target="/xl/charts/chart32.xml" /><Relationship Id="rId13" Type="http://schemas.openxmlformats.org/officeDocument/2006/relationships/chart" Target="/xl/charts/chart33.xml" /><Relationship Id="rId14" Type="http://schemas.openxmlformats.org/officeDocument/2006/relationships/chart" Target="/xl/charts/chart34.xml" /><Relationship Id="rId15" Type="http://schemas.openxmlformats.org/officeDocument/2006/relationships/chart" Target="/xl/charts/chart35.xml" /><Relationship Id="rId16" Type="http://schemas.openxmlformats.org/officeDocument/2006/relationships/chart" Target="/xl/charts/chart36.xml" /><Relationship Id="rId17" Type="http://schemas.openxmlformats.org/officeDocument/2006/relationships/chart" Target="/xl/charts/chart37.xml" /><Relationship Id="rId18" Type="http://schemas.openxmlformats.org/officeDocument/2006/relationships/chart" Target="/xl/charts/chart38.xml" /><Relationship Id="rId19" Type="http://schemas.openxmlformats.org/officeDocument/2006/relationships/chart" Target="/xl/charts/chart39.xml" /><Relationship Id="rId20" Type="http://schemas.openxmlformats.org/officeDocument/2006/relationships/chart" Target="/xl/charts/chart40.xml" /><Relationship Id="rId2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60</xdr:row>
      <xdr:rowOff>57150</xdr:rowOff>
    </xdr:from>
    <xdr:to>
      <xdr:col>3</xdr:col>
      <xdr:colOff>257175</xdr:colOff>
      <xdr:row>72</xdr:row>
      <xdr:rowOff>114300</xdr:rowOff>
    </xdr:to>
    <xdr:graphicFrame macro="">
      <xdr:nvGraphicFramePr>
        <xdr:cNvPr id="2" name="グラフ 1"/>
        <xdr:cNvGraphicFramePr/>
      </xdr:nvGraphicFramePr>
      <xdr:xfrm>
        <a:off x="609600" y="10982325"/>
        <a:ext cx="174307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323850</xdr:colOff>
      <xdr:row>60</xdr:row>
      <xdr:rowOff>47625</xdr:rowOff>
    </xdr:from>
    <xdr:to>
      <xdr:col>7</xdr:col>
      <xdr:colOff>333375</xdr:colOff>
      <xdr:row>72</xdr:row>
      <xdr:rowOff>95250</xdr:rowOff>
    </xdr:to>
    <xdr:graphicFrame macro="">
      <xdr:nvGraphicFramePr>
        <xdr:cNvPr id="5" name="グラフ 4"/>
        <xdr:cNvGraphicFramePr/>
      </xdr:nvGraphicFramePr>
      <xdr:xfrm>
        <a:off x="2419350" y="10982325"/>
        <a:ext cx="1800225" cy="229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57150</xdr:colOff>
      <xdr:row>86</xdr:row>
      <xdr:rowOff>114300</xdr:rowOff>
    </xdr:from>
    <xdr:to>
      <xdr:col>16</xdr:col>
      <xdr:colOff>66675</xdr:colOff>
      <xdr:row>99</xdr:row>
      <xdr:rowOff>19050</xdr:rowOff>
    </xdr:to>
    <xdr:graphicFrame macro="">
      <xdr:nvGraphicFramePr>
        <xdr:cNvPr id="11" name="グラフ 10"/>
        <xdr:cNvGraphicFramePr/>
      </xdr:nvGraphicFramePr>
      <xdr:xfrm>
        <a:off x="6181725" y="15906750"/>
        <a:ext cx="1800225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76200</xdr:colOff>
      <xdr:row>73</xdr:row>
      <xdr:rowOff>85725</xdr:rowOff>
    </xdr:from>
    <xdr:to>
      <xdr:col>3</xdr:col>
      <xdr:colOff>257175</xdr:colOff>
      <xdr:row>85</xdr:row>
      <xdr:rowOff>142875</xdr:rowOff>
    </xdr:to>
    <xdr:graphicFrame macro="">
      <xdr:nvGraphicFramePr>
        <xdr:cNvPr id="19" name="グラフ 18"/>
        <xdr:cNvGraphicFramePr/>
      </xdr:nvGraphicFramePr>
      <xdr:xfrm>
        <a:off x="609600" y="13401675"/>
        <a:ext cx="1743075" cy="2295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323850</xdr:colOff>
      <xdr:row>73</xdr:row>
      <xdr:rowOff>66675</xdr:rowOff>
    </xdr:from>
    <xdr:to>
      <xdr:col>7</xdr:col>
      <xdr:colOff>333375</xdr:colOff>
      <xdr:row>85</xdr:row>
      <xdr:rowOff>114300</xdr:rowOff>
    </xdr:to>
    <xdr:graphicFrame macro="">
      <xdr:nvGraphicFramePr>
        <xdr:cNvPr id="20" name="グラフ 19"/>
        <xdr:cNvGraphicFramePr/>
      </xdr:nvGraphicFramePr>
      <xdr:xfrm>
        <a:off x="2419350" y="13401675"/>
        <a:ext cx="1800225" cy="2295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9525</xdr:colOff>
      <xdr:row>73</xdr:row>
      <xdr:rowOff>66675</xdr:rowOff>
    </xdr:from>
    <xdr:to>
      <xdr:col>12</xdr:col>
      <xdr:colOff>19050</xdr:colOff>
      <xdr:row>85</xdr:row>
      <xdr:rowOff>114300</xdr:rowOff>
    </xdr:to>
    <xdr:graphicFrame macro="">
      <xdr:nvGraphicFramePr>
        <xdr:cNvPr id="21" name="グラフ 20"/>
        <xdr:cNvGraphicFramePr/>
      </xdr:nvGraphicFramePr>
      <xdr:xfrm>
        <a:off x="4343400" y="13401675"/>
        <a:ext cx="1800225" cy="2295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76200</xdr:colOff>
      <xdr:row>86</xdr:row>
      <xdr:rowOff>95250</xdr:rowOff>
    </xdr:from>
    <xdr:to>
      <xdr:col>3</xdr:col>
      <xdr:colOff>257175</xdr:colOff>
      <xdr:row>99</xdr:row>
      <xdr:rowOff>19050</xdr:rowOff>
    </xdr:to>
    <xdr:graphicFrame macro="">
      <xdr:nvGraphicFramePr>
        <xdr:cNvPr id="22" name="グラフ 21"/>
        <xdr:cNvGraphicFramePr/>
      </xdr:nvGraphicFramePr>
      <xdr:xfrm>
        <a:off x="609600" y="15830550"/>
        <a:ext cx="1743075" cy="2362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323850</xdr:colOff>
      <xdr:row>86</xdr:row>
      <xdr:rowOff>95250</xdr:rowOff>
    </xdr:from>
    <xdr:to>
      <xdr:col>7</xdr:col>
      <xdr:colOff>333375</xdr:colOff>
      <xdr:row>99</xdr:row>
      <xdr:rowOff>19050</xdr:rowOff>
    </xdr:to>
    <xdr:graphicFrame macro="">
      <xdr:nvGraphicFramePr>
        <xdr:cNvPr id="25" name="グラフ 24"/>
        <xdr:cNvGraphicFramePr/>
      </xdr:nvGraphicFramePr>
      <xdr:xfrm>
        <a:off x="2419350" y="15830550"/>
        <a:ext cx="1800225" cy="2362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12</xdr:col>
      <xdr:colOff>57150</xdr:colOff>
      <xdr:row>73</xdr:row>
      <xdr:rowOff>66675</xdr:rowOff>
    </xdr:from>
    <xdr:to>
      <xdr:col>16</xdr:col>
      <xdr:colOff>66675</xdr:colOff>
      <xdr:row>85</xdr:row>
      <xdr:rowOff>114300</xdr:rowOff>
    </xdr:to>
    <xdr:graphicFrame macro="">
      <xdr:nvGraphicFramePr>
        <xdr:cNvPr id="28" name="グラフ 27"/>
        <xdr:cNvGraphicFramePr/>
      </xdr:nvGraphicFramePr>
      <xdr:xfrm>
        <a:off x="6181725" y="13401675"/>
        <a:ext cx="1800225" cy="22955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9525</xdr:colOff>
      <xdr:row>86</xdr:row>
      <xdr:rowOff>95250</xdr:rowOff>
    </xdr:from>
    <xdr:to>
      <xdr:col>12</xdr:col>
      <xdr:colOff>19050</xdr:colOff>
      <xdr:row>99</xdr:row>
      <xdr:rowOff>19050</xdr:rowOff>
    </xdr:to>
    <xdr:graphicFrame macro="">
      <xdr:nvGraphicFramePr>
        <xdr:cNvPr id="34" name="グラフ 33"/>
        <xdr:cNvGraphicFramePr/>
      </xdr:nvGraphicFramePr>
      <xdr:xfrm>
        <a:off x="4343400" y="15830550"/>
        <a:ext cx="1800225" cy="2362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76200</xdr:colOff>
      <xdr:row>100</xdr:row>
      <xdr:rowOff>0</xdr:rowOff>
    </xdr:from>
    <xdr:to>
      <xdr:col>3</xdr:col>
      <xdr:colOff>257175</xdr:colOff>
      <xdr:row>112</xdr:row>
      <xdr:rowOff>57150</xdr:rowOff>
    </xdr:to>
    <xdr:graphicFrame macro="">
      <xdr:nvGraphicFramePr>
        <xdr:cNvPr id="41" name="グラフ 40"/>
        <xdr:cNvGraphicFramePr/>
      </xdr:nvGraphicFramePr>
      <xdr:xfrm>
        <a:off x="609600" y="18326100"/>
        <a:ext cx="1743075" cy="22955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323850</xdr:colOff>
      <xdr:row>100</xdr:row>
      <xdr:rowOff>0</xdr:rowOff>
    </xdr:from>
    <xdr:to>
      <xdr:col>7</xdr:col>
      <xdr:colOff>333375</xdr:colOff>
      <xdr:row>112</xdr:row>
      <xdr:rowOff>47625</xdr:rowOff>
    </xdr:to>
    <xdr:graphicFrame macro="">
      <xdr:nvGraphicFramePr>
        <xdr:cNvPr id="47" name="グラフ 46"/>
        <xdr:cNvGraphicFramePr/>
      </xdr:nvGraphicFramePr>
      <xdr:xfrm>
        <a:off x="2419350" y="18326100"/>
        <a:ext cx="1800225" cy="22955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9525</xdr:colOff>
      <xdr:row>100</xdr:row>
      <xdr:rowOff>0</xdr:rowOff>
    </xdr:from>
    <xdr:to>
      <xdr:col>12</xdr:col>
      <xdr:colOff>19050</xdr:colOff>
      <xdr:row>112</xdr:row>
      <xdr:rowOff>47625</xdr:rowOff>
    </xdr:to>
    <xdr:graphicFrame macro="">
      <xdr:nvGraphicFramePr>
        <xdr:cNvPr id="48" name="グラフ 47"/>
        <xdr:cNvGraphicFramePr/>
      </xdr:nvGraphicFramePr>
      <xdr:xfrm>
        <a:off x="4343400" y="18326100"/>
        <a:ext cx="1800225" cy="22955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12</xdr:col>
      <xdr:colOff>57150</xdr:colOff>
      <xdr:row>100</xdr:row>
      <xdr:rowOff>0</xdr:rowOff>
    </xdr:from>
    <xdr:to>
      <xdr:col>16</xdr:col>
      <xdr:colOff>66675</xdr:colOff>
      <xdr:row>112</xdr:row>
      <xdr:rowOff>47625</xdr:rowOff>
    </xdr:to>
    <xdr:graphicFrame macro="">
      <xdr:nvGraphicFramePr>
        <xdr:cNvPr id="49" name="グラフ 48"/>
        <xdr:cNvGraphicFramePr/>
      </xdr:nvGraphicFramePr>
      <xdr:xfrm>
        <a:off x="6181725" y="18326100"/>
        <a:ext cx="1800225" cy="22955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</xdr:col>
      <xdr:colOff>76200</xdr:colOff>
      <xdr:row>113</xdr:row>
      <xdr:rowOff>28575</xdr:rowOff>
    </xdr:from>
    <xdr:to>
      <xdr:col>3</xdr:col>
      <xdr:colOff>257175</xdr:colOff>
      <xdr:row>125</xdr:row>
      <xdr:rowOff>85725</xdr:rowOff>
    </xdr:to>
    <xdr:graphicFrame macro="">
      <xdr:nvGraphicFramePr>
        <xdr:cNvPr id="52" name="グラフ 51"/>
        <xdr:cNvGraphicFramePr/>
      </xdr:nvGraphicFramePr>
      <xdr:xfrm>
        <a:off x="609600" y="20745450"/>
        <a:ext cx="1743075" cy="23145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3</xdr:col>
      <xdr:colOff>323850</xdr:colOff>
      <xdr:row>113</xdr:row>
      <xdr:rowOff>19050</xdr:rowOff>
    </xdr:from>
    <xdr:to>
      <xdr:col>7</xdr:col>
      <xdr:colOff>333375</xdr:colOff>
      <xdr:row>125</xdr:row>
      <xdr:rowOff>85725</xdr:rowOff>
    </xdr:to>
    <xdr:graphicFrame macro="">
      <xdr:nvGraphicFramePr>
        <xdr:cNvPr id="53" name="グラフ 52"/>
        <xdr:cNvGraphicFramePr/>
      </xdr:nvGraphicFramePr>
      <xdr:xfrm>
        <a:off x="2419350" y="20745450"/>
        <a:ext cx="1800225" cy="23145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8</xdr:col>
      <xdr:colOff>9525</xdr:colOff>
      <xdr:row>113</xdr:row>
      <xdr:rowOff>19050</xdr:rowOff>
    </xdr:from>
    <xdr:to>
      <xdr:col>12</xdr:col>
      <xdr:colOff>19050</xdr:colOff>
      <xdr:row>125</xdr:row>
      <xdr:rowOff>85725</xdr:rowOff>
    </xdr:to>
    <xdr:graphicFrame macro="">
      <xdr:nvGraphicFramePr>
        <xdr:cNvPr id="54" name="グラフ 53"/>
        <xdr:cNvGraphicFramePr/>
      </xdr:nvGraphicFramePr>
      <xdr:xfrm>
        <a:off x="4343400" y="20745450"/>
        <a:ext cx="1800225" cy="23145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9525</xdr:colOff>
      <xdr:row>60</xdr:row>
      <xdr:rowOff>47625</xdr:rowOff>
    </xdr:from>
    <xdr:to>
      <xdr:col>12</xdr:col>
      <xdr:colOff>19050</xdr:colOff>
      <xdr:row>72</xdr:row>
      <xdr:rowOff>95250</xdr:rowOff>
    </xdr:to>
    <xdr:graphicFrame macro="">
      <xdr:nvGraphicFramePr>
        <xdr:cNvPr id="65" name="グラフ 65"/>
        <xdr:cNvGraphicFramePr/>
      </xdr:nvGraphicFramePr>
      <xdr:xfrm>
        <a:off x="4343400" y="10982325"/>
        <a:ext cx="1800225" cy="22955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12</xdr:col>
      <xdr:colOff>57150</xdr:colOff>
      <xdr:row>60</xdr:row>
      <xdr:rowOff>47625</xdr:rowOff>
    </xdr:from>
    <xdr:to>
      <xdr:col>16</xdr:col>
      <xdr:colOff>66675</xdr:colOff>
      <xdr:row>72</xdr:row>
      <xdr:rowOff>95250</xdr:rowOff>
    </xdr:to>
    <xdr:graphicFrame macro="">
      <xdr:nvGraphicFramePr>
        <xdr:cNvPr id="66" name="グラフ 66"/>
        <xdr:cNvGraphicFramePr/>
      </xdr:nvGraphicFramePr>
      <xdr:xfrm>
        <a:off x="6181725" y="10982325"/>
        <a:ext cx="1800225" cy="22955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</xdr:col>
      <xdr:colOff>762000</xdr:colOff>
      <xdr:row>29</xdr:row>
      <xdr:rowOff>0</xdr:rowOff>
    </xdr:from>
    <xdr:to>
      <xdr:col>14</xdr:col>
      <xdr:colOff>219075</xdr:colOff>
      <xdr:row>52</xdr:row>
      <xdr:rowOff>38100</xdr:rowOff>
    </xdr:to>
    <xdr:graphicFrame macro="">
      <xdr:nvGraphicFramePr>
        <xdr:cNvPr id="67" name="グラフ 66"/>
        <xdr:cNvGraphicFramePr/>
      </xdr:nvGraphicFramePr>
      <xdr:xfrm>
        <a:off x="1295400" y="6029325"/>
        <a:ext cx="5943600" cy="35433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 editAs="oneCell">
    <xdr:from>
      <xdr:col>1</xdr:col>
      <xdr:colOff>190500</xdr:colOff>
      <xdr:row>26</xdr:row>
      <xdr:rowOff>38100</xdr:rowOff>
    </xdr:from>
    <xdr:to>
      <xdr:col>15</xdr:col>
      <xdr:colOff>352425</xdr:colOff>
      <xdr:row>55</xdr:row>
      <xdr:rowOff>57150</xdr:rowOff>
    </xdr:to>
    <xdr:pic>
      <xdr:nvPicPr>
        <xdr:cNvPr id="24" name="図 23"/>
        <xdr:cNvPicPr preferRelativeResize="1">
          <a:picLocks noChangeAspect="1"/>
        </xdr:cNvPicPr>
      </xdr:nvPicPr>
      <xdr:blipFill>
        <a:blip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3900" y="5610225"/>
          <a:ext cx="7096125" cy="443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371475</xdr:colOff>
      <xdr:row>27</xdr:row>
      <xdr:rowOff>19050</xdr:rowOff>
    </xdr:from>
    <xdr:ext cx="466725" cy="276225"/>
    <xdr:sp macro="" textlink="">
      <xdr:nvSpPr>
        <xdr:cNvPr id="3" name="テキスト ボックス 2"/>
        <xdr:cNvSpPr txBox="1"/>
      </xdr:nvSpPr>
      <xdr:spPr>
        <a:xfrm>
          <a:off x="904875" y="5743575"/>
          <a:ext cx="46672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（本）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61</xdr:row>
      <xdr:rowOff>9525</xdr:rowOff>
    </xdr:from>
    <xdr:to>
      <xdr:col>3</xdr:col>
      <xdr:colOff>219075</xdr:colOff>
      <xdr:row>73</xdr:row>
      <xdr:rowOff>66675</xdr:rowOff>
    </xdr:to>
    <xdr:graphicFrame macro="">
      <xdr:nvGraphicFramePr>
        <xdr:cNvPr id="2" name="グラフ 1"/>
        <xdr:cNvGraphicFramePr/>
      </xdr:nvGraphicFramePr>
      <xdr:xfrm>
        <a:off x="323850" y="11058525"/>
        <a:ext cx="1752600" cy="234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238125</xdr:colOff>
      <xdr:row>61</xdr:row>
      <xdr:rowOff>9525</xdr:rowOff>
    </xdr:from>
    <xdr:to>
      <xdr:col>7</xdr:col>
      <xdr:colOff>247650</xdr:colOff>
      <xdr:row>73</xdr:row>
      <xdr:rowOff>66675</xdr:rowOff>
    </xdr:to>
    <xdr:graphicFrame macro="">
      <xdr:nvGraphicFramePr>
        <xdr:cNvPr id="5" name="グラフ 4"/>
        <xdr:cNvGraphicFramePr/>
      </xdr:nvGraphicFramePr>
      <xdr:xfrm>
        <a:off x="2095500" y="11058525"/>
        <a:ext cx="1800225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304800</xdr:colOff>
      <xdr:row>87</xdr:row>
      <xdr:rowOff>76200</xdr:rowOff>
    </xdr:from>
    <xdr:to>
      <xdr:col>15</xdr:col>
      <xdr:colOff>304800</xdr:colOff>
      <xdr:row>99</xdr:row>
      <xdr:rowOff>123825</xdr:rowOff>
    </xdr:to>
    <xdr:graphicFrame macro="">
      <xdr:nvGraphicFramePr>
        <xdr:cNvPr id="11" name="グラフ 10"/>
        <xdr:cNvGraphicFramePr/>
      </xdr:nvGraphicFramePr>
      <xdr:xfrm>
        <a:off x="5743575" y="16078200"/>
        <a:ext cx="1790700" cy="2333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28575</xdr:colOff>
      <xdr:row>74</xdr:row>
      <xdr:rowOff>38100</xdr:rowOff>
    </xdr:from>
    <xdr:to>
      <xdr:col>3</xdr:col>
      <xdr:colOff>219075</xdr:colOff>
      <xdr:row>86</xdr:row>
      <xdr:rowOff>95250</xdr:rowOff>
    </xdr:to>
    <xdr:graphicFrame macro="">
      <xdr:nvGraphicFramePr>
        <xdr:cNvPr id="19" name="グラフ 18"/>
        <xdr:cNvGraphicFramePr/>
      </xdr:nvGraphicFramePr>
      <xdr:xfrm>
        <a:off x="323850" y="13563600"/>
        <a:ext cx="1752600" cy="2343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238125</xdr:colOff>
      <xdr:row>74</xdr:row>
      <xdr:rowOff>38100</xdr:rowOff>
    </xdr:from>
    <xdr:to>
      <xdr:col>7</xdr:col>
      <xdr:colOff>247650</xdr:colOff>
      <xdr:row>86</xdr:row>
      <xdr:rowOff>95250</xdr:rowOff>
    </xdr:to>
    <xdr:graphicFrame macro="">
      <xdr:nvGraphicFramePr>
        <xdr:cNvPr id="20" name="グラフ 19"/>
        <xdr:cNvGraphicFramePr/>
      </xdr:nvGraphicFramePr>
      <xdr:xfrm>
        <a:off x="2095500" y="13563600"/>
        <a:ext cx="1800225" cy="2343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276225</xdr:colOff>
      <xdr:row>74</xdr:row>
      <xdr:rowOff>38100</xdr:rowOff>
    </xdr:from>
    <xdr:to>
      <xdr:col>11</xdr:col>
      <xdr:colOff>276225</xdr:colOff>
      <xdr:row>86</xdr:row>
      <xdr:rowOff>95250</xdr:rowOff>
    </xdr:to>
    <xdr:graphicFrame macro="">
      <xdr:nvGraphicFramePr>
        <xdr:cNvPr id="21" name="グラフ 20"/>
        <xdr:cNvGraphicFramePr/>
      </xdr:nvGraphicFramePr>
      <xdr:xfrm>
        <a:off x="3924300" y="13563600"/>
        <a:ext cx="1790700" cy="2343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28575</xdr:colOff>
      <xdr:row>87</xdr:row>
      <xdr:rowOff>76200</xdr:rowOff>
    </xdr:from>
    <xdr:to>
      <xdr:col>3</xdr:col>
      <xdr:colOff>219075</xdr:colOff>
      <xdr:row>99</xdr:row>
      <xdr:rowOff>123825</xdr:rowOff>
    </xdr:to>
    <xdr:graphicFrame macro="">
      <xdr:nvGraphicFramePr>
        <xdr:cNvPr id="22" name="グラフ 21"/>
        <xdr:cNvGraphicFramePr/>
      </xdr:nvGraphicFramePr>
      <xdr:xfrm>
        <a:off x="323850" y="16078200"/>
        <a:ext cx="1752600" cy="23336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238125</xdr:colOff>
      <xdr:row>87</xdr:row>
      <xdr:rowOff>76200</xdr:rowOff>
    </xdr:from>
    <xdr:to>
      <xdr:col>7</xdr:col>
      <xdr:colOff>247650</xdr:colOff>
      <xdr:row>99</xdr:row>
      <xdr:rowOff>123825</xdr:rowOff>
    </xdr:to>
    <xdr:graphicFrame macro="">
      <xdr:nvGraphicFramePr>
        <xdr:cNvPr id="25" name="グラフ 24"/>
        <xdr:cNvGraphicFramePr/>
      </xdr:nvGraphicFramePr>
      <xdr:xfrm>
        <a:off x="2095500" y="16078200"/>
        <a:ext cx="1800225" cy="2333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11</xdr:col>
      <xdr:colOff>304800</xdr:colOff>
      <xdr:row>74</xdr:row>
      <xdr:rowOff>38100</xdr:rowOff>
    </xdr:from>
    <xdr:to>
      <xdr:col>15</xdr:col>
      <xdr:colOff>304800</xdr:colOff>
      <xdr:row>86</xdr:row>
      <xdr:rowOff>95250</xdr:rowOff>
    </xdr:to>
    <xdr:graphicFrame macro="">
      <xdr:nvGraphicFramePr>
        <xdr:cNvPr id="28" name="グラフ 27"/>
        <xdr:cNvGraphicFramePr/>
      </xdr:nvGraphicFramePr>
      <xdr:xfrm>
        <a:off x="5743575" y="13563600"/>
        <a:ext cx="1790700" cy="23431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276225</xdr:colOff>
      <xdr:row>87</xdr:row>
      <xdr:rowOff>76200</xdr:rowOff>
    </xdr:from>
    <xdr:to>
      <xdr:col>11</xdr:col>
      <xdr:colOff>276225</xdr:colOff>
      <xdr:row>99</xdr:row>
      <xdr:rowOff>123825</xdr:rowOff>
    </xdr:to>
    <xdr:graphicFrame macro="">
      <xdr:nvGraphicFramePr>
        <xdr:cNvPr id="34" name="グラフ 33"/>
        <xdr:cNvGraphicFramePr/>
      </xdr:nvGraphicFramePr>
      <xdr:xfrm>
        <a:off x="3924300" y="16078200"/>
        <a:ext cx="1790700" cy="23336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28575</xdr:colOff>
      <xdr:row>100</xdr:row>
      <xdr:rowOff>104775</xdr:rowOff>
    </xdr:from>
    <xdr:to>
      <xdr:col>3</xdr:col>
      <xdr:colOff>219075</xdr:colOff>
      <xdr:row>113</xdr:row>
      <xdr:rowOff>9525</xdr:rowOff>
    </xdr:to>
    <xdr:graphicFrame macro="">
      <xdr:nvGraphicFramePr>
        <xdr:cNvPr id="41" name="グラフ 40"/>
        <xdr:cNvGraphicFramePr/>
      </xdr:nvGraphicFramePr>
      <xdr:xfrm>
        <a:off x="323850" y="18583275"/>
        <a:ext cx="1752600" cy="23812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238125</xdr:colOff>
      <xdr:row>100</xdr:row>
      <xdr:rowOff>104775</xdr:rowOff>
    </xdr:from>
    <xdr:to>
      <xdr:col>7</xdr:col>
      <xdr:colOff>247650</xdr:colOff>
      <xdr:row>113</xdr:row>
      <xdr:rowOff>9525</xdr:rowOff>
    </xdr:to>
    <xdr:graphicFrame macro="">
      <xdr:nvGraphicFramePr>
        <xdr:cNvPr id="47" name="グラフ 46"/>
        <xdr:cNvGraphicFramePr/>
      </xdr:nvGraphicFramePr>
      <xdr:xfrm>
        <a:off x="2095500" y="18583275"/>
        <a:ext cx="1800225" cy="23812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276225</xdr:colOff>
      <xdr:row>100</xdr:row>
      <xdr:rowOff>104775</xdr:rowOff>
    </xdr:from>
    <xdr:to>
      <xdr:col>11</xdr:col>
      <xdr:colOff>276225</xdr:colOff>
      <xdr:row>113</xdr:row>
      <xdr:rowOff>9525</xdr:rowOff>
    </xdr:to>
    <xdr:graphicFrame macro="">
      <xdr:nvGraphicFramePr>
        <xdr:cNvPr id="48" name="グラフ 47"/>
        <xdr:cNvGraphicFramePr/>
      </xdr:nvGraphicFramePr>
      <xdr:xfrm>
        <a:off x="3924300" y="18583275"/>
        <a:ext cx="1790700" cy="23812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11</xdr:col>
      <xdr:colOff>304800</xdr:colOff>
      <xdr:row>100</xdr:row>
      <xdr:rowOff>104775</xdr:rowOff>
    </xdr:from>
    <xdr:to>
      <xdr:col>15</xdr:col>
      <xdr:colOff>304800</xdr:colOff>
      <xdr:row>113</xdr:row>
      <xdr:rowOff>9525</xdr:rowOff>
    </xdr:to>
    <xdr:graphicFrame macro="">
      <xdr:nvGraphicFramePr>
        <xdr:cNvPr id="49" name="グラフ 48"/>
        <xdr:cNvGraphicFramePr/>
      </xdr:nvGraphicFramePr>
      <xdr:xfrm>
        <a:off x="5743575" y="18583275"/>
        <a:ext cx="1790700" cy="23812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</xdr:col>
      <xdr:colOff>28575</xdr:colOff>
      <xdr:row>113</xdr:row>
      <xdr:rowOff>133350</xdr:rowOff>
    </xdr:from>
    <xdr:to>
      <xdr:col>3</xdr:col>
      <xdr:colOff>219075</xdr:colOff>
      <xdr:row>126</xdr:row>
      <xdr:rowOff>38100</xdr:rowOff>
    </xdr:to>
    <xdr:graphicFrame macro="">
      <xdr:nvGraphicFramePr>
        <xdr:cNvPr id="52" name="グラフ 52"/>
        <xdr:cNvGraphicFramePr/>
      </xdr:nvGraphicFramePr>
      <xdr:xfrm>
        <a:off x="323850" y="21088350"/>
        <a:ext cx="1752600" cy="23812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3</xdr:col>
      <xdr:colOff>238125</xdr:colOff>
      <xdr:row>113</xdr:row>
      <xdr:rowOff>133350</xdr:rowOff>
    </xdr:from>
    <xdr:to>
      <xdr:col>7</xdr:col>
      <xdr:colOff>247650</xdr:colOff>
      <xdr:row>126</xdr:row>
      <xdr:rowOff>38100</xdr:rowOff>
    </xdr:to>
    <xdr:graphicFrame macro="">
      <xdr:nvGraphicFramePr>
        <xdr:cNvPr id="53" name="グラフ 53"/>
        <xdr:cNvGraphicFramePr/>
      </xdr:nvGraphicFramePr>
      <xdr:xfrm>
        <a:off x="2095500" y="21088350"/>
        <a:ext cx="1800225" cy="23812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7</xdr:col>
      <xdr:colOff>276225</xdr:colOff>
      <xdr:row>113</xdr:row>
      <xdr:rowOff>133350</xdr:rowOff>
    </xdr:from>
    <xdr:to>
      <xdr:col>11</xdr:col>
      <xdr:colOff>276225</xdr:colOff>
      <xdr:row>126</xdr:row>
      <xdr:rowOff>38100</xdr:rowOff>
    </xdr:to>
    <xdr:graphicFrame macro="">
      <xdr:nvGraphicFramePr>
        <xdr:cNvPr id="54" name="グラフ 54"/>
        <xdr:cNvGraphicFramePr/>
      </xdr:nvGraphicFramePr>
      <xdr:xfrm>
        <a:off x="3924300" y="21088350"/>
        <a:ext cx="1790700" cy="23812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7</xdr:col>
      <xdr:colOff>276225</xdr:colOff>
      <xdr:row>61</xdr:row>
      <xdr:rowOff>9525</xdr:rowOff>
    </xdr:from>
    <xdr:to>
      <xdr:col>11</xdr:col>
      <xdr:colOff>276225</xdr:colOff>
      <xdr:row>73</xdr:row>
      <xdr:rowOff>66675</xdr:rowOff>
    </xdr:to>
    <xdr:graphicFrame macro="">
      <xdr:nvGraphicFramePr>
        <xdr:cNvPr id="65" name="グラフ 67"/>
        <xdr:cNvGraphicFramePr/>
      </xdr:nvGraphicFramePr>
      <xdr:xfrm>
        <a:off x="3924300" y="11058525"/>
        <a:ext cx="1790700" cy="23431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11</xdr:col>
      <xdr:colOff>304800</xdr:colOff>
      <xdr:row>61</xdr:row>
      <xdr:rowOff>9525</xdr:rowOff>
    </xdr:from>
    <xdr:to>
      <xdr:col>15</xdr:col>
      <xdr:colOff>304800</xdr:colOff>
      <xdr:row>73</xdr:row>
      <xdr:rowOff>66675</xdr:rowOff>
    </xdr:to>
    <xdr:graphicFrame macro="">
      <xdr:nvGraphicFramePr>
        <xdr:cNvPr id="66" name="グラフ 68"/>
        <xdr:cNvGraphicFramePr/>
      </xdr:nvGraphicFramePr>
      <xdr:xfrm>
        <a:off x="5743575" y="11058525"/>
        <a:ext cx="1790700" cy="23431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</xdr:col>
      <xdr:colOff>819150</xdr:colOff>
      <xdr:row>30</xdr:row>
      <xdr:rowOff>38100</xdr:rowOff>
    </xdr:from>
    <xdr:to>
      <xdr:col>14</xdr:col>
      <xdr:colOff>76200</xdr:colOff>
      <xdr:row>53</xdr:row>
      <xdr:rowOff>28575</xdr:rowOff>
    </xdr:to>
    <xdr:graphicFrame macro="">
      <xdr:nvGraphicFramePr>
        <xdr:cNvPr id="67" name="グラフ 66"/>
        <xdr:cNvGraphicFramePr/>
      </xdr:nvGraphicFramePr>
      <xdr:xfrm>
        <a:off x="1114425" y="6143625"/>
        <a:ext cx="5743575" cy="34956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 editAs="oneCell">
    <xdr:from>
      <xdr:col>1</xdr:col>
      <xdr:colOff>123825</xdr:colOff>
      <xdr:row>26</xdr:row>
      <xdr:rowOff>38100</xdr:rowOff>
    </xdr:from>
    <xdr:to>
      <xdr:col>15</xdr:col>
      <xdr:colOff>219075</xdr:colOff>
      <xdr:row>55</xdr:row>
      <xdr:rowOff>123825</xdr:rowOff>
    </xdr:to>
    <xdr:pic>
      <xdr:nvPicPr>
        <xdr:cNvPr id="24" name="図 23"/>
        <xdr:cNvPicPr preferRelativeResize="1">
          <a:picLocks noChangeAspect="1"/>
        </xdr:cNvPicPr>
      </xdr:nvPicPr>
      <xdr:blipFill>
        <a:blip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" y="5534025"/>
          <a:ext cx="7029450" cy="450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247650</xdr:colOff>
      <xdr:row>27</xdr:row>
      <xdr:rowOff>38100</xdr:rowOff>
    </xdr:from>
    <xdr:ext cx="428625" cy="276225"/>
    <xdr:sp macro="" textlink="">
      <xdr:nvSpPr>
        <xdr:cNvPr id="3" name="テキスト ボックス 2"/>
        <xdr:cNvSpPr txBox="1"/>
      </xdr:nvSpPr>
      <xdr:spPr>
        <a:xfrm>
          <a:off x="542925" y="5686425"/>
          <a:ext cx="42862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（</a:t>
          </a:r>
          <a:r>
            <a:rPr kumimoji="1" lang="en-US" altLang="ja-JP" sz="1100"/>
            <a:t>%</a:t>
          </a:r>
          <a:r>
            <a:rPr kumimoji="1" lang="ja-JP" altLang="en-US" sz="1100"/>
            <a:t>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2"/>
  <sheetViews>
    <sheetView view="pageBreakPreview" zoomScale="85" zoomScaleSheetLayoutView="85" workbookViewId="0" topLeftCell="A26">
      <selection activeCell="B59" sqref="B59"/>
    </sheetView>
  </sheetViews>
  <sheetFormatPr defaultColWidth="10.59765625" defaultRowHeight="15"/>
  <cols>
    <col min="1" max="1" width="5.59765625" style="12" customWidth="1"/>
    <col min="2" max="2" width="11.69921875" style="13" customWidth="1"/>
    <col min="3" max="4" width="4.69921875" style="14" customWidth="1"/>
    <col min="5" max="16" width="4.69921875" style="15" customWidth="1"/>
    <col min="17" max="17" width="1.59765625" style="16" customWidth="1"/>
    <col min="18" max="27" width="16.69921875" style="16" customWidth="1"/>
    <col min="28" max="49" width="17.59765625" style="16" customWidth="1"/>
    <col min="50" max="257" width="10.59765625" style="16" customWidth="1"/>
    <col min="258" max="258" width="5.59765625" style="16" customWidth="1"/>
    <col min="259" max="259" width="11.69921875" style="16" customWidth="1"/>
    <col min="260" max="272" width="4.09765625" style="16" customWidth="1"/>
    <col min="273" max="283" width="16.69921875" style="16" customWidth="1"/>
    <col min="284" max="305" width="17.59765625" style="16" customWidth="1"/>
    <col min="306" max="513" width="10.59765625" style="16" customWidth="1"/>
    <col min="514" max="514" width="5.59765625" style="16" customWidth="1"/>
    <col min="515" max="515" width="11.69921875" style="16" customWidth="1"/>
    <col min="516" max="528" width="4.09765625" style="16" customWidth="1"/>
    <col min="529" max="539" width="16.69921875" style="16" customWidth="1"/>
    <col min="540" max="561" width="17.59765625" style="16" customWidth="1"/>
    <col min="562" max="769" width="10.59765625" style="16" customWidth="1"/>
    <col min="770" max="770" width="5.59765625" style="16" customWidth="1"/>
    <col min="771" max="771" width="11.69921875" style="16" customWidth="1"/>
    <col min="772" max="784" width="4.09765625" style="16" customWidth="1"/>
    <col min="785" max="795" width="16.69921875" style="16" customWidth="1"/>
    <col min="796" max="817" width="17.59765625" style="16" customWidth="1"/>
    <col min="818" max="1025" width="10.59765625" style="16" customWidth="1"/>
    <col min="1026" max="1026" width="5.59765625" style="16" customWidth="1"/>
    <col min="1027" max="1027" width="11.69921875" style="16" customWidth="1"/>
    <col min="1028" max="1040" width="4.09765625" style="16" customWidth="1"/>
    <col min="1041" max="1051" width="16.69921875" style="16" customWidth="1"/>
    <col min="1052" max="1073" width="17.59765625" style="16" customWidth="1"/>
    <col min="1074" max="1281" width="10.59765625" style="16" customWidth="1"/>
    <col min="1282" max="1282" width="5.59765625" style="16" customWidth="1"/>
    <col min="1283" max="1283" width="11.69921875" style="16" customWidth="1"/>
    <col min="1284" max="1296" width="4.09765625" style="16" customWidth="1"/>
    <col min="1297" max="1307" width="16.69921875" style="16" customWidth="1"/>
    <col min="1308" max="1329" width="17.59765625" style="16" customWidth="1"/>
    <col min="1330" max="1537" width="10.59765625" style="16" customWidth="1"/>
    <col min="1538" max="1538" width="5.59765625" style="16" customWidth="1"/>
    <col min="1539" max="1539" width="11.69921875" style="16" customWidth="1"/>
    <col min="1540" max="1552" width="4.09765625" style="16" customWidth="1"/>
    <col min="1553" max="1563" width="16.69921875" style="16" customWidth="1"/>
    <col min="1564" max="1585" width="17.59765625" style="16" customWidth="1"/>
    <col min="1586" max="1793" width="10.59765625" style="16" customWidth="1"/>
    <col min="1794" max="1794" width="5.59765625" style="16" customWidth="1"/>
    <col min="1795" max="1795" width="11.69921875" style="16" customWidth="1"/>
    <col min="1796" max="1808" width="4.09765625" style="16" customWidth="1"/>
    <col min="1809" max="1819" width="16.69921875" style="16" customWidth="1"/>
    <col min="1820" max="1841" width="17.59765625" style="16" customWidth="1"/>
    <col min="1842" max="2049" width="10.59765625" style="16" customWidth="1"/>
    <col min="2050" max="2050" width="5.59765625" style="16" customWidth="1"/>
    <col min="2051" max="2051" width="11.69921875" style="16" customWidth="1"/>
    <col min="2052" max="2064" width="4.09765625" style="16" customWidth="1"/>
    <col min="2065" max="2075" width="16.69921875" style="16" customWidth="1"/>
    <col min="2076" max="2097" width="17.59765625" style="16" customWidth="1"/>
    <col min="2098" max="2305" width="10.59765625" style="16" customWidth="1"/>
    <col min="2306" max="2306" width="5.59765625" style="16" customWidth="1"/>
    <col min="2307" max="2307" width="11.69921875" style="16" customWidth="1"/>
    <col min="2308" max="2320" width="4.09765625" style="16" customWidth="1"/>
    <col min="2321" max="2331" width="16.69921875" style="16" customWidth="1"/>
    <col min="2332" max="2353" width="17.59765625" style="16" customWidth="1"/>
    <col min="2354" max="2561" width="10.59765625" style="16" customWidth="1"/>
    <col min="2562" max="2562" width="5.59765625" style="16" customWidth="1"/>
    <col min="2563" max="2563" width="11.69921875" style="16" customWidth="1"/>
    <col min="2564" max="2576" width="4.09765625" style="16" customWidth="1"/>
    <col min="2577" max="2587" width="16.69921875" style="16" customWidth="1"/>
    <col min="2588" max="2609" width="17.59765625" style="16" customWidth="1"/>
    <col min="2610" max="2817" width="10.59765625" style="16" customWidth="1"/>
    <col min="2818" max="2818" width="5.59765625" style="16" customWidth="1"/>
    <col min="2819" max="2819" width="11.69921875" style="16" customWidth="1"/>
    <col min="2820" max="2832" width="4.09765625" style="16" customWidth="1"/>
    <col min="2833" max="2843" width="16.69921875" style="16" customWidth="1"/>
    <col min="2844" max="2865" width="17.59765625" style="16" customWidth="1"/>
    <col min="2866" max="3073" width="10.59765625" style="16" customWidth="1"/>
    <col min="3074" max="3074" width="5.59765625" style="16" customWidth="1"/>
    <col min="3075" max="3075" width="11.69921875" style="16" customWidth="1"/>
    <col min="3076" max="3088" width="4.09765625" style="16" customWidth="1"/>
    <col min="3089" max="3099" width="16.69921875" style="16" customWidth="1"/>
    <col min="3100" max="3121" width="17.59765625" style="16" customWidth="1"/>
    <col min="3122" max="3329" width="10.59765625" style="16" customWidth="1"/>
    <col min="3330" max="3330" width="5.59765625" style="16" customWidth="1"/>
    <col min="3331" max="3331" width="11.69921875" style="16" customWidth="1"/>
    <col min="3332" max="3344" width="4.09765625" style="16" customWidth="1"/>
    <col min="3345" max="3355" width="16.69921875" style="16" customWidth="1"/>
    <col min="3356" max="3377" width="17.59765625" style="16" customWidth="1"/>
    <col min="3378" max="3585" width="10.59765625" style="16" customWidth="1"/>
    <col min="3586" max="3586" width="5.59765625" style="16" customWidth="1"/>
    <col min="3587" max="3587" width="11.69921875" style="16" customWidth="1"/>
    <col min="3588" max="3600" width="4.09765625" style="16" customWidth="1"/>
    <col min="3601" max="3611" width="16.69921875" style="16" customWidth="1"/>
    <col min="3612" max="3633" width="17.59765625" style="16" customWidth="1"/>
    <col min="3634" max="3841" width="10.59765625" style="16" customWidth="1"/>
    <col min="3842" max="3842" width="5.59765625" style="16" customWidth="1"/>
    <col min="3843" max="3843" width="11.69921875" style="16" customWidth="1"/>
    <col min="3844" max="3856" width="4.09765625" style="16" customWidth="1"/>
    <col min="3857" max="3867" width="16.69921875" style="16" customWidth="1"/>
    <col min="3868" max="3889" width="17.59765625" style="16" customWidth="1"/>
    <col min="3890" max="4097" width="10.59765625" style="16" customWidth="1"/>
    <col min="4098" max="4098" width="5.59765625" style="16" customWidth="1"/>
    <col min="4099" max="4099" width="11.69921875" style="16" customWidth="1"/>
    <col min="4100" max="4112" width="4.09765625" style="16" customWidth="1"/>
    <col min="4113" max="4123" width="16.69921875" style="16" customWidth="1"/>
    <col min="4124" max="4145" width="17.59765625" style="16" customWidth="1"/>
    <col min="4146" max="4353" width="10.59765625" style="16" customWidth="1"/>
    <col min="4354" max="4354" width="5.59765625" style="16" customWidth="1"/>
    <col min="4355" max="4355" width="11.69921875" style="16" customWidth="1"/>
    <col min="4356" max="4368" width="4.09765625" style="16" customWidth="1"/>
    <col min="4369" max="4379" width="16.69921875" style="16" customWidth="1"/>
    <col min="4380" max="4401" width="17.59765625" style="16" customWidth="1"/>
    <col min="4402" max="4609" width="10.59765625" style="16" customWidth="1"/>
    <col min="4610" max="4610" width="5.59765625" style="16" customWidth="1"/>
    <col min="4611" max="4611" width="11.69921875" style="16" customWidth="1"/>
    <col min="4612" max="4624" width="4.09765625" style="16" customWidth="1"/>
    <col min="4625" max="4635" width="16.69921875" style="16" customWidth="1"/>
    <col min="4636" max="4657" width="17.59765625" style="16" customWidth="1"/>
    <col min="4658" max="4865" width="10.59765625" style="16" customWidth="1"/>
    <col min="4866" max="4866" width="5.59765625" style="16" customWidth="1"/>
    <col min="4867" max="4867" width="11.69921875" style="16" customWidth="1"/>
    <col min="4868" max="4880" width="4.09765625" style="16" customWidth="1"/>
    <col min="4881" max="4891" width="16.69921875" style="16" customWidth="1"/>
    <col min="4892" max="4913" width="17.59765625" style="16" customWidth="1"/>
    <col min="4914" max="5121" width="10.59765625" style="16" customWidth="1"/>
    <col min="5122" max="5122" width="5.59765625" style="16" customWidth="1"/>
    <col min="5123" max="5123" width="11.69921875" style="16" customWidth="1"/>
    <col min="5124" max="5136" width="4.09765625" style="16" customWidth="1"/>
    <col min="5137" max="5147" width="16.69921875" style="16" customWidth="1"/>
    <col min="5148" max="5169" width="17.59765625" style="16" customWidth="1"/>
    <col min="5170" max="5377" width="10.59765625" style="16" customWidth="1"/>
    <col min="5378" max="5378" width="5.59765625" style="16" customWidth="1"/>
    <col min="5379" max="5379" width="11.69921875" style="16" customWidth="1"/>
    <col min="5380" max="5392" width="4.09765625" style="16" customWidth="1"/>
    <col min="5393" max="5403" width="16.69921875" style="16" customWidth="1"/>
    <col min="5404" max="5425" width="17.59765625" style="16" customWidth="1"/>
    <col min="5426" max="5633" width="10.59765625" style="16" customWidth="1"/>
    <col min="5634" max="5634" width="5.59765625" style="16" customWidth="1"/>
    <col min="5635" max="5635" width="11.69921875" style="16" customWidth="1"/>
    <col min="5636" max="5648" width="4.09765625" style="16" customWidth="1"/>
    <col min="5649" max="5659" width="16.69921875" style="16" customWidth="1"/>
    <col min="5660" max="5681" width="17.59765625" style="16" customWidth="1"/>
    <col min="5682" max="5889" width="10.59765625" style="16" customWidth="1"/>
    <col min="5890" max="5890" width="5.59765625" style="16" customWidth="1"/>
    <col min="5891" max="5891" width="11.69921875" style="16" customWidth="1"/>
    <col min="5892" max="5904" width="4.09765625" style="16" customWidth="1"/>
    <col min="5905" max="5915" width="16.69921875" style="16" customWidth="1"/>
    <col min="5916" max="5937" width="17.59765625" style="16" customWidth="1"/>
    <col min="5938" max="6145" width="10.59765625" style="16" customWidth="1"/>
    <col min="6146" max="6146" width="5.59765625" style="16" customWidth="1"/>
    <col min="6147" max="6147" width="11.69921875" style="16" customWidth="1"/>
    <col min="6148" max="6160" width="4.09765625" style="16" customWidth="1"/>
    <col min="6161" max="6171" width="16.69921875" style="16" customWidth="1"/>
    <col min="6172" max="6193" width="17.59765625" style="16" customWidth="1"/>
    <col min="6194" max="6401" width="10.59765625" style="16" customWidth="1"/>
    <col min="6402" max="6402" width="5.59765625" style="16" customWidth="1"/>
    <col min="6403" max="6403" width="11.69921875" style="16" customWidth="1"/>
    <col min="6404" max="6416" width="4.09765625" style="16" customWidth="1"/>
    <col min="6417" max="6427" width="16.69921875" style="16" customWidth="1"/>
    <col min="6428" max="6449" width="17.59765625" style="16" customWidth="1"/>
    <col min="6450" max="6657" width="10.59765625" style="16" customWidth="1"/>
    <col min="6658" max="6658" width="5.59765625" style="16" customWidth="1"/>
    <col min="6659" max="6659" width="11.69921875" style="16" customWidth="1"/>
    <col min="6660" max="6672" width="4.09765625" style="16" customWidth="1"/>
    <col min="6673" max="6683" width="16.69921875" style="16" customWidth="1"/>
    <col min="6684" max="6705" width="17.59765625" style="16" customWidth="1"/>
    <col min="6706" max="6913" width="10.59765625" style="16" customWidth="1"/>
    <col min="6914" max="6914" width="5.59765625" style="16" customWidth="1"/>
    <col min="6915" max="6915" width="11.69921875" style="16" customWidth="1"/>
    <col min="6916" max="6928" width="4.09765625" style="16" customWidth="1"/>
    <col min="6929" max="6939" width="16.69921875" style="16" customWidth="1"/>
    <col min="6940" max="6961" width="17.59765625" style="16" customWidth="1"/>
    <col min="6962" max="7169" width="10.59765625" style="16" customWidth="1"/>
    <col min="7170" max="7170" width="5.59765625" style="16" customWidth="1"/>
    <col min="7171" max="7171" width="11.69921875" style="16" customWidth="1"/>
    <col min="7172" max="7184" width="4.09765625" style="16" customWidth="1"/>
    <col min="7185" max="7195" width="16.69921875" style="16" customWidth="1"/>
    <col min="7196" max="7217" width="17.59765625" style="16" customWidth="1"/>
    <col min="7218" max="7425" width="10.59765625" style="16" customWidth="1"/>
    <col min="7426" max="7426" width="5.59765625" style="16" customWidth="1"/>
    <col min="7427" max="7427" width="11.69921875" style="16" customWidth="1"/>
    <col min="7428" max="7440" width="4.09765625" style="16" customWidth="1"/>
    <col min="7441" max="7451" width="16.69921875" style="16" customWidth="1"/>
    <col min="7452" max="7473" width="17.59765625" style="16" customWidth="1"/>
    <col min="7474" max="7681" width="10.59765625" style="16" customWidth="1"/>
    <col min="7682" max="7682" width="5.59765625" style="16" customWidth="1"/>
    <col min="7683" max="7683" width="11.69921875" style="16" customWidth="1"/>
    <col min="7684" max="7696" width="4.09765625" style="16" customWidth="1"/>
    <col min="7697" max="7707" width="16.69921875" style="16" customWidth="1"/>
    <col min="7708" max="7729" width="17.59765625" style="16" customWidth="1"/>
    <col min="7730" max="7937" width="10.59765625" style="16" customWidth="1"/>
    <col min="7938" max="7938" width="5.59765625" style="16" customWidth="1"/>
    <col min="7939" max="7939" width="11.69921875" style="16" customWidth="1"/>
    <col min="7940" max="7952" width="4.09765625" style="16" customWidth="1"/>
    <col min="7953" max="7963" width="16.69921875" style="16" customWidth="1"/>
    <col min="7964" max="7985" width="17.59765625" style="16" customWidth="1"/>
    <col min="7986" max="8193" width="10.59765625" style="16" customWidth="1"/>
    <col min="8194" max="8194" width="5.59765625" style="16" customWidth="1"/>
    <col min="8195" max="8195" width="11.69921875" style="16" customWidth="1"/>
    <col min="8196" max="8208" width="4.09765625" style="16" customWidth="1"/>
    <col min="8209" max="8219" width="16.69921875" style="16" customWidth="1"/>
    <col min="8220" max="8241" width="17.59765625" style="16" customWidth="1"/>
    <col min="8242" max="8449" width="10.59765625" style="16" customWidth="1"/>
    <col min="8450" max="8450" width="5.59765625" style="16" customWidth="1"/>
    <col min="8451" max="8451" width="11.69921875" style="16" customWidth="1"/>
    <col min="8452" max="8464" width="4.09765625" style="16" customWidth="1"/>
    <col min="8465" max="8475" width="16.69921875" style="16" customWidth="1"/>
    <col min="8476" max="8497" width="17.59765625" style="16" customWidth="1"/>
    <col min="8498" max="8705" width="10.59765625" style="16" customWidth="1"/>
    <col min="8706" max="8706" width="5.59765625" style="16" customWidth="1"/>
    <col min="8707" max="8707" width="11.69921875" style="16" customWidth="1"/>
    <col min="8708" max="8720" width="4.09765625" style="16" customWidth="1"/>
    <col min="8721" max="8731" width="16.69921875" style="16" customWidth="1"/>
    <col min="8732" max="8753" width="17.59765625" style="16" customWidth="1"/>
    <col min="8754" max="8961" width="10.59765625" style="16" customWidth="1"/>
    <col min="8962" max="8962" width="5.59765625" style="16" customWidth="1"/>
    <col min="8963" max="8963" width="11.69921875" style="16" customWidth="1"/>
    <col min="8964" max="8976" width="4.09765625" style="16" customWidth="1"/>
    <col min="8977" max="8987" width="16.69921875" style="16" customWidth="1"/>
    <col min="8988" max="9009" width="17.59765625" style="16" customWidth="1"/>
    <col min="9010" max="9217" width="10.59765625" style="16" customWidth="1"/>
    <col min="9218" max="9218" width="5.59765625" style="16" customWidth="1"/>
    <col min="9219" max="9219" width="11.69921875" style="16" customWidth="1"/>
    <col min="9220" max="9232" width="4.09765625" style="16" customWidth="1"/>
    <col min="9233" max="9243" width="16.69921875" style="16" customWidth="1"/>
    <col min="9244" max="9265" width="17.59765625" style="16" customWidth="1"/>
    <col min="9266" max="9473" width="10.59765625" style="16" customWidth="1"/>
    <col min="9474" max="9474" width="5.59765625" style="16" customWidth="1"/>
    <col min="9475" max="9475" width="11.69921875" style="16" customWidth="1"/>
    <col min="9476" max="9488" width="4.09765625" style="16" customWidth="1"/>
    <col min="9489" max="9499" width="16.69921875" style="16" customWidth="1"/>
    <col min="9500" max="9521" width="17.59765625" style="16" customWidth="1"/>
    <col min="9522" max="9729" width="10.59765625" style="16" customWidth="1"/>
    <col min="9730" max="9730" width="5.59765625" style="16" customWidth="1"/>
    <col min="9731" max="9731" width="11.69921875" style="16" customWidth="1"/>
    <col min="9732" max="9744" width="4.09765625" style="16" customWidth="1"/>
    <col min="9745" max="9755" width="16.69921875" style="16" customWidth="1"/>
    <col min="9756" max="9777" width="17.59765625" style="16" customWidth="1"/>
    <col min="9778" max="9985" width="10.59765625" style="16" customWidth="1"/>
    <col min="9986" max="9986" width="5.59765625" style="16" customWidth="1"/>
    <col min="9987" max="9987" width="11.69921875" style="16" customWidth="1"/>
    <col min="9988" max="10000" width="4.09765625" style="16" customWidth="1"/>
    <col min="10001" max="10011" width="16.69921875" style="16" customWidth="1"/>
    <col min="10012" max="10033" width="17.59765625" style="16" customWidth="1"/>
    <col min="10034" max="10241" width="10.59765625" style="16" customWidth="1"/>
    <col min="10242" max="10242" width="5.59765625" style="16" customWidth="1"/>
    <col min="10243" max="10243" width="11.69921875" style="16" customWidth="1"/>
    <col min="10244" max="10256" width="4.09765625" style="16" customWidth="1"/>
    <col min="10257" max="10267" width="16.69921875" style="16" customWidth="1"/>
    <col min="10268" max="10289" width="17.59765625" style="16" customWidth="1"/>
    <col min="10290" max="10497" width="10.59765625" style="16" customWidth="1"/>
    <col min="10498" max="10498" width="5.59765625" style="16" customWidth="1"/>
    <col min="10499" max="10499" width="11.69921875" style="16" customWidth="1"/>
    <col min="10500" max="10512" width="4.09765625" style="16" customWidth="1"/>
    <col min="10513" max="10523" width="16.69921875" style="16" customWidth="1"/>
    <col min="10524" max="10545" width="17.59765625" style="16" customWidth="1"/>
    <col min="10546" max="10753" width="10.59765625" style="16" customWidth="1"/>
    <col min="10754" max="10754" width="5.59765625" style="16" customWidth="1"/>
    <col min="10755" max="10755" width="11.69921875" style="16" customWidth="1"/>
    <col min="10756" max="10768" width="4.09765625" style="16" customWidth="1"/>
    <col min="10769" max="10779" width="16.69921875" style="16" customWidth="1"/>
    <col min="10780" max="10801" width="17.59765625" style="16" customWidth="1"/>
    <col min="10802" max="11009" width="10.59765625" style="16" customWidth="1"/>
    <col min="11010" max="11010" width="5.59765625" style="16" customWidth="1"/>
    <col min="11011" max="11011" width="11.69921875" style="16" customWidth="1"/>
    <col min="11012" max="11024" width="4.09765625" style="16" customWidth="1"/>
    <col min="11025" max="11035" width="16.69921875" style="16" customWidth="1"/>
    <col min="11036" max="11057" width="17.59765625" style="16" customWidth="1"/>
    <col min="11058" max="11265" width="10.59765625" style="16" customWidth="1"/>
    <col min="11266" max="11266" width="5.59765625" style="16" customWidth="1"/>
    <col min="11267" max="11267" width="11.69921875" style="16" customWidth="1"/>
    <col min="11268" max="11280" width="4.09765625" style="16" customWidth="1"/>
    <col min="11281" max="11291" width="16.69921875" style="16" customWidth="1"/>
    <col min="11292" max="11313" width="17.59765625" style="16" customWidth="1"/>
    <col min="11314" max="11521" width="10.59765625" style="16" customWidth="1"/>
    <col min="11522" max="11522" width="5.59765625" style="16" customWidth="1"/>
    <col min="11523" max="11523" width="11.69921875" style="16" customWidth="1"/>
    <col min="11524" max="11536" width="4.09765625" style="16" customWidth="1"/>
    <col min="11537" max="11547" width="16.69921875" style="16" customWidth="1"/>
    <col min="11548" max="11569" width="17.59765625" style="16" customWidth="1"/>
    <col min="11570" max="11777" width="10.59765625" style="16" customWidth="1"/>
    <col min="11778" max="11778" width="5.59765625" style="16" customWidth="1"/>
    <col min="11779" max="11779" width="11.69921875" style="16" customWidth="1"/>
    <col min="11780" max="11792" width="4.09765625" style="16" customWidth="1"/>
    <col min="11793" max="11803" width="16.69921875" style="16" customWidth="1"/>
    <col min="11804" max="11825" width="17.59765625" style="16" customWidth="1"/>
    <col min="11826" max="12033" width="10.59765625" style="16" customWidth="1"/>
    <col min="12034" max="12034" width="5.59765625" style="16" customWidth="1"/>
    <col min="12035" max="12035" width="11.69921875" style="16" customWidth="1"/>
    <col min="12036" max="12048" width="4.09765625" style="16" customWidth="1"/>
    <col min="12049" max="12059" width="16.69921875" style="16" customWidth="1"/>
    <col min="12060" max="12081" width="17.59765625" style="16" customWidth="1"/>
    <col min="12082" max="12289" width="10.59765625" style="16" customWidth="1"/>
    <col min="12290" max="12290" width="5.59765625" style="16" customWidth="1"/>
    <col min="12291" max="12291" width="11.69921875" style="16" customWidth="1"/>
    <col min="12292" max="12304" width="4.09765625" style="16" customWidth="1"/>
    <col min="12305" max="12315" width="16.69921875" style="16" customWidth="1"/>
    <col min="12316" max="12337" width="17.59765625" style="16" customWidth="1"/>
    <col min="12338" max="12545" width="10.59765625" style="16" customWidth="1"/>
    <col min="12546" max="12546" width="5.59765625" style="16" customWidth="1"/>
    <col min="12547" max="12547" width="11.69921875" style="16" customWidth="1"/>
    <col min="12548" max="12560" width="4.09765625" style="16" customWidth="1"/>
    <col min="12561" max="12571" width="16.69921875" style="16" customWidth="1"/>
    <col min="12572" max="12593" width="17.59765625" style="16" customWidth="1"/>
    <col min="12594" max="12801" width="10.59765625" style="16" customWidth="1"/>
    <col min="12802" max="12802" width="5.59765625" style="16" customWidth="1"/>
    <col min="12803" max="12803" width="11.69921875" style="16" customWidth="1"/>
    <col min="12804" max="12816" width="4.09765625" style="16" customWidth="1"/>
    <col min="12817" max="12827" width="16.69921875" style="16" customWidth="1"/>
    <col min="12828" max="12849" width="17.59765625" style="16" customWidth="1"/>
    <col min="12850" max="13057" width="10.59765625" style="16" customWidth="1"/>
    <col min="13058" max="13058" width="5.59765625" style="16" customWidth="1"/>
    <col min="13059" max="13059" width="11.69921875" style="16" customWidth="1"/>
    <col min="13060" max="13072" width="4.09765625" style="16" customWidth="1"/>
    <col min="13073" max="13083" width="16.69921875" style="16" customWidth="1"/>
    <col min="13084" max="13105" width="17.59765625" style="16" customWidth="1"/>
    <col min="13106" max="13313" width="10.59765625" style="16" customWidth="1"/>
    <col min="13314" max="13314" width="5.59765625" style="16" customWidth="1"/>
    <col min="13315" max="13315" width="11.69921875" style="16" customWidth="1"/>
    <col min="13316" max="13328" width="4.09765625" style="16" customWidth="1"/>
    <col min="13329" max="13339" width="16.69921875" style="16" customWidth="1"/>
    <col min="13340" max="13361" width="17.59765625" style="16" customWidth="1"/>
    <col min="13362" max="13569" width="10.59765625" style="16" customWidth="1"/>
    <col min="13570" max="13570" width="5.59765625" style="16" customWidth="1"/>
    <col min="13571" max="13571" width="11.69921875" style="16" customWidth="1"/>
    <col min="13572" max="13584" width="4.09765625" style="16" customWidth="1"/>
    <col min="13585" max="13595" width="16.69921875" style="16" customWidth="1"/>
    <col min="13596" max="13617" width="17.59765625" style="16" customWidth="1"/>
    <col min="13618" max="13825" width="10.59765625" style="16" customWidth="1"/>
    <col min="13826" max="13826" width="5.59765625" style="16" customWidth="1"/>
    <col min="13827" max="13827" width="11.69921875" style="16" customWidth="1"/>
    <col min="13828" max="13840" width="4.09765625" style="16" customWidth="1"/>
    <col min="13841" max="13851" width="16.69921875" style="16" customWidth="1"/>
    <col min="13852" max="13873" width="17.59765625" style="16" customWidth="1"/>
    <col min="13874" max="14081" width="10.59765625" style="16" customWidth="1"/>
    <col min="14082" max="14082" width="5.59765625" style="16" customWidth="1"/>
    <col min="14083" max="14083" width="11.69921875" style="16" customWidth="1"/>
    <col min="14084" max="14096" width="4.09765625" style="16" customWidth="1"/>
    <col min="14097" max="14107" width="16.69921875" style="16" customWidth="1"/>
    <col min="14108" max="14129" width="17.59765625" style="16" customWidth="1"/>
    <col min="14130" max="14337" width="10.59765625" style="16" customWidth="1"/>
    <col min="14338" max="14338" width="5.59765625" style="16" customWidth="1"/>
    <col min="14339" max="14339" width="11.69921875" style="16" customWidth="1"/>
    <col min="14340" max="14352" width="4.09765625" style="16" customWidth="1"/>
    <col min="14353" max="14363" width="16.69921875" style="16" customWidth="1"/>
    <col min="14364" max="14385" width="17.59765625" style="16" customWidth="1"/>
    <col min="14386" max="14593" width="10.59765625" style="16" customWidth="1"/>
    <col min="14594" max="14594" width="5.59765625" style="16" customWidth="1"/>
    <col min="14595" max="14595" width="11.69921875" style="16" customWidth="1"/>
    <col min="14596" max="14608" width="4.09765625" style="16" customWidth="1"/>
    <col min="14609" max="14619" width="16.69921875" style="16" customWidth="1"/>
    <col min="14620" max="14641" width="17.59765625" style="16" customWidth="1"/>
    <col min="14642" max="14849" width="10.59765625" style="16" customWidth="1"/>
    <col min="14850" max="14850" width="5.59765625" style="16" customWidth="1"/>
    <col min="14851" max="14851" width="11.69921875" style="16" customWidth="1"/>
    <col min="14852" max="14864" width="4.09765625" style="16" customWidth="1"/>
    <col min="14865" max="14875" width="16.69921875" style="16" customWidth="1"/>
    <col min="14876" max="14897" width="17.59765625" style="16" customWidth="1"/>
    <col min="14898" max="15105" width="10.59765625" style="16" customWidth="1"/>
    <col min="15106" max="15106" width="5.59765625" style="16" customWidth="1"/>
    <col min="15107" max="15107" width="11.69921875" style="16" customWidth="1"/>
    <col min="15108" max="15120" width="4.09765625" style="16" customWidth="1"/>
    <col min="15121" max="15131" width="16.69921875" style="16" customWidth="1"/>
    <col min="15132" max="15153" width="17.59765625" style="16" customWidth="1"/>
    <col min="15154" max="15361" width="10.59765625" style="16" customWidth="1"/>
    <col min="15362" max="15362" width="5.59765625" style="16" customWidth="1"/>
    <col min="15363" max="15363" width="11.69921875" style="16" customWidth="1"/>
    <col min="15364" max="15376" width="4.09765625" style="16" customWidth="1"/>
    <col min="15377" max="15387" width="16.69921875" style="16" customWidth="1"/>
    <col min="15388" max="15409" width="17.59765625" style="16" customWidth="1"/>
    <col min="15410" max="15617" width="10.59765625" style="16" customWidth="1"/>
    <col min="15618" max="15618" width="5.59765625" style="16" customWidth="1"/>
    <col min="15619" max="15619" width="11.69921875" style="16" customWidth="1"/>
    <col min="15620" max="15632" width="4.09765625" style="16" customWidth="1"/>
    <col min="15633" max="15643" width="16.69921875" style="16" customWidth="1"/>
    <col min="15644" max="15665" width="17.59765625" style="16" customWidth="1"/>
    <col min="15666" max="15873" width="10.59765625" style="16" customWidth="1"/>
    <col min="15874" max="15874" width="5.59765625" style="16" customWidth="1"/>
    <col min="15875" max="15875" width="11.69921875" style="16" customWidth="1"/>
    <col min="15876" max="15888" width="4.09765625" style="16" customWidth="1"/>
    <col min="15889" max="15899" width="16.69921875" style="16" customWidth="1"/>
    <col min="15900" max="15921" width="17.59765625" style="16" customWidth="1"/>
    <col min="15922" max="16129" width="10.59765625" style="16" customWidth="1"/>
    <col min="16130" max="16130" width="5.59765625" style="16" customWidth="1"/>
    <col min="16131" max="16131" width="11.69921875" style="16" customWidth="1"/>
    <col min="16132" max="16144" width="4.09765625" style="16" customWidth="1"/>
    <col min="16145" max="16155" width="16.69921875" style="16" customWidth="1"/>
    <col min="16156" max="16177" width="17.59765625" style="16" customWidth="1"/>
    <col min="16178" max="16384" width="10.59765625" style="16" customWidth="1"/>
  </cols>
  <sheetData>
    <row r="1" ht="17.25">
      <c r="B1" s="33" t="s">
        <v>79</v>
      </c>
    </row>
    <row r="2" ht="12" customHeight="1"/>
    <row r="3" spans="2:27" ht="17.25" customHeight="1">
      <c r="B3" s="27"/>
      <c r="C3" s="138" t="s">
        <v>74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7"/>
      <c r="R3" s="17"/>
      <c r="S3" s="17"/>
      <c r="T3" s="17"/>
      <c r="U3" s="17"/>
      <c r="V3" s="17"/>
      <c r="AA3" s="17"/>
    </row>
    <row r="4" spans="2:27" ht="17.25" customHeight="1">
      <c r="B4" s="35" t="s">
        <v>73</v>
      </c>
      <c r="C4" s="116">
        <v>15</v>
      </c>
      <c r="D4" s="116">
        <v>16</v>
      </c>
      <c r="E4" s="116">
        <v>17</v>
      </c>
      <c r="F4" s="116">
        <v>18</v>
      </c>
      <c r="G4" s="116">
        <v>19</v>
      </c>
      <c r="H4" s="116">
        <v>20</v>
      </c>
      <c r="I4" s="116">
        <v>21</v>
      </c>
      <c r="J4" s="116">
        <v>22</v>
      </c>
      <c r="K4" s="117">
        <v>23</v>
      </c>
      <c r="L4" s="117">
        <v>24</v>
      </c>
      <c r="M4" s="117">
        <v>25</v>
      </c>
      <c r="N4" s="117">
        <v>26</v>
      </c>
      <c r="O4" s="117">
        <v>27</v>
      </c>
      <c r="P4" s="117">
        <v>28</v>
      </c>
      <c r="Q4" s="12"/>
      <c r="R4" s="12"/>
      <c r="S4" s="12"/>
      <c r="T4" s="12"/>
      <c r="U4" s="12"/>
      <c r="AA4" s="12"/>
    </row>
    <row r="5" spans="1:27" ht="17.25" customHeight="1">
      <c r="A5" s="18">
        <v>1</v>
      </c>
      <c r="B5" s="28" t="s">
        <v>21</v>
      </c>
      <c r="C5" s="29"/>
      <c r="D5" s="29"/>
      <c r="E5" s="29">
        <v>1.520233196159122</v>
      </c>
      <c r="F5" s="29">
        <v>1.328719723183391</v>
      </c>
      <c r="G5" s="29">
        <v>1.2794715447154472</v>
      </c>
      <c r="H5" s="29">
        <v>1.2289409297448444</v>
      </c>
      <c r="I5" s="29">
        <v>1.2453271028037383</v>
      </c>
      <c r="J5" s="29">
        <v>0.9317647058823529</v>
      </c>
      <c r="K5" s="29">
        <v>1.0815286624203821</v>
      </c>
      <c r="L5" s="29">
        <v>1.079136690647482</v>
      </c>
      <c r="M5" s="29">
        <v>0.7277664630006789</v>
      </c>
      <c r="N5" s="29">
        <v>0.6455823293172691</v>
      </c>
      <c r="O5" s="29">
        <v>0.6867430441898527</v>
      </c>
      <c r="P5" s="29">
        <v>0.6710086840347361</v>
      </c>
      <c r="Q5" s="19"/>
      <c r="R5" s="19"/>
      <c r="S5" s="19"/>
      <c r="T5" s="19"/>
      <c r="U5" s="19"/>
      <c r="AA5" s="19"/>
    </row>
    <row r="6" spans="1:27" ht="17.25" customHeight="1">
      <c r="A6" s="18">
        <v>2</v>
      </c>
      <c r="B6" s="28" t="s">
        <v>22</v>
      </c>
      <c r="C6" s="29">
        <v>1.913533834586466</v>
      </c>
      <c r="D6" s="29">
        <v>1.7977207977207976</v>
      </c>
      <c r="E6" s="29">
        <v>1.6471716203259827</v>
      </c>
      <c r="F6" s="29">
        <v>1.4157088122605364</v>
      </c>
      <c r="G6" s="29">
        <v>1.7686635944700462</v>
      </c>
      <c r="H6" s="29">
        <v>1.4856860809476802</v>
      </c>
      <c r="I6" s="29">
        <v>1.114818449460255</v>
      </c>
      <c r="J6" s="29">
        <v>1.3178928247048138</v>
      </c>
      <c r="K6" s="29">
        <v>1.0503802281368821</v>
      </c>
      <c r="L6" s="29">
        <v>1.0449640287769784</v>
      </c>
      <c r="M6" s="29">
        <v>1.0601145038167938</v>
      </c>
      <c r="N6" s="29">
        <v>1.0571955719557196</v>
      </c>
      <c r="O6" s="29">
        <v>1.1139601139601139</v>
      </c>
      <c r="P6" s="29">
        <v>0.774904214559387</v>
      </c>
      <c r="Q6" s="19"/>
      <c r="R6" s="19"/>
      <c r="S6" s="19"/>
      <c r="T6" s="19"/>
      <c r="U6" s="19"/>
      <c r="AA6" s="19"/>
    </row>
    <row r="7" spans="1:27" ht="17.25" customHeight="1">
      <c r="A7" s="18">
        <v>3</v>
      </c>
      <c r="B7" s="28" t="s">
        <v>23</v>
      </c>
      <c r="C7" s="30"/>
      <c r="D7" s="30"/>
      <c r="E7" s="30"/>
      <c r="F7" s="30"/>
      <c r="G7" s="30"/>
      <c r="H7" s="30"/>
      <c r="I7" s="30"/>
      <c r="J7" s="30">
        <v>1.470125786163522</v>
      </c>
      <c r="K7" s="30">
        <v>1.4072672218016653</v>
      </c>
      <c r="L7" s="30">
        <v>1.2025316455696202</v>
      </c>
      <c r="M7" s="30">
        <v>1.0830670926517572</v>
      </c>
      <c r="N7" s="30">
        <v>1.1634980988593155</v>
      </c>
      <c r="O7" s="30">
        <v>0.9815436241610739</v>
      </c>
      <c r="P7" s="30">
        <v>0.8141197497765862</v>
      </c>
      <c r="Q7" s="19"/>
      <c r="R7" s="19"/>
      <c r="S7" s="19"/>
      <c r="T7" s="19"/>
      <c r="U7" s="19"/>
      <c r="AA7" s="19"/>
    </row>
    <row r="8" spans="1:27" ht="17.25" customHeight="1">
      <c r="A8" s="18">
        <v>4</v>
      </c>
      <c r="B8" s="28" t="s">
        <v>24</v>
      </c>
      <c r="C8" s="30"/>
      <c r="D8" s="30"/>
      <c r="E8" s="30"/>
      <c r="F8" s="30"/>
      <c r="G8" s="30"/>
      <c r="H8" s="30"/>
      <c r="I8" s="30"/>
      <c r="J8" s="30">
        <v>1.3437057991513437</v>
      </c>
      <c r="K8" s="30">
        <v>0.9224011713030746</v>
      </c>
      <c r="L8" s="30">
        <v>1.062295081967213</v>
      </c>
      <c r="M8" s="30">
        <v>1.102127659574468</v>
      </c>
      <c r="N8" s="30">
        <v>1.5142857142857142</v>
      </c>
      <c r="O8" s="30">
        <v>0.775</v>
      </c>
      <c r="P8" s="30">
        <v>1.015850144092219</v>
      </c>
      <c r="Q8" s="19"/>
      <c r="R8" s="19"/>
      <c r="S8" s="19"/>
      <c r="T8" s="19"/>
      <c r="U8" s="19"/>
      <c r="AA8" s="19"/>
    </row>
    <row r="9" spans="1:27" ht="17.25" customHeight="1">
      <c r="A9" s="18">
        <v>5</v>
      </c>
      <c r="B9" s="28" t="s">
        <v>25</v>
      </c>
      <c r="C9" s="29">
        <v>1.854855923159018</v>
      </c>
      <c r="D9" s="29">
        <v>1.6124121779859484</v>
      </c>
      <c r="E9" s="29">
        <v>1.4281282316442605</v>
      </c>
      <c r="F9" s="29">
        <v>1.631958762886598</v>
      </c>
      <c r="G9" s="29">
        <v>1.7335984095427435</v>
      </c>
      <c r="H9" s="29">
        <v>1.6407867494824016</v>
      </c>
      <c r="I9" s="29">
        <v>1.486586493987049</v>
      </c>
      <c r="J9" s="29">
        <v>1.3346116970278044</v>
      </c>
      <c r="K9" s="29">
        <v>1.0629991126885536</v>
      </c>
      <c r="L9" s="29">
        <v>0.9499527856468366</v>
      </c>
      <c r="M9" s="29">
        <v>0.8355140186915888</v>
      </c>
      <c r="N9" s="29">
        <v>0.693858845096242</v>
      </c>
      <c r="O9" s="29">
        <v>0.7561643835616438</v>
      </c>
      <c r="P9" s="29">
        <v>0.6912442396313364</v>
      </c>
      <c r="Q9" s="19"/>
      <c r="R9" s="19"/>
      <c r="S9" s="19"/>
      <c r="T9" s="19"/>
      <c r="U9" s="19"/>
      <c r="AA9" s="19"/>
    </row>
    <row r="10" spans="1:27" ht="17.25" customHeight="1">
      <c r="A10" s="18">
        <v>6</v>
      </c>
      <c r="B10" s="28" t="s">
        <v>26</v>
      </c>
      <c r="C10" s="29">
        <v>1.227536231884058</v>
      </c>
      <c r="D10" s="29">
        <v>1.4360385144429162</v>
      </c>
      <c r="E10" s="29">
        <v>0.8615071283095723</v>
      </c>
      <c r="F10" s="29">
        <v>0.9179331306990881</v>
      </c>
      <c r="G10" s="29">
        <v>0.8104838709677419</v>
      </c>
      <c r="H10" s="29">
        <v>1.0961538461538463</v>
      </c>
      <c r="I10" s="29">
        <v>0.7075471698113207</v>
      </c>
      <c r="J10" s="29">
        <v>0.9376623376623376</v>
      </c>
      <c r="K10" s="29">
        <v>0.7882653061224489</v>
      </c>
      <c r="L10" s="29">
        <v>0.6152019002375297</v>
      </c>
      <c r="M10" s="29">
        <v>0.5742331288343558</v>
      </c>
      <c r="N10" s="29">
        <v>0.4134078212290503</v>
      </c>
      <c r="O10" s="29">
        <v>0.5690672963400236</v>
      </c>
      <c r="P10" s="29">
        <v>0.3713646532438479</v>
      </c>
      <c r="Q10" s="19"/>
      <c r="R10" s="19"/>
      <c r="S10" s="19"/>
      <c r="T10" s="19"/>
      <c r="U10" s="19"/>
      <c r="AA10" s="19"/>
    </row>
    <row r="11" spans="1:27" ht="17.25" customHeight="1">
      <c r="A11" s="18">
        <v>7</v>
      </c>
      <c r="B11" s="28" t="s">
        <v>52</v>
      </c>
      <c r="C11" s="29">
        <v>1.6693069306930692</v>
      </c>
      <c r="D11" s="29">
        <v>1.7650485436893204</v>
      </c>
      <c r="E11" s="29">
        <v>1.7429643527204504</v>
      </c>
      <c r="F11" s="29">
        <v>1.271559633027523</v>
      </c>
      <c r="G11" s="29">
        <v>1.5593220338983051</v>
      </c>
      <c r="H11" s="29">
        <v>1.5771929824561404</v>
      </c>
      <c r="I11" s="29">
        <v>1.5475792988313857</v>
      </c>
      <c r="J11" s="29">
        <v>1.2830820770519262</v>
      </c>
      <c r="K11" s="29">
        <v>1.405103668261563</v>
      </c>
      <c r="L11" s="29">
        <v>0.7205240174672489</v>
      </c>
      <c r="M11" s="29">
        <v>0.2106060606060606</v>
      </c>
      <c r="N11" s="29">
        <v>0.6979020979020979</v>
      </c>
      <c r="O11" s="29">
        <v>0.6054519368723099</v>
      </c>
      <c r="P11" s="29">
        <v>0.5463768115942029</v>
      </c>
      <c r="Q11" s="19"/>
      <c r="R11" s="19"/>
      <c r="S11" s="19"/>
      <c r="T11" s="19"/>
      <c r="U11" s="19"/>
      <c r="AA11" s="19"/>
    </row>
    <row r="12" spans="1:27" ht="17.25" customHeight="1">
      <c r="A12" s="18">
        <v>8</v>
      </c>
      <c r="B12" s="28" t="s">
        <v>53</v>
      </c>
      <c r="C12" s="29"/>
      <c r="D12" s="29"/>
      <c r="E12" s="29">
        <v>1.2324380165289257</v>
      </c>
      <c r="F12" s="29">
        <v>1.279443254817987</v>
      </c>
      <c r="G12" s="29">
        <v>1.2215799614643545</v>
      </c>
      <c r="H12" s="29">
        <v>1.197136563876652</v>
      </c>
      <c r="I12" s="29">
        <v>1.0267952840300107</v>
      </c>
      <c r="J12" s="29">
        <v>0.9644396551724138</v>
      </c>
      <c r="K12" s="29">
        <v>0.902127659574468</v>
      </c>
      <c r="L12" s="29">
        <v>1.1025906735751296</v>
      </c>
      <c r="M12" s="29">
        <v>0.8426966292134831</v>
      </c>
      <c r="N12" s="29">
        <v>0.8310502283105022</v>
      </c>
      <c r="O12" s="29">
        <v>0.6972789115646258</v>
      </c>
      <c r="P12" s="29">
        <v>0.6845794392523364</v>
      </c>
      <c r="Q12" s="19"/>
      <c r="R12" s="19"/>
      <c r="S12" s="19"/>
      <c r="T12" s="19"/>
      <c r="U12" s="19"/>
      <c r="AA12" s="19"/>
    </row>
    <row r="13" spans="1:27" ht="17.25" customHeight="1">
      <c r="A13" s="18">
        <v>9</v>
      </c>
      <c r="B13" s="28" t="s">
        <v>54</v>
      </c>
      <c r="C13" s="29"/>
      <c r="D13" s="29"/>
      <c r="E13" s="29">
        <v>2.125581395348837</v>
      </c>
      <c r="F13" s="29">
        <v>1.5143487858719646</v>
      </c>
      <c r="G13" s="29">
        <v>1.469387755102041</v>
      </c>
      <c r="H13" s="29">
        <v>1.4837209302325582</v>
      </c>
      <c r="I13" s="29">
        <v>1.5225225225225225</v>
      </c>
      <c r="J13" s="29">
        <v>1.0492505353319057</v>
      </c>
      <c r="K13" s="29">
        <v>1.123456790123457</v>
      </c>
      <c r="L13" s="29">
        <v>0.9829059829059829</v>
      </c>
      <c r="M13" s="29">
        <v>0.6918103448275862</v>
      </c>
      <c r="N13" s="29">
        <v>0.6485260770975056</v>
      </c>
      <c r="O13" s="29">
        <v>0.7253668763102725</v>
      </c>
      <c r="P13" s="29">
        <v>0.5150812064965197</v>
      </c>
      <c r="Q13" s="19"/>
      <c r="R13" s="19"/>
      <c r="S13" s="19"/>
      <c r="T13" s="19"/>
      <c r="U13" s="19"/>
      <c r="AA13" s="19"/>
    </row>
    <row r="14" spans="1:27" ht="17.25" customHeight="1">
      <c r="A14" s="18">
        <v>10</v>
      </c>
      <c r="B14" s="28" t="s">
        <v>55</v>
      </c>
      <c r="C14" s="29"/>
      <c r="D14" s="29"/>
      <c r="E14" s="29">
        <v>1.4022770398481974</v>
      </c>
      <c r="F14" s="29">
        <v>1.3870967741935485</v>
      </c>
      <c r="G14" s="29">
        <v>1.756554307116105</v>
      </c>
      <c r="H14" s="29">
        <v>1.462998102466793</v>
      </c>
      <c r="I14" s="29">
        <v>1.2393822393822393</v>
      </c>
      <c r="J14" s="29">
        <v>1.1208333333333333</v>
      </c>
      <c r="K14" s="29">
        <v>0.9545454545454546</v>
      </c>
      <c r="L14" s="29">
        <v>1.0256916996047432</v>
      </c>
      <c r="M14" s="29">
        <v>0.8204225352112676</v>
      </c>
      <c r="N14" s="29">
        <v>0.8303747534516766</v>
      </c>
      <c r="O14" s="29">
        <v>0.8306122448979592</v>
      </c>
      <c r="P14" s="29">
        <v>0.8367346938775511</v>
      </c>
      <c r="Q14" s="19"/>
      <c r="R14" s="19"/>
      <c r="S14" s="19"/>
      <c r="T14" s="19"/>
      <c r="U14" s="19"/>
      <c r="AA14" s="19"/>
    </row>
    <row r="15" spans="1:27" ht="17.25" customHeight="1">
      <c r="A15" s="18">
        <v>11</v>
      </c>
      <c r="B15" s="28" t="s">
        <v>56</v>
      </c>
      <c r="C15" s="29"/>
      <c r="D15" s="29"/>
      <c r="E15" s="29">
        <v>2.142611683848797</v>
      </c>
      <c r="F15" s="29">
        <v>2.1398865784499055</v>
      </c>
      <c r="G15" s="29">
        <v>1.8788426763110306</v>
      </c>
      <c r="H15" s="29">
        <v>2.3065420560747665</v>
      </c>
      <c r="I15" s="29">
        <v>2.2085769980506824</v>
      </c>
      <c r="J15" s="29">
        <v>1.7195121951219512</v>
      </c>
      <c r="K15" s="29">
        <v>1.969758064516129</v>
      </c>
      <c r="L15" s="29">
        <v>1.8721174004192873</v>
      </c>
      <c r="M15" s="29">
        <v>1.3605870020964361</v>
      </c>
      <c r="N15" s="29">
        <v>1.4061135371179039</v>
      </c>
      <c r="O15" s="29">
        <v>1.1271820448877805</v>
      </c>
      <c r="P15" s="29">
        <v>0.900990099009901</v>
      </c>
      <c r="Q15" s="19"/>
      <c r="R15" s="19"/>
      <c r="S15" s="19"/>
      <c r="T15" s="19"/>
      <c r="U15" s="19"/>
      <c r="AA15" s="19"/>
    </row>
    <row r="16" spans="1:27" ht="17.25" customHeight="1">
      <c r="A16" s="18">
        <v>12</v>
      </c>
      <c r="B16" s="28" t="s">
        <v>57</v>
      </c>
      <c r="C16" s="29"/>
      <c r="D16" s="29"/>
      <c r="E16" s="29">
        <v>1.8541300527240774</v>
      </c>
      <c r="F16" s="29">
        <v>1.7178571428571427</v>
      </c>
      <c r="G16" s="29">
        <v>1.7326906222611744</v>
      </c>
      <c r="H16" s="29">
        <v>1.5668733392382639</v>
      </c>
      <c r="I16" s="29">
        <v>1.6104240282685511</v>
      </c>
      <c r="J16" s="29">
        <v>1.4774083546462062</v>
      </c>
      <c r="K16" s="29">
        <v>1.2576687116564418</v>
      </c>
      <c r="L16" s="29">
        <v>1.3551324503311257</v>
      </c>
      <c r="M16" s="29">
        <v>1.2377495462794919</v>
      </c>
      <c r="N16" s="29">
        <v>0.9878366637706343</v>
      </c>
      <c r="O16" s="29">
        <v>1.1252236135957066</v>
      </c>
      <c r="P16" s="29">
        <v>0.7663096397273612</v>
      </c>
      <c r="Q16" s="19"/>
      <c r="R16" s="19"/>
      <c r="S16" s="19"/>
      <c r="T16" s="19"/>
      <c r="U16" s="19"/>
      <c r="AA16" s="19"/>
    </row>
    <row r="17" spans="1:27" ht="17.25" customHeight="1">
      <c r="A17" s="18">
        <v>13</v>
      </c>
      <c r="B17" s="28" t="s">
        <v>58</v>
      </c>
      <c r="C17" s="29"/>
      <c r="D17" s="29"/>
      <c r="E17" s="29">
        <v>1.8085106382978724</v>
      </c>
      <c r="F17" s="29">
        <v>1.5731414868105515</v>
      </c>
      <c r="G17" s="29">
        <v>1.5188470066518847</v>
      </c>
      <c r="H17" s="29">
        <v>1.7743467933491686</v>
      </c>
      <c r="I17" s="29">
        <v>1.315217391304348</v>
      </c>
      <c r="J17" s="29">
        <v>1.4696629213483146</v>
      </c>
      <c r="K17" s="29">
        <v>1.5566265060240965</v>
      </c>
      <c r="L17" s="29">
        <v>1.3059125964010283</v>
      </c>
      <c r="M17" s="29">
        <v>1.135831381733021</v>
      </c>
      <c r="N17" s="29">
        <v>1.503562945368171</v>
      </c>
      <c r="O17" s="29">
        <v>1.0259067357512954</v>
      </c>
      <c r="P17" s="29">
        <v>0.5710382513661202</v>
      </c>
      <c r="Q17" s="19"/>
      <c r="R17" s="19"/>
      <c r="S17" s="19"/>
      <c r="T17" s="19"/>
      <c r="U17" s="19"/>
      <c r="AA17" s="19"/>
    </row>
    <row r="18" spans="1:16" ht="17.25" customHeight="1">
      <c r="A18" s="18">
        <v>14</v>
      </c>
      <c r="B18" s="28" t="s">
        <v>27</v>
      </c>
      <c r="C18" s="29">
        <v>2.0823045267489713</v>
      </c>
      <c r="D18" s="29">
        <v>1.7056451612903225</v>
      </c>
      <c r="E18" s="29">
        <v>1.7436974789915967</v>
      </c>
      <c r="F18" s="29">
        <v>1.4790697674418605</v>
      </c>
      <c r="G18" s="29">
        <v>1.5255102040816326</v>
      </c>
      <c r="H18" s="29">
        <v>1.4300518134715026</v>
      </c>
      <c r="I18" s="29">
        <v>1.4915254237288136</v>
      </c>
      <c r="J18" s="29">
        <v>1.4248704663212435</v>
      </c>
      <c r="K18" s="29">
        <v>1.41</v>
      </c>
      <c r="L18" s="29">
        <v>0.9027027027027027</v>
      </c>
      <c r="M18" s="29">
        <v>1.0796019900497513</v>
      </c>
      <c r="N18" s="29">
        <v>1.198952879581152</v>
      </c>
      <c r="O18" s="29">
        <v>0.7671957671957672</v>
      </c>
      <c r="P18" s="29">
        <v>1.1229050279329609</v>
      </c>
    </row>
    <row r="19" spans="1:16" ht="17.25" customHeight="1">
      <c r="A19" s="18">
        <v>15</v>
      </c>
      <c r="B19" s="28" t="s">
        <v>28</v>
      </c>
      <c r="C19" s="29">
        <v>1.4</v>
      </c>
      <c r="D19" s="29">
        <v>1.0567375886524824</v>
      </c>
      <c r="E19" s="29">
        <v>0.7804878048780488</v>
      </c>
      <c r="F19" s="29">
        <v>0.5220588235294118</v>
      </c>
      <c r="G19" s="29">
        <v>0.3191489361702128</v>
      </c>
      <c r="H19" s="29">
        <v>0.30656934306569344</v>
      </c>
      <c r="I19" s="29">
        <v>0.2796610169491525</v>
      </c>
      <c r="J19" s="29">
        <v>0.13445378151260504</v>
      </c>
      <c r="K19" s="29">
        <v>0.24299065420560748</v>
      </c>
      <c r="L19" s="29">
        <v>0.1743119266055046</v>
      </c>
      <c r="M19" s="29">
        <v>0.15</v>
      </c>
      <c r="N19" s="29">
        <v>0.21505376344086022</v>
      </c>
      <c r="O19" s="29">
        <v>0.13157894736842105</v>
      </c>
      <c r="P19" s="29">
        <v>0.125</v>
      </c>
    </row>
    <row r="20" spans="1:16" ht="17.25" customHeight="1">
      <c r="A20" s="18">
        <v>16</v>
      </c>
      <c r="B20" s="28" t="s">
        <v>59</v>
      </c>
      <c r="C20" s="29"/>
      <c r="D20" s="29"/>
      <c r="E20" s="29">
        <v>1.83419689119171</v>
      </c>
      <c r="F20" s="29">
        <v>2.0247524752475248</v>
      </c>
      <c r="G20" s="29">
        <v>1.5561497326203209</v>
      </c>
      <c r="H20" s="29">
        <v>1.478494623655914</v>
      </c>
      <c r="I20" s="29">
        <v>1.541237113402062</v>
      </c>
      <c r="J20" s="29">
        <v>1.0403587443946187</v>
      </c>
      <c r="K20" s="29">
        <v>1.0728155339805825</v>
      </c>
      <c r="L20" s="29">
        <v>1.1839622641509433</v>
      </c>
      <c r="M20" s="29">
        <v>1.1981132075471699</v>
      </c>
      <c r="N20" s="29">
        <v>1.080188679245283</v>
      </c>
      <c r="O20" s="29">
        <v>1.3623188405797102</v>
      </c>
      <c r="P20" s="29">
        <v>1.2843137254901962</v>
      </c>
    </row>
    <row r="21" spans="1:16" ht="17.25" customHeight="1">
      <c r="A21" s="18">
        <v>17</v>
      </c>
      <c r="B21" s="28" t="s">
        <v>29</v>
      </c>
      <c r="C21" s="29">
        <v>2.1153846153846154</v>
      </c>
      <c r="D21" s="29">
        <v>1.955223880597015</v>
      </c>
      <c r="E21" s="29">
        <v>1.7857142857142858</v>
      </c>
      <c r="F21" s="29">
        <v>2.090909090909091</v>
      </c>
      <c r="G21" s="29">
        <v>1.8666666666666667</v>
      </c>
      <c r="H21" s="29">
        <v>0.9545454545454546</v>
      </c>
      <c r="I21" s="29">
        <v>1.396551724137931</v>
      </c>
      <c r="J21" s="29">
        <v>1.84</v>
      </c>
      <c r="K21" s="29">
        <v>0.75</v>
      </c>
      <c r="L21" s="29">
        <v>0.6833333333333333</v>
      </c>
      <c r="M21" s="29">
        <v>0.25333333333333335</v>
      </c>
      <c r="N21" s="29">
        <v>0.65</v>
      </c>
      <c r="O21" s="29">
        <v>0.3333333333333333</v>
      </c>
      <c r="P21" s="29">
        <v>0.17142857142857143</v>
      </c>
    </row>
    <row r="22" spans="1:16" ht="17.25" customHeight="1">
      <c r="A22" s="18">
        <v>18</v>
      </c>
      <c r="B22" s="28" t="s">
        <v>30</v>
      </c>
      <c r="C22" s="29">
        <v>2.52</v>
      </c>
      <c r="D22" s="29">
        <v>2.760869565217391</v>
      </c>
      <c r="E22" s="29">
        <v>1.8524590163934427</v>
      </c>
      <c r="F22" s="29">
        <v>2.2</v>
      </c>
      <c r="G22" s="29">
        <v>2.6</v>
      </c>
      <c r="H22" s="29">
        <v>2.8088235294117645</v>
      </c>
      <c r="I22" s="29">
        <v>2.4864864864864864</v>
      </c>
      <c r="J22" s="29">
        <v>2.3934426229508197</v>
      </c>
      <c r="K22" s="29">
        <v>1.9852941176470589</v>
      </c>
      <c r="L22" s="29">
        <v>2.0327868852459017</v>
      </c>
      <c r="M22" s="29">
        <v>1.984375</v>
      </c>
      <c r="N22" s="29">
        <v>0.8133333333333334</v>
      </c>
      <c r="O22" s="29">
        <v>1.0166666666666666</v>
      </c>
      <c r="P22" s="29">
        <v>0.6363636363636364</v>
      </c>
    </row>
    <row r="23" spans="1:16" ht="17.25" customHeight="1" thickBot="1">
      <c r="A23" s="18">
        <v>19</v>
      </c>
      <c r="B23" s="114" t="s">
        <v>31</v>
      </c>
      <c r="C23" s="115">
        <v>3.2</v>
      </c>
      <c r="D23" s="115">
        <v>2.5833333333333335</v>
      </c>
      <c r="E23" s="115">
        <v>2.13953488372093</v>
      </c>
      <c r="F23" s="115">
        <v>2.4285714285714284</v>
      </c>
      <c r="G23" s="115">
        <v>2.6527777777777777</v>
      </c>
      <c r="H23" s="115">
        <v>3.0945945945945947</v>
      </c>
      <c r="I23" s="115">
        <v>3.0853658536585367</v>
      </c>
      <c r="J23" s="115">
        <v>2.1944444444444446</v>
      </c>
      <c r="K23" s="115">
        <v>2.135135135135135</v>
      </c>
      <c r="L23" s="115">
        <v>1.3333333333333333</v>
      </c>
      <c r="M23" s="115">
        <v>0.484375</v>
      </c>
      <c r="N23" s="115">
        <v>0.4861111111111111</v>
      </c>
      <c r="O23" s="115">
        <v>0.37037037037037035</v>
      </c>
      <c r="P23" s="115">
        <v>0.4027777777777778</v>
      </c>
    </row>
    <row r="24" spans="1:16" ht="17.25" customHeight="1" thickTop="1">
      <c r="A24" s="18">
        <v>20</v>
      </c>
      <c r="B24" s="111" t="s">
        <v>60</v>
      </c>
      <c r="C24" s="112">
        <v>1.8473669388904534</v>
      </c>
      <c r="D24" s="112">
        <v>1.829153377790664</v>
      </c>
      <c r="E24" s="112">
        <v>1.611600693441202</v>
      </c>
      <c r="F24" s="112">
        <v>1.4893273674172962</v>
      </c>
      <c r="G24" s="112">
        <v>1.5016627750654497</v>
      </c>
      <c r="H24" s="112">
        <v>1.4105125027338339</v>
      </c>
      <c r="I24" s="112">
        <v>1.32</v>
      </c>
      <c r="J24" s="112">
        <v>1.1816645542881283</v>
      </c>
      <c r="K24" s="113">
        <v>1.1283979577756313</v>
      </c>
      <c r="L24" s="113">
        <v>1.0568410812313251</v>
      </c>
      <c r="M24" s="113">
        <v>0.8618434929339802</v>
      </c>
      <c r="N24" s="112">
        <v>0.844627869875841</v>
      </c>
      <c r="O24" s="112">
        <v>0.8</v>
      </c>
      <c r="P24" s="112">
        <v>0.6846341814000287</v>
      </c>
    </row>
    <row r="25" spans="13:16" ht="15">
      <c r="M25" s="20"/>
      <c r="N25" s="20"/>
      <c r="O25" s="20"/>
      <c r="P25" s="20"/>
    </row>
    <row r="26" spans="13:16" ht="15">
      <c r="M26" s="20"/>
      <c r="N26" s="20"/>
      <c r="O26" s="20"/>
      <c r="P26" s="20"/>
    </row>
    <row r="27" spans="13:16" ht="12">
      <c r="M27" s="20"/>
      <c r="N27" s="20"/>
      <c r="O27" s="20"/>
      <c r="P27" s="20"/>
    </row>
    <row r="28" spans="13:16" ht="12">
      <c r="M28" s="20"/>
      <c r="N28" s="20"/>
      <c r="O28" s="20"/>
      <c r="P28" s="20"/>
    </row>
    <row r="29" spans="13:16" ht="12">
      <c r="M29" s="20"/>
      <c r="N29" s="20"/>
      <c r="O29" s="20"/>
      <c r="P29" s="20"/>
    </row>
    <row r="30" spans="13:16" ht="12">
      <c r="M30" s="20"/>
      <c r="N30" s="20"/>
      <c r="O30" s="20"/>
      <c r="P30" s="20"/>
    </row>
    <row r="31" spans="13:16" ht="12">
      <c r="M31" s="20"/>
      <c r="N31" s="20"/>
      <c r="O31" s="20"/>
      <c r="P31" s="20"/>
    </row>
    <row r="32" spans="13:16" ht="12">
      <c r="M32" s="20"/>
      <c r="N32" s="20"/>
      <c r="O32" s="20"/>
      <c r="P32" s="20"/>
    </row>
    <row r="33" spans="13:16" ht="12">
      <c r="M33" s="20"/>
      <c r="N33" s="20"/>
      <c r="O33" s="20"/>
      <c r="P33" s="20"/>
    </row>
    <row r="34" spans="13:16" ht="12">
      <c r="M34" s="20"/>
      <c r="N34" s="20"/>
      <c r="O34" s="20"/>
      <c r="P34" s="20"/>
    </row>
    <row r="35" spans="13:16" ht="12">
      <c r="M35" s="20"/>
      <c r="N35" s="20"/>
      <c r="O35" s="20"/>
      <c r="P35" s="20"/>
    </row>
    <row r="36" spans="13:16" ht="12">
      <c r="M36" s="20"/>
      <c r="N36" s="20"/>
      <c r="O36" s="20"/>
      <c r="P36" s="20"/>
    </row>
    <row r="37" spans="13:16" ht="12">
      <c r="M37" s="20"/>
      <c r="N37" s="20"/>
      <c r="O37" s="20"/>
      <c r="P37" s="20"/>
    </row>
    <row r="38" spans="13:16" ht="12">
      <c r="M38" s="20"/>
      <c r="N38" s="20"/>
      <c r="O38" s="20"/>
      <c r="P38" s="20"/>
    </row>
    <row r="39" spans="13:16" ht="12">
      <c r="M39" s="20"/>
      <c r="N39" s="20"/>
      <c r="O39" s="20"/>
      <c r="P39" s="20"/>
    </row>
    <row r="40" spans="13:16" ht="12">
      <c r="M40" s="20"/>
      <c r="N40" s="20"/>
      <c r="O40" s="20"/>
      <c r="P40" s="20"/>
    </row>
    <row r="41" spans="13:16" ht="12">
      <c r="M41" s="20"/>
      <c r="N41" s="20"/>
      <c r="O41" s="20"/>
      <c r="P41" s="20"/>
    </row>
    <row r="42" spans="13:16" ht="12">
      <c r="M42" s="20"/>
      <c r="N42" s="20"/>
      <c r="O42" s="20"/>
      <c r="P42" s="20"/>
    </row>
    <row r="43" spans="13:16" ht="12">
      <c r="M43" s="20"/>
      <c r="N43" s="20"/>
      <c r="O43" s="20"/>
      <c r="P43" s="20"/>
    </row>
    <row r="44" spans="13:16" ht="12">
      <c r="M44" s="20"/>
      <c r="N44" s="20"/>
      <c r="O44" s="20"/>
      <c r="P44" s="20"/>
    </row>
    <row r="45" spans="13:16" ht="12">
      <c r="M45" s="20"/>
      <c r="N45" s="20"/>
      <c r="O45" s="20"/>
      <c r="P45" s="20"/>
    </row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9" ht="17.25">
      <c r="B59" s="33" t="str">
        <f>B1</f>
        <v>■12歳児（中学1年生時点）　一人平均むし歯数の状況</v>
      </c>
    </row>
    <row r="122" ht="15">
      <c r="Q122" s="15"/>
    </row>
  </sheetData>
  <autoFilter ref="A4:P24">
    <sortState ref="A5:P122">
      <sortCondition sortBy="value" ref="A5:A122"/>
    </sortState>
  </autoFilter>
  <mergeCells count="1">
    <mergeCell ref="C3:P3"/>
  </mergeCells>
  <printOptions verticalCentered="1"/>
  <pageMargins left="0.8661417322834646" right="0.7086614173228347" top="0.7480314960629921" bottom="0.7480314960629921" header="0.31496062992125984" footer="0.31496062992125984"/>
  <pageSetup horizontalDpi="600" verticalDpi="600" orientation="portrait" paperSize="9" r:id="rId2"/>
  <colBreaks count="1" manualBreakCount="1">
    <brk id="17" max="1638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0"/>
  <sheetViews>
    <sheetView tabSelected="1" view="pageBreakPreview" zoomScale="85" zoomScaleSheetLayoutView="85" workbookViewId="0" topLeftCell="A36">
      <selection activeCell="B60" sqref="B60"/>
    </sheetView>
  </sheetViews>
  <sheetFormatPr defaultColWidth="10.59765625" defaultRowHeight="15"/>
  <cols>
    <col min="1" max="1" width="3.09765625" style="16" customWidth="1"/>
    <col min="2" max="2" width="11.69921875" style="21" customWidth="1"/>
    <col min="3" max="4" width="4.69921875" style="14" customWidth="1"/>
    <col min="5" max="16" width="4.69921875" style="15" customWidth="1"/>
    <col min="17" max="17" width="4.69921875" style="16" customWidth="1"/>
    <col min="18" max="27" width="16.69921875" style="16" customWidth="1"/>
    <col min="28" max="49" width="17.59765625" style="16" customWidth="1"/>
    <col min="50" max="16384" width="10.59765625" style="16" customWidth="1"/>
  </cols>
  <sheetData>
    <row r="1" ht="17.25">
      <c r="B1" s="34" t="s">
        <v>80</v>
      </c>
    </row>
    <row r="2" ht="12" customHeight="1"/>
    <row r="3" spans="2:22" ht="17.25" customHeight="1">
      <c r="B3" s="22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7"/>
      <c r="R3" s="17"/>
      <c r="S3" s="17"/>
      <c r="T3" s="17"/>
      <c r="U3" s="17"/>
      <c r="V3" s="17"/>
    </row>
    <row r="4" spans="2:21" ht="17.25" customHeight="1">
      <c r="B4" s="22" t="s">
        <v>78</v>
      </c>
      <c r="C4" s="136">
        <v>15</v>
      </c>
      <c r="D4" s="136">
        <v>16</v>
      </c>
      <c r="E4" s="136">
        <v>17</v>
      </c>
      <c r="F4" s="136">
        <v>18</v>
      </c>
      <c r="G4" s="137">
        <v>19</v>
      </c>
      <c r="H4" s="137">
        <v>20</v>
      </c>
      <c r="I4" s="137">
        <v>21</v>
      </c>
      <c r="J4" s="137">
        <v>22</v>
      </c>
      <c r="K4" s="137">
        <v>23</v>
      </c>
      <c r="L4" s="137">
        <v>24</v>
      </c>
      <c r="M4" s="137">
        <v>25</v>
      </c>
      <c r="N4" s="137">
        <v>26</v>
      </c>
      <c r="O4" s="137">
        <v>27</v>
      </c>
      <c r="P4" s="137">
        <v>28</v>
      </c>
      <c r="Q4" s="12"/>
      <c r="R4" s="12"/>
      <c r="S4" s="12"/>
      <c r="T4" s="12"/>
      <c r="U4" s="12"/>
    </row>
    <row r="5" spans="1:21" ht="17.25" customHeight="1">
      <c r="A5" s="16">
        <v>1</v>
      </c>
      <c r="B5" s="23" t="s">
        <v>21</v>
      </c>
      <c r="C5" s="24"/>
      <c r="D5" s="24"/>
      <c r="E5" s="24">
        <v>51.028806584362144</v>
      </c>
      <c r="F5" s="24">
        <v>46.85121107266436</v>
      </c>
      <c r="G5" s="24">
        <v>45.08807588075881</v>
      </c>
      <c r="H5" s="24">
        <v>44.7046487242223</v>
      </c>
      <c r="I5" s="24">
        <v>44.49265687583445</v>
      </c>
      <c r="J5" s="24">
        <v>34.11764705882353</v>
      </c>
      <c r="K5" s="24">
        <v>39.904458598726116</v>
      </c>
      <c r="L5" s="24">
        <v>40.876389797253104</v>
      </c>
      <c r="M5" s="24">
        <v>30.278343516632724</v>
      </c>
      <c r="N5" s="24">
        <v>26.40562248995984</v>
      </c>
      <c r="O5" s="25">
        <v>28.24877250409165</v>
      </c>
      <c r="P5" s="25">
        <v>28.35671342685371</v>
      </c>
      <c r="Q5" s="19"/>
      <c r="R5" s="19"/>
      <c r="S5" s="19"/>
      <c r="T5" s="19"/>
      <c r="U5" s="19"/>
    </row>
    <row r="6" spans="1:21" ht="17.25" customHeight="1">
      <c r="A6" s="16">
        <v>2</v>
      </c>
      <c r="B6" s="23" t="s">
        <v>22</v>
      </c>
      <c r="C6" s="24">
        <v>60.6203007518797</v>
      </c>
      <c r="D6" s="24">
        <v>62.29819563152896</v>
      </c>
      <c r="E6" s="24">
        <v>53.691275167785236</v>
      </c>
      <c r="F6" s="24">
        <v>48.180076628352495</v>
      </c>
      <c r="G6" s="24">
        <v>56.68202764976959</v>
      </c>
      <c r="H6" s="24">
        <v>49.25962487660415</v>
      </c>
      <c r="I6" s="24">
        <v>38.959764474975465</v>
      </c>
      <c r="J6" s="24">
        <v>44.77747502270663</v>
      </c>
      <c r="K6" s="24">
        <v>42.49049429657795</v>
      </c>
      <c r="L6" s="24">
        <v>39.38848920863309</v>
      </c>
      <c r="M6" s="24">
        <v>41.030534351145036</v>
      </c>
      <c r="N6" s="24">
        <v>39.57564575645757</v>
      </c>
      <c r="O6" s="25">
        <v>41.02564102564102</v>
      </c>
      <c r="P6" s="25">
        <v>30.555555555555557</v>
      </c>
      <c r="Q6" s="19"/>
      <c r="R6" s="19"/>
      <c r="S6" s="19"/>
      <c r="T6" s="19"/>
      <c r="U6" s="19"/>
    </row>
    <row r="7" spans="1:21" ht="17.25" customHeight="1">
      <c r="A7" s="16">
        <v>3</v>
      </c>
      <c r="B7" s="26" t="s">
        <v>63</v>
      </c>
      <c r="C7" s="25"/>
      <c r="D7" s="25"/>
      <c r="E7" s="25"/>
      <c r="F7" s="25"/>
      <c r="G7" s="25"/>
      <c r="H7" s="25"/>
      <c r="I7" s="25"/>
      <c r="J7" s="25">
        <v>51.4937106918239</v>
      </c>
      <c r="K7" s="25">
        <v>51.24905374716124</v>
      </c>
      <c r="L7" s="25">
        <v>46.51898734177215</v>
      </c>
      <c r="M7" s="25">
        <v>44.72843450479233</v>
      </c>
      <c r="N7" s="25">
        <v>43.954372623574145</v>
      </c>
      <c r="O7" s="25">
        <v>40.35234899328859</v>
      </c>
      <c r="P7" s="25">
        <v>34.763181411974976</v>
      </c>
      <c r="Q7" s="19"/>
      <c r="R7" s="19"/>
      <c r="S7" s="19"/>
      <c r="T7" s="19"/>
      <c r="U7" s="19"/>
    </row>
    <row r="8" spans="1:21" ht="17.25" customHeight="1">
      <c r="A8" s="16">
        <v>4</v>
      </c>
      <c r="B8" s="26" t="s">
        <v>62</v>
      </c>
      <c r="C8" s="25"/>
      <c r="D8" s="25"/>
      <c r="E8" s="25"/>
      <c r="F8" s="25"/>
      <c r="G8" s="25"/>
      <c r="H8" s="25"/>
      <c r="I8" s="25"/>
      <c r="J8" s="25">
        <v>46.53465346534654</v>
      </c>
      <c r="K8" s="25">
        <v>32.942898975109806</v>
      </c>
      <c r="L8" s="25">
        <v>38.36065573770492</v>
      </c>
      <c r="M8" s="25">
        <v>44.53900709219858</v>
      </c>
      <c r="N8" s="25">
        <v>44.70588235294118</v>
      </c>
      <c r="O8" s="25">
        <v>31.029411764705884</v>
      </c>
      <c r="P8" s="25">
        <v>38.328530259366</v>
      </c>
      <c r="Q8" s="19"/>
      <c r="R8" s="19"/>
      <c r="S8" s="19"/>
      <c r="T8" s="19"/>
      <c r="U8" s="19"/>
    </row>
    <row r="9" spans="1:21" ht="17.25" customHeight="1">
      <c r="A9" s="16">
        <v>5</v>
      </c>
      <c r="B9" s="23" t="s">
        <v>25</v>
      </c>
      <c r="C9" s="24">
        <v>59.23159018143009</v>
      </c>
      <c r="D9" s="24">
        <v>54.332552693208434</v>
      </c>
      <c r="E9" s="24">
        <v>50.0517063081696</v>
      </c>
      <c r="F9" s="24">
        <v>56.49484536082474</v>
      </c>
      <c r="G9" s="24">
        <v>55.069582504970185</v>
      </c>
      <c r="H9" s="24">
        <v>51.5527950310559</v>
      </c>
      <c r="I9" s="24">
        <v>48.93617021276596</v>
      </c>
      <c r="J9" s="24">
        <v>46.88398849472675</v>
      </c>
      <c r="K9" s="24">
        <v>39.75155279503105</v>
      </c>
      <c r="L9" s="24">
        <v>39.18791312559018</v>
      </c>
      <c r="M9" s="24">
        <v>35.14018691588785</v>
      </c>
      <c r="N9" s="24">
        <v>30.614115490375802</v>
      </c>
      <c r="O9" s="25">
        <v>31.41552511415525</v>
      </c>
      <c r="P9" s="25">
        <v>29.124423963133637</v>
      </c>
      <c r="Q9" s="19"/>
      <c r="R9" s="19"/>
      <c r="S9" s="19"/>
      <c r="T9" s="19"/>
      <c r="U9" s="19"/>
    </row>
    <row r="10" spans="1:21" ht="17.25" customHeight="1">
      <c r="A10" s="16">
        <v>6</v>
      </c>
      <c r="B10" s="23" t="s">
        <v>26</v>
      </c>
      <c r="C10" s="24">
        <v>46.95652173913044</v>
      </c>
      <c r="D10" s="24">
        <v>45.39202200825309</v>
      </c>
      <c r="E10" s="24">
        <v>29.938900203665987</v>
      </c>
      <c r="F10" s="24">
        <v>35.1063829787234</v>
      </c>
      <c r="G10" s="24">
        <v>32.39247311827957</v>
      </c>
      <c r="H10" s="24">
        <v>35.57692307692308</v>
      </c>
      <c r="I10" s="24">
        <v>28.975741239892184</v>
      </c>
      <c r="J10" s="24">
        <v>30.519480519480517</v>
      </c>
      <c r="K10" s="24">
        <v>31.505102040816325</v>
      </c>
      <c r="L10" s="24">
        <v>24.70308788598575</v>
      </c>
      <c r="M10" s="24">
        <v>24.539877300613497</v>
      </c>
      <c r="N10" s="24">
        <v>18.77094972067039</v>
      </c>
      <c r="O10" s="25">
        <v>24.439197166469896</v>
      </c>
      <c r="P10" s="25">
        <v>17.114093959731544</v>
      </c>
      <c r="Q10" s="19"/>
      <c r="R10" s="19"/>
      <c r="S10" s="19"/>
      <c r="T10" s="19"/>
      <c r="U10" s="19"/>
    </row>
    <row r="11" spans="1:21" ht="17.25" customHeight="1">
      <c r="A11" s="16">
        <v>7</v>
      </c>
      <c r="B11" s="23" t="s">
        <v>52</v>
      </c>
      <c r="C11" s="24">
        <v>53.26732673267327</v>
      </c>
      <c r="D11" s="24">
        <v>58.05825242718446</v>
      </c>
      <c r="E11" s="24">
        <v>53.09568480300187</v>
      </c>
      <c r="F11" s="24">
        <v>44.03669724770643</v>
      </c>
      <c r="G11" s="24">
        <v>53.312788906009246</v>
      </c>
      <c r="H11" s="24">
        <v>46.666666666666664</v>
      </c>
      <c r="I11" s="24">
        <v>52.42070116861436</v>
      </c>
      <c r="J11" s="24">
        <v>43.551088777219434</v>
      </c>
      <c r="K11" s="24">
        <v>46.411483253588514</v>
      </c>
      <c r="L11" s="24">
        <v>29.54876273653566</v>
      </c>
      <c r="M11" s="24">
        <v>33.03030303030303</v>
      </c>
      <c r="N11" s="24">
        <v>28.11188811188811</v>
      </c>
      <c r="O11" s="25">
        <v>23.672883787661405</v>
      </c>
      <c r="P11" s="25">
        <v>25.79710144927536</v>
      </c>
      <c r="Q11" s="19"/>
      <c r="R11" s="19"/>
      <c r="S11" s="19"/>
      <c r="T11" s="19"/>
      <c r="U11" s="19"/>
    </row>
    <row r="12" spans="1:21" ht="17.25" customHeight="1">
      <c r="A12" s="16">
        <v>8</v>
      </c>
      <c r="B12" s="23" t="s">
        <v>53</v>
      </c>
      <c r="C12" s="24"/>
      <c r="D12" s="24"/>
      <c r="E12" s="24">
        <v>41.735537190082646</v>
      </c>
      <c r="F12" s="24">
        <v>46.359743040685224</v>
      </c>
      <c r="G12" s="24">
        <v>45.857418111753375</v>
      </c>
      <c r="H12" s="24">
        <v>46.69603524229075</v>
      </c>
      <c r="I12" s="24">
        <v>40.08574490889603</v>
      </c>
      <c r="J12" s="24">
        <v>39.439655172413794</v>
      </c>
      <c r="K12" s="24">
        <v>34.680851063829785</v>
      </c>
      <c r="L12" s="24">
        <v>40.829015544041454</v>
      </c>
      <c r="M12" s="24">
        <v>34.943820224719104</v>
      </c>
      <c r="N12" s="24">
        <v>35.273972602739725</v>
      </c>
      <c r="O12" s="25">
        <v>30.725623582766442</v>
      </c>
      <c r="P12" s="25">
        <v>28.38785046728972</v>
      </c>
      <c r="Q12" s="19"/>
      <c r="R12" s="19"/>
      <c r="S12" s="19"/>
      <c r="T12" s="19"/>
      <c r="U12" s="19"/>
    </row>
    <row r="13" spans="1:21" ht="17.25" customHeight="1">
      <c r="A13" s="16">
        <v>9</v>
      </c>
      <c r="B13" s="23" t="s">
        <v>54</v>
      </c>
      <c r="C13" s="24"/>
      <c r="D13" s="24"/>
      <c r="E13" s="24">
        <v>60</v>
      </c>
      <c r="F13" s="24">
        <v>49.88962472406181</v>
      </c>
      <c r="G13" s="24">
        <v>48.29931972789115</v>
      </c>
      <c r="H13" s="24">
        <v>47.20930232558139</v>
      </c>
      <c r="I13" s="24">
        <v>53.37837837837838</v>
      </c>
      <c r="J13" s="24">
        <v>41.113490364025694</v>
      </c>
      <c r="K13" s="24">
        <v>42.592592592592595</v>
      </c>
      <c r="L13" s="24">
        <v>39.31623931623932</v>
      </c>
      <c r="M13" s="24">
        <v>28.448275862068968</v>
      </c>
      <c r="N13" s="24">
        <v>30.385487528344672</v>
      </c>
      <c r="O13" s="25">
        <v>29.350104821802937</v>
      </c>
      <c r="P13" s="25">
        <v>19.25754060324826</v>
      </c>
      <c r="Q13" s="19"/>
      <c r="R13" s="19"/>
      <c r="S13" s="19"/>
      <c r="T13" s="19"/>
      <c r="U13" s="19"/>
    </row>
    <row r="14" spans="1:21" ht="17.25" customHeight="1">
      <c r="A14" s="16">
        <v>10</v>
      </c>
      <c r="B14" s="23" t="s">
        <v>55</v>
      </c>
      <c r="C14" s="24"/>
      <c r="D14" s="24"/>
      <c r="E14" s="24">
        <v>50.094876660341555</v>
      </c>
      <c r="F14" s="24">
        <v>50.853889943074</v>
      </c>
      <c r="G14" s="24">
        <v>57.30337078651685</v>
      </c>
      <c r="H14" s="24">
        <v>54.26944971537002</v>
      </c>
      <c r="I14" s="24">
        <v>48.455598455598455</v>
      </c>
      <c r="J14" s="24">
        <v>39.791666666666664</v>
      </c>
      <c r="K14" s="24">
        <v>37.5</v>
      </c>
      <c r="L14" s="24">
        <v>37.74703557312253</v>
      </c>
      <c r="M14" s="24">
        <v>30.985915492957744</v>
      </c>
      <c r="N14" s="24">
        <v>34.12228796844182</v>
      </c>
      <c r="O14" s="25">
        <v>34.08163265306122</v>
      </c>
      <c r="P14" s="25">
        <v>33.6734693877551</v>
      </c>
      <c r="Q14" s="19"/>
      <c r="R14" s="19"/>
      <c r="S14" s="19"/>
      <c r="T14" s="19"/>
      <c r="U14" s="19"/>
    </row>
    <row r="15" spans="1:21" ht="17.25" customHeight="1">
      <c r="A15" s="16">
        <v>11</v>
      </c>
      <c r="B15" s="23" t="s">
        <v>56</v>
      </c>
      <c r="C15" s="24"/>
      <c r="D15" s="24"/>
      <c r="E15" s="24">
        <v>58.591065292096225</v>
      </c>
      <c r="F15" s="24">
        <v>65.59546313799622</v>
      </c>
      <c r="G15" s="24">
        <v>56.23869801084991</v>
      </c>
      <c r="H15" s="24">
        <v>66.35514018691589</v>
      </c>
      <c r="I15" s="24">
        <v>62.37816764132553</v>
      </c>
      <c r="J15" s="24">
        <v>52.4390243902439</v>
      </c>
      <c r="K15" s="24">
        <v>57.056451612903224</v>
      </c>
      <c r="L15" s="24">
        <v>54.50733752620545</v>
      </c>
      <c r="M15" s="24">
        <v>46.75052410901468</v>
      </c>
      <c r="N15" s="24">
        <v>46.50655021834061</v>
      </c>
      <c r="O15" s="25">
        <v>41.39650872817955</v>
      </c>
      <c r="P15" s="25">
        <v>36.13861386138614</v>
      </c>
      <c r="Q15" s="19"/>
      <c r="R15" s="19"/>
      <c r="S15" s="19"/>
      <c r="T15" s="19"/>
      <c r="U15" s="19"/>
    </row>
    <row r="16" spans="1:21" ht="17.25" customHeight="1">
      <c r="A16" s="16">
        <v>12</v>
      </c>
      <c r="B16" s="23" t="s">
        <v>57</v>
      </c>
      <c r="C16" s="24"/>
      <c r="D16" s="24"/>
      <c r="E16" s="24">
        <v>57.0298769771529</v>
      </c>
      <c r="F16" s="24">
        <v>56.607142857142854</v>
      </c>
      <c r="G16" s="24">
        <v>53.63716038562665</v>
      </c>
      <c r="H16" s="24">
        <v>52.43578387953941</v>
      </c>
      <c r="I16" s="24">
        <v>54.946996466431095</v>
      </c>
      <c r="J16" s="24">
        <v>51.406649616368284</v>
      </c>
      <c r="K16" s="24">
        <v>43.64592462751972</v>
      </c>
      <c r="L16" s="24">
        <v>46.771523178807946</v>
      </c>
      <c r="M16" s="24">
        <v>44.37386569872958</v>
      </c>
      <c r="N16" s="24">
        <v>37.61946133796699</v>
      </c>
      <c r="O16" s="25">
        <v>37.567084078711986</v>
      </c>
      <c r="P16" s="25">
        <v>34.469328140214216</v>
      </c>
      <c r="Q16" s="19"/>
      <c r="R16" s="19"/>
      <c r="S16" s="19"/>
      <c r="T16" s="19"/>
      <c r="U16" s="19"/>
    </row>
    <row r="17" spans="1:21" ht="17.25" customHeight="1">
      <c r="A17" s="16">
        <v>13</v>
      </c>
      <c r="B17" s="23" t="s">
        <v>58</v>
      </c>
      <c r="C17" s="24"/>
      <c r="D17" s="24"/>
      <c r="E17" s="24">
        <v>61.48936170212767</v>
      </c>
      <c r="F17" s="24">
        <v>57.55395683453237</v>
      </c>
      <c r="G17" s="24">
        <v>48.11529933481153</v>
      </c>
      <c r="H17" s="24">
        <v>58.66983372921615</v>
      </c>
      <c r="I17" s="24">
        <v>47.82608695652174</v>
      </c>
      <c r="J17" s="24">
        <v>51.91011235955057</v>
      </c>
      <c r="K17" s="24">
        <v>53.25301204819277</v>
      </c>
      <c r="L17" s="24">
        <v>48.0719794344473</v>
      </c>
      <c r="M17" s="24">
        <v>44.02810304449648</v>
      </c>
      <c r="N17" s="24">
        <v>54.39429928741093</v>
      </c>
      <c r="O17" s="25">
        <v>37.56476683937824</v>
      </c>
      <c r="P17" s="25">
        <v>51.09289617486339</v>
      </c>
      <c r="Q17" s="19"/>
      <c r="R17" s="19"/>
      <c r="S17" s="19"/>
      <c r="T17" s="19"/>
      <c r="U17" s="19"/>
    </row>
    <row r="18" spans="1:16" ht="17.25" customHeight="1">
      <c r="A18" s="16">
        <v>14</v>
      </c>
      <c r="B18" s="23" t="s">
        <v>27</v>
      </c>
      <c r="C18" s="24">
        <v>60.08230452674898</v>
      </c>
      <c r="D18" s="24">
        <v>55.64516129032258</v>
      </c>
      <c r="E18" s="24">
        <v>57.56302521008403</v>
      </c>
      <c r="F18" s="24">
        <v>49.76744186046512</v>
      </c>
      <c r="G18" s="24">
        <v>55.10204081632652</v>
      </c>
      <c r="H18" s="24">
        <v>53.36787564766839</v>
      </c>
      <c r="I18" s="24">
        <v>52.54237288135594</v>
      </c>
      <c r="J18" s="24">
        <v>52.84974093264248</v>
      </c>
      <c r="K18" s="24">
        <v>50</v>
      </c>
      <c r="L18" s="24">
        <v>33.513513513513516</v>
      </c>
      <c r="M18" s="24">
        <v>44.776119402985074</v>
      </c>
      <c r="N18" s="24">
        <v>45.0261780104712</v>
      </c>
      <c r="O18" s="25">
        <v>70.8994708994709</v>
      </c>
      <c r="P18" s="25">
        <v>46.927374301675975</v>
      </c>
    </row>
    <row r="19" spans="1:16" ht="17.25" customHeight="1">
      <c r="A19" s="16">
        <v>15</v>
      </c>
      <c r="B19" s="23" t="s">
        <v>28</v>
      </c>
      <c r="C19" s="24">
        <v>54</v>
      </c>
      <c r="D19" s="24">
        <v>50.35460992907801</v>
      </c>
      <c r="E19" s="24">
        <v>41.46341463414634</v>
      </c>
      <c r="F19" s="24">
        <v>24.264705882352942</v>
      </c>
      <c r="G19" s="24">
        <v>17.02127659574468</v>
      </c>
      <c r="H19" s="24">
        <v>16.78832116788321</v>
      </c>
      <c r="I19" s="24">
        <v>15.254237288135593</v>
      </c>
      <c r="J19" s="24">
        <v>10.084033613445378</v>
      </c>
      <c r="K19" s="24">
        <v>11.214953271028037</v>
      </c>
      <c r="L19" s="24">
        <v>10.091743119266056</v>
      </c>
      <c r="M19" s="24">
        <v>6.666666666666667</v>
      </c>
      <c r="N19" s="24">
        <v>8.60215053763441</v>
      </c>
      <c r="O19" s="25">
        <v>7.894736842105263</v>
      </c>
      <c r="P19" s="25">
        <v>9.166666666666666</v>
      </c>
    </row>
    <row r="20" spans="1:16" ht="17.25" customHeight="1">
      <c r="A20" s="16">
        <v>16</v>
      </c>
      <c r="B20" s="23" t="s">
        <v>59</v>
      </c>
      <c r="C20" s="24"/>
      <c r="D20" s="24"/>
      <c r="E20" s="24">
        <v>66.83937823834198</v>
      </c>
      <c r="F20" s="24">
        <v>66.33663366336634</v>
      </c>
      <c r="G20" s="24">
        <v>65.24064171122996</v>
      </c>
      <c r="H20" s="24">
        <v>63.44086021505376</v>
      </c>
      <c r="I20" s="24">
        <v>59.27835051546392</v>
      </c>
      <c r="J20" s="24">
        <v>44.39461883408072</v>
      </c>
      <c r="K20" s="24">
        <v>53.883495145631066</v>
      </c>
      <c r="L20" s="24">
        <v>51.886792452830186</v>
      </c>
      <c r="M20" s="24">
        <v>47.64150943396226</v>
      </c>
      <c r="N20" s="24">
        <v>44.339622641509436</v>
      </c>
      <c r="O20" s="25">
        <v>45.410628019323674</v>
      </c>
      <c r="P20" s="25">
        <v>39.705882352941174</v>
      </c>
    </row>
    <row r="21" spans="1:16" ht="17.25" customHeight="1">
      <c r="A21" s="16">
        <v>17</v>
      </c>
      <c r="B21" s="23" t="s">
        <v>29</v>
      </c>
      <c r="C21" s="24">
        <v>56.41025641025641</v>
      </c>
      <c r="D21" s="24">
        <v>50.74626865671642</v>
      </c>
      <c r="E21" s="24">
        <v>50</v>
      </c>
      <c r="F21" s="24">
        <v>62.33766233766234</v>
      </c>
      <c r="G21" s="24">
        <v>63.33333333333333</v>
      </c>
      <c r="H21" s="24">
        <v>38.63636363636363</v>
      </c>
      <c r="I21" s="24">
        <v>34.48275862068966</v>
      </c>
      <c r="J21" s="24">
        <v>46</v>
      </c>
      <c r="K21" s="24">
        <v>25</v>
      </c>
      <c r="L21" s="24">
        <v>26.666666666666668</v>
      </c>
      <c r="M21" s="24">
        <v>18.666666666666668</v>
      </c>
      <c r="N21" s="24">
        <v>20</v>
      </c>
      <c r="O21" s="25">
        <v>12.82051282051282</v>
      </c>
      <c r="P21" s="25">
        <v>10</v>
      </c>
    </row>
    <row r="22" spans="1:16" ht="17.25" customHeight="1">
      <c r="A22" s="16">
        <v>18</v>
      </c>
      <c r="B22" s="23" t="s">
        <v>30</v>
      </c>
      <c r="C22" s="24">
        <v>78</v>
      </c>
      <c r="D22" s="24">
        <v>72.82608695652173</v>
      </c>
      <c r="E22" s="24">
        <v>67.21311475409836</v>
      </c>
      <c r="F22" s="24">
        <v>75.38461538461539</v>
      </c>
      <c r="G22" s="24">
        <v>70.66666666666667</v>
      </c>
      <c r="H22" s="24">
        <v>75</v>
      </c>
      <c r="I22" s="24">
        <v>70.27027027027027</v>
      </c>
      <c r="J22" s="24">
        <v>65.57377049180327</v>
      </c>
      <c r="K22" s="24">
        <v>67.64705882352942</v>
      </c>
      <c r="L22" s="24">
        <v>65.57377049180327</v>
      </c>
      <c r="M22" s="24">
        <v>64.0625</v>
      </c>
      <c r="N22" s="24">
        <v>44</v>
      </c>
      <c r="O22" s="25">
        <v>36.666666666666664</v>
      </c>
      <c r="P22" s="25">
        <v>34.84848484848485</v>
      </c>
    </row>
    <row r="23" spans="1:16" ht="17.25" customHeight="1" thickBot="1">
      <c r="A23" s="16">
        <v>19</v>
      </c>
      <c r="B23" s="120" t="s">
        <v>31</v>
      </c>
      <c r="C23" s="121">
        <v>66.66666666666666</v>
      </c>
      <c r="D23" s="121">
        <v>70.23809523809523</v>
      </c>
      <c r="E23" s="121">
        <v>66.27906976744185</v>
      </c>
      <c r="F23" s="121">
        <v>68.57142857142857</v>
      </c>
      <c r="G23" s="121">
        <v>76.38888888888889</v>
      </c>
      <c r="H23" s="121">
        <v>79.72972972972973</v>
      </c>
      <c r="I23" s="121">
        <v>76.82926829268293</v>
      </c>
      <c r="J23" s="121">
        <v>65.27777777777779</v>
      </c>
      <c r="K23" s="121">
        <v>72.97297297297297</v>
      </c>
      <c r="L23" s="121">
        <v>43.93939393939394</v>
      </c>
      <c r="M23" s="121">
        <v>26.5625</v>
      </c>
      <c r="N23" s="121">
        <v>26.38888888888889</v>
      </c>
      <c r="O23" s="122">
        <v>18.51851851851852</v>
      </c>
      <c r="P23" s="122">
        <v>22.22222222222222</v>
      </c>
    </row>
    <row r="24" spans="1:16" ht="17.25" customHeight="1" thickTop="1">
      <c r="A24" s="16">
        <v>20</v>
      </c>
      <c r="B24" s="172" t="s">
        <v>61</v>
      </c>
      <c r="C24" s="119">
        <v>58.068149816952975</v>
      </c>
      <c r="D24" s="119">
        <v>57.25572629747753</v>
      </c>
      <c r="E24" s="119">
        <v>52.506501011268426</v>
      </c>
      <c r="F24" s="119">
        <v>51.14061468495562</v>
      </c>
      <c r="G24" s="118">
        <v>50.56251326682233</v>
      </c>
      <c r="H24" s="118">
        <v>48.45811766421229</v>
      </c>
      <c r="I24" s="118">
        <v>46.2</v>
      </c>
      <c r="J24" s="118">
        <v>42.07153921982819</v>
      </c>
      <c r="K24" s="118">
        <v>41.32054643300676</v>
      </c>
      <c r="L24" s="118">
        <v>39.43436870266139</v>
      </c>
      <c r="M24" s="118">
        <v>35.43556211769669</v>
      </c>
      <c r="N24" s="118">
        <v>33.28709162793923</v>
      </c>
      <c r="O24" s="119">
        <v>32.00535890565506</v>
      </c>
      <c r="P24" s="119">
        <v>29.524220209860573</v>
      </c>
    </row>
    <row r="25" ht="12" customHeight="1"/>
    <row r="26" ht="12" customHeight="1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60" ht="17.25">
      <c r="B60" s="34" t="str">
        <f>B1</f>
        <v>■12歳児（中学1年生時点）　むし歯のある人の割合の状況</v>
      </c>
    </row>
  </sheetData>
  <autoFilter ref="A4:P24">
    <sortState ref="A5:P60">
      <sortCondition sortBy="value" ref="A5:A60"/>
    </sortState>
  </autoFilter>
  <mergeCells count="1">
    <mergeCell ref="C3:P3"/>
  </mergeCells>
  <printOptions verticalCentered="1"/>
  <pageMargins left="0.8661417322834646" right="0.7086614173228347" top="0.7480314960629921" bottom="0.7480314960629921" header="0.5118110236220472" footer="0.5118110236220472"/>
  <pageSetup horizontalDpi="600" verticalDpi="600" orientation="portrait" paperSize="9" r:id="rId2"/>
  <colBreaks count="1" manualBreakCount="1">
    <brk id="17" max="16383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V39"/>
  <sheetViews>
    <sheetView view="pageBreakPreview" zoomScale="115" zoomScaleSheetLayoutView="115" workbookViewId="0" topLeftCell="A1">
      <pane xSplit="1" ySplit="4" topLeftCell="AC5" activePane="bottomRight" state="frozen"/>
      <selection pane="topRight" activeCell="B1" sqref="B1"/>
      <selection pane="bottomLeft" activeCell="A4" sqref="A4"/>
      <selection pane="bottomRight" activeCell="AR31" sqref="AR31"/>
    </sheetView>
  </sheetViews>
  <sheetFormatPr defaultColWidth="2.09765625" defaultRowHeight="15"/>
  <cols>
    <col min="1" max="1" width="12" style="5" customWidth="1"/>
    <col min="2" max="18" width="4.69921875" style="6" customWidth="1"/>
    <col min="19" max="19" width="4.69921875" style="4" customWidth="1"/>
    <col min="20" max="22" width="4.69921875" style="7" customWidth="1"/>
    <col min="23" max="25" width="4.5" style="6" customWidth="1"/>
    <col min="26" max="28" width="4.69921875" style="7" customWidth="1"/>
    <col min="29" max="31" width="4.5" style="6" customWidth="1"/>
    <col min="32" max="34" width="4.69921875" style="7" customWidth="1"/>
    <col min="35" max="37" width="4.5" style="6" customWidth="1"/>
    <col min="38" max="40" width="4.69921875" style="7" customWidth="1"/>
    <col min="41" max="43" width="4.5" style="6" customWidth="1"/>
    <col min="44" max="46" width="4.69921875" style="7" customWidth="1"/>
    <col min="47" max="49" width="4.09765625" style="6" customWidth="1"/>
    <col min="50" max="52" width="4.59765625" style="6" customWidth="1"/>
    <col min="53" max="55" width="4.09765625" style="6" customWidth="1"/>
    <col min="56" max="58" width="4.59765625" style="6" customWidth="1"/>
    <col min="59" max="61" width="4.09765625" style="6" customWidth="1"/>
    <col min="62" max="64" width="4.59765625" style="6" customWidth="1"/>
    <col min="65" max="67" width="4.09765625" style="6" customWidth="1"/>
    <col min="68" max="70" width="4.59765625" style="6" customWidth="1"/>
    <col min="71" max="73" width="3.8984375" style="6" customWidth="1"/>
    <col min="74" max="76" width="4.19921875" style="6" customWidth="1"/>
    <col min="77" max="79" width="3.8984375" style="6" customWidth="1"/>
    <col min="80" max="82" width="4.19921875" style="6" customWidth="1"/>
    <col min="83" max="85" width="3.8984375" style="6" customWidth="1"/>
    <col min="86" max="88" width="4.19921875" style="6" customWidth="1"/>
    <col min="89" max="91" width="3.8984375" style="6" customWidth="1"/>
    <col min="92" max="94" width="4.19921875" style="6" customWidth="1"/>
    <col min="95" max="95" width="4.19921875" style="4" customWidth="1"/>
    <col min="96" max="97" width="4.19921875" style="2" customWidth="1"/>
    <col min="98" max="16384" width="2.09765625" style="2" customWidth="1"/>
  </cols>
  <sheetData>
    <row r="1" spans="2:71" ht="17.25">
      <c r="B1" s="36" t="s">
        <v>77</v>
      </c>
      <c r="W1" s="36" t="s">
        <v>77</v>
      </c>
      <c r="AU1" s="36" t="s">
        <v>77</v>
      </c>
      <c r="BS1" s="36" t="s">
        <v>77</v>
      </c>
    </row>
    <row r="2" spans="1:98" s="3" customFormat="1" ht="23.25" customHeight="1">
      <c r="A2" s="11"/>
      <c r="B2" s="161" t="s">
        <v>0</v>
      </c>
      <c r="C2" s="162"/>
      <c r="D2" s="163"/>
      <c r="E2" s="161" t="s">
        <v>1</v>
      </c>
      <c r="F2" s="162"/>
      <c r="G2" s="163"/>
      <c r="H2" s="161" t="s">
        <v>32</v>
      </c>
      <c r="I2" s="162"/>
      <c r="J2" s="163"/>
      <c r="K2" s="161" t="s">
        <v>45</v>
      </c>
      <c r="L2" s="162"/>
      <c r="M2" s="163"/>
      <c r="N2" s="161" t="s">
        <v>33</v>
      </c>
      <c r="O2" s="162"/>
      <c r="P2" s="163"/>
      <c r="Q2" s="161" t="s">
        <v>2</v>
      </c>
      <c r="R2" s="162"/>
      <c r="S2" s="163"/>
      <c r="T2" s="157" t="s">
        <v>41</v>
      </c>
      <c r="U2" s="158"/>
      <c r="V2" s="159"/>
      <c r="W2" s="161" t="s">
        <v>3</v>
      </c>
      <c r="X2" s="164"/>
      <c r="Y2" s="165"/>
      <c r="Z2" s="157" t="s">
        <v>42</v>
      </c>
      <c r="AA2" s="158"/>
      <c r="AB2" s="159"/>
      <c r="AC2" s="161" t="s">
        <v>4</v>
      </c>
      <c r="AD2" s="170"/>
      <c r="AE2" s="171"/>
      <c r="AF2" s="157" t="s">
        <v>50</v>
      </c>
      <c r="AG2" s="158"/>
      <c r="AH2" s="159"/>
      <c r="AI2" s="161" t="s">
        <v>5</v>
      </c>
      <c r="AJ2" s="170"/>
      <c r="AK2" s="171"/>
      <c r="AL2" s="157" t="s">
        <v>6</v>
      </c>
      <c r="AM2" s="170"/>
      <c r="AN2" s="171"/>
      <c r="AO2" s="161" t="s">
        <v>7</v>
      </c>
      <c r="AP2" s="170"/>
      <c r="AQ2" s="171"/>
      <c r="AR2" s="157" t="s">
        <v>51</v>
      </c>
      <c r="AS2" s="158"/>
      <c r="AT2" s="159"/>
      <c r="AU2" s="148" t="s">
        <v>46</v>
      </c>
      <c r="AV2" s="149"/>
      <c r="AW2" s="149"/>
      <c r="AX2" s="149"/>
      <c r="AY2" s="149"/>
      <c r="AZ2" s="149"/>
      <c r="BA2" s="149"/>
      <c r="BB2" s="149"/>
      <c r="BC2" s="149"/>
      <c r="BD2" s="149"/>
      <c r="BE2" s="149"/>
      <c r="BF2" s="150"/>
      <c r="BG2" s="148" t="s">
        <v>47</v>
      </c>
      <c r="BH2" s="149"/>
      <c r="BI2" s="149"/>
      <c r="BJ2" s="149"/>
      <c r="BK2" s="149"/>
      <c r="BL2" s="149"/>
      <c r="BM2" s="149"/>
      <c r="BN2" s="149"/>
      <c r="BO2" s="149"/>
      <c r="BP2" s="149"/>
      <c r="BQ2" s="149"/>
      <c r="BR2" s="150"/>
      <c r="BS2" s="148" t="s">
        <v>8</v>
      </c>
      <c r="BT2" s="149"/>
      <c r="BU2" s="149"/>
      <c r="BV2" s="149"/>
      <c r="BW2" s="149"/>
      <c r="BX2" s="149"/>
      <c r="BY2" s="149"/>
      <c r="BZ2" s="149"/>
      <c r="CA2" s="149"/>
      <c r="CB2" s="149"/>
      <c r="CC2" s="149"/>
      <c r="CD2" s="150"/>
      <c r="CE2" s="148" t="s">
        <v>9</v>
      </c>
      <c r="CF2" s="149"/>
      <c r="CG2" s="149"/>
      <c r="CH2" s="149"/>
      <c r="CI2" s="149"/>
      <c r="CJ2" s="149"/>
      <c r="CK2" s="149"/>
      <c r="CL2" s="149"/>
      <c r="CM2" s="149"/>
      <c r="CN2" s="149"/>
      <c r="CO2" s="149"/>
      <c r="CP2" s="149"/>
      <c r="CQ2" s="149"/>
      <c r="CR2" s="149"/>
      <c r="CS2" s="150"/>
      <c r="CT2" s="132"/>
    </row>
    <row r="3" spans="1:97" s="3" customFormat="1" ht="9" customHeight="1">
      <c r="A3" s="168" t="s">
        <v>49</v>
      </c>
      <c r="B3" s="151" t="s">
        <v>18</v>
      </c>
      <c r="C3" s="153" t="s">
        <v>19</v>
      </c>
      <c r="D3" s="155" t="s">
        <v>20</v>
      </c>
      <c r="E3" s="151" t="s">
        <v>18</v>
      </c>
      <c r="F3" s="153" t="s">
        <v>19</v>
      </c>
      <c r="G3" s="155" t="s">
        <v>20</v>
      </c>
      <c r="H3" s="151" t="s">
        <v>18</v>
      </c>
      <c r="I3" s="153" t="s">
        <v>19</v>
      </c>
      <c r="J3" s="155" t="s">
        <v>20</v>
      </c>
      <c r="K3" s="151" t="s">
        <v>18</v>
      </c>
      <c r="L3" s="153" t="s">
        <v>19</v>
      </c>
      <c r="M3" s="155" t="s">
        <v>20</v>
      </c>
      <c r="N3" s="151" t="s">
        <v>18</v>
      </c>
      <c r="O3" s="153" t="s">
        <v>19</v>
      </c>
      <c r="P3" s="155" t="s">
        <v>20</v>
      </c>
      <c r="Q3" s="151" t="s">
        <v>18</v>
      </c>
      <c r="R3" s="153" t="s">
        <v>19</v>
      </c>
      <c r="S3" s="166" t="s">
        <v>20</v>
      </c>
      <c r="T3" s="151" t="s">
        <v>18</v>
      </c>
      <c r="U3" s="153" t="s">
        <v>19</v>
      </c>
      <c r="V3" s="155" t="s">
        <v>20</v>
      </c>
      <c r="W3" s="151" t="s">
        <v>18</v>
      </c>
      <c r="X3" s="153" t="s">
        <v>19</v>
      </c>
      <c r="Y3" s="155" t="s">
        <v>20</v>
      </c>
      <c r="Z3" s="151" t="s">
        <v>18</v>
      </c>
      <c r="AA3" s="153" t="s">
        <v>19</v>
      </c>
      <c r="AB3" s="155" t="s">
        <v>20</v>
      </c>
      <c r="AC3" s="151" t="s">
        <v>18</v>
      </c>
      <c r="AD3" s="153" t="s">
        <v>19</v>
      </c>
      <c r="AE3" s="155" t="s">
        <v>20</v>
      </c>
      <c r="AF3" s="151" t="s">
        <v>18</v>
      </c>
      <c r="AG3" s="153" t="s">
        <v>19</v>
      </c>
      <c r="AH3" s="155" t="s">
        <v>20</v>
      </c>
      <c r="AI3" s="151" t="s">
        <v>18</v>
      </c>
      <c r="AJ3" s="153" t="s">
        <v>19</v>
      </c>
      <c r="AK3" s="155" t="s">
        <v>20</v>
      </c>
      <c r="AL3" s="151" t="s">
        <v>18</v>
      </c>
      <c r="AM3" s="153" t="s">
        <v>19</v>
      </c>
      <c r="AN3" s="155" t="s">
        <v>20</v>
      </c>
      <c r="AO3" s="151" t="s">
        <v>18</v>
      </c>
      <c r="AP3" s="153" t="s">
        <v>19</v>
      </c>
      <c r="AQ3" s="155" t="s">
        <v>20</v>
      </c>
      <c r="AR3" s="151" t="s">
        <v>18</v>
      </c>
      <c r="AS3" s="153" t="s">
        <v>19</v>
      </c>
      <c r="AT3" s="155" t="s">
        <v>20</v>
      </c>
      <c r="AU3" s="146" t="s">
        <v>10</v>
      </c>
      <c r="AV3" s="144"/>
      <c r="AW3" s="145"/>
      <c r="AX3" s="143" t="s">
        <v>11</v>
      </c>
      <c r="AY3" s="144"/>
      <c r="AZ3" s="145"/>
      <c r="BA3" s="143" t="s">
        <v>12</v>
      </c>
      <c r="BB3" s="144"/>
      <c r="BC3" s="145"/>
      <c r="BD3" s="143" t="s">
        <v>13</v>
      </c>
      <c r="BE3" s="144"/>
      <c r="BF3" s="147"/>
      <c r="BG3" s="146" t="s">
        <v>10</v>
      </c>
      <c r="BH3" s="144"/>
      <c r="BI3" s="145"/>
      <c r="BJ3" s="143" t="s">
        <v>11</v>
      </c>
      <c r="BK3" s="144"/>
      <c r="BL3" s="145"/>
      <c r="BM3" s="143" t="s">
        <v>12</v>
      </c>
      <c r="BN3" s="144"/>
      <c r="BO3" s="145"/>
      <c r="BP3" s="143" t="s">
        <v>13</v>
      </c>
      <c r="BQ3" s="144"/>
      <c r="BR3" s="147"/>
      <c r="BS3" s="146" t="s">
        <v>14</v>
      </c>
      <c r="BT3" s="144"/>
      <c r="BU3" s="145"/>
      <c r="BV3" s="143" t="s">
        <v>15</v>
      </c>
      <c r="BW3" s="144"/>
      <c r="BX3" s="145"/>
      <c r="BY3" s="143" t="s">
        <v>16</v>
      </c>
      <c r="BZ3" s="144"/>
      <c r="CA3" s="145"/>
      <c r="CB3" s="143" t="s">
        <v>17</v>
      </c>
      <c r="CC3" s="144"/>
      <c r="CD3" s="147"/>
      <c r="CE3" s="160" t="s">
        <v>10</v>
      </c>
      <c r="CF3" s="141"/>
      <c r="CG3" s="142"/>
      <c r="CH3" s="140" t="s">
        <v>11</v>
      </c>
      <c r="CI3" s="141"/>
      <c r="CJ3" s="142"/>
      <c r="CK3" s="140" t="s">
        <v>12</v>
      </c>
      <c r="CL3" s="141"/>
      <c r="CM3" s="142"/>
      <c r="CN3" s="140" t="s">
        <v>13</v>
      </c>
      <c r="CO3" s="141"/>
      <c r="CP3" s="141"/>
      <c r="CQ3" s="143" t="s">
        <v>72</v>
      </c>
      <c r="CR3" s="144"/>
      <c r="CS3" s="147"/>
    </row>
    <row r="4" spans="1:97" ht="9" customHeight="1">
      <c r="A4" s="169"/>
      <c r="B4" s="152"/>
      <c r="C4" s="154"/>
      <c r="D4" s="156"/>
      <c r="E4" s="152"/>
      <c r="F4" s="154"/>
      <c r="G4" s="156"/>
      <c r="H4" s="152"/>
      <c r="I4" s="154"/>
      <c r="J4" s="156"/>
      <c r="K4" s="152"/>
      <c r="L4" s="154"/>
      <c r="M4" s="156"/>
      <c r="N4" s="152"/>
      <c r="O4" s="154"/>
      <c r="P4" s="156"/>
      <c r="Q4" s="152"/>
      <c r="R4" s="154"/>
      <c r="S4" s="167"/>
      <c r="T4" s="152"/>
      <c r="U4" s="154"/>
      <c r="V4" s="156"/>
      <c r="W4" s="152"/>
      <c r="X4" s="154"/>
      <c r="Y4" s="156"/>
      <c r="Z4" s="152"/>
      <c r="AA4" s="154"/>
      <c r="AB4" s="156"/>
      <c r="AC4" s="152"/>
      <c r="AD4" s="154"/>
      <c r="AE4" s="156"/>
      <c r="AF4" s="152"/>
      <c r="AG4" s="154"/>
      <c r="AH4" s="156"/>
      <c r="AI4" s="152"/>
      <c r="AJ4" s="154"/>
      <c r="AK4" s="156"/>
      <c r="AL4" s="152"/>
      <c r="AM4" s="154"/>
      <c r="AN4" s="156"/>
      <c r="AO4" s="152"/>
      <c r="AP4" s="154"/>
      <c r="AQ4" s="156"/>
      <c r="AR4" s="152"/>
      <c r="AS4" s="154"/>
      <c r="AT4" s="156"/>
      <c r="AU4" s="8" t="s">
        <v>18</v>
      </c>
      <c r="AV4" s="9" t="s">
        <v>19</v>
      </c>
      <c r="AW4" s="9" t="s">
        <v>20</v>
      </c>
      <c r="AX4" s="9" t="s">
        <v>18</v>
      </c>
      <c r="AY4" s="9" t="s">
        <v>19</v>
      </c>
      <c r="AZ4" s="9" t="s">
        <v>20</v>
      </c>
      <c r="BA4" s="9" t="s">
        <v>18</v>
      </c>
      <c r="BB4" s="9" t="s">
        <v>19</v>
      </c>
      <c r="BC4" s="9" t="s">
        <v>20</v>
      </c>
      <c r="BD4" s="9" t="s">
        <v>18</v>
      </c>
      <c r="BE4" s="9" t="s">
        <v>19</v>
      </c>
      <c r="BF4" s="10" t="s">
        <v>20</v>
      </c>
      <c r="BG4" s="8" t="s">
        <v>18</v>
      </c>
      <c r="BH4" s="9" t="s">
        <v>19</v>
      </c>
      <c r="BI4" s="9" t="s">
        <v>20</v>
      </c>
      <c r="BJ4" s="9" t="s">
        <v>18</v>
      </c>
      <c r="BK4" s="9" t="s">
        <v>19</v>
      </c>
      <c r="BL4" s="9" t="s">
        <v>20</v>
      </c>
      <c r="BM4" s="9" t="s">
        <v>18</v>
      </c>
      <c r="BN4" s="9" t="s">
        <v>19</v>
      </c>
      <c r="BO4" s="9" t="s">
        <v>20</v>
      </c>
      <c r="BP4" s="9" t="s">
        <v>18</v>
      </c>
      <c r="BQ4" s="9" t="s">
        <v>19</v>
      </c>
      <c r="BR4" s="10" t="s">
        <v>20</v>
      </c>
      <c r="BS4" s="8" t="s">
        <v>18</v>
      </c>
      <c r="BT4" s="9" t="s">
        <v>19</v>
      </c>
      <c r="BU4" s="9" t="s">
        <v>20</v>
      </c>
      <c r="BV4" s="9" t="s">
        <v>18</v>
      </c>
      <c r="BW4" s="9" t="s">
        <v>19</v>
      </c>
      <c r="BX4" s="9" t="s">
        <v>20</v>
      </c>
      <c r="BY4" s="9" t="s">
        <v>18</v>
      </c>
      <c r="BZ4" s="9" t="s">
        <v>19</v>
      </c>
      <c r="CA4" s="9" t="s">
        <v>20</v>
      </c>
      <c r="CB4" s="9" t="s">
        <v>18</v>
      </c>
      <c r="CC4" s="9" t="s">
        <v>19</v>
      </c>
      <c r="CD4" s="10" t="s">
        <v>20</v>
      </c>
      <c r="CE4" s="8" t="s">
        <v>18</v>
      </c>
      <c r="CF4" s="9" t="s">
        <v>19</v>
      </c>
      <c r="CG4" s="9" t="s">
        <v>20</v>
      </c>
      <c r="CH4" s="9" t="s">
        <v>18</v>
      </c>
      <c r="CI4" s="9" t="s">
        <v>19</v>
      </c>
      <c r="CJ4" s="9" t="s">
        <v>20</v>
      </c>
      <c r="CK4" s="9" t="s">
        <v>18</v>
      </c>
      <c r="CL4" s="9" t="s">
        <v>19</v>
      </c>
      <c r="CM4" s="9" t="s">
        <v>20</v>
      </c>
      <c r="CN4" s="9" t="s">
        <v>18</v>
      </c>
      <c r="CO4" s="9" t="s">
        <v>19</v>
      </c>
      <c r="CP4" s="9" t="s">
        <v>20</v>
      </c>
      <c r="CQ4" s="133" t="s">
        <v>18</v>
      </c>
      <c r="CR4" s="134" t="s">
        <v>19</v>
      </c>
      <c r="CS4" s="135" t="s">
        <v>20</v>
      </c>
    </row>
    <row r="5" spans="1:126" s="1" customFormat="1" ht="18.75" customHeight="1">
      <c r="A5" s="37" t="s">
        <v>21</v>
      </c>
      <c r="B5" s="44">
        <v>1526</v>
      </c>
      <c r="C5" s="45">
        <v>1468</v>
      </c>
      <c r="D5" s="46">
        <f aca="true" t="shared" si="0" ref="D5:D27">SUM(B5:C5)</f>
        <v>2994</v>
      </c>
      <c r="E5" s="44">
        <v>406</v>
      </c>
      <c r="F5" s="45">
        <v>443</v>
      </c>
      <c r="G5" s="46">
        <f aca="true" t="shared" si="1" ref="G5:G27">SUM(E5:F5)</f>
        <v>849</v>
      </c>
      <c r="H5" s="47">
        <f>IF(E5=0,0,E5/$B5)</f>
        <v>0.26605504587155965</v>
      </c>
      <c r="I5" s="48">
        <f>IF(F5=0,0,F5/$C5)</f>
        <v>0.3017711171662125</v>
      </c>
      <c r="J5" s="49">
        <f>IF(G5=0,0,G5/$D5)</f>
        <v>0.2835671342685371</v>
      </c>
      <c r="K5" s="44">
        <v>252</v>
      </c>
      <c r="L5" s="45">
        <v>271</v>
      </c>
      <c r="M5" s="46">
        <f aca="true" t="shared" si="2" ref="M5:M27">SUM(K5:L5)</f>
        <v>523</v>
      </c>
      <c r="N5" s="47">
        <f>IF(K5=0,0,K5/E5)</f>
        <v>0.6206896551724138</v>
      </c>
      <c r="O5" s="48">
        <f aca="true" t="shared" si="3" ref="O5:P5">IF(L5=0,0,L5/F5)</f>
        <v>0.6117381489841986</v>
      </c>
      <c r="P5" s="49">
        <f t="shared" si="3"/>
        <v>0.6160188457008245</v>
      </c>
      <c r="Q5" s="44">
        <v>273</v>
      </c>
      <c r="R5" s="45">
        <v>351</v>
      </c>
      <c r="S5" s="46">
        <f aca="true" t="shared" si="4" ref="S5:S27">SUM(Q5:R5)</f>
        <v>624</v>
      </c>
      <c r="T5" s="50">
        <f>IF(Q5=0,0,Q5/$B5)</f>
        <v>0.17889908256880735</v>
      </c>
      <c r="U5" s="51">
        <f>IF(R5=0,0,R5/$C5)</f>
        <v>0.2391008174386921</v>
      </c>
      <c r="V5" s="52">
        <f>IF(S5=0,0,S5/$D5)</f>
        <v>0.20841683366733466</v>
      </c>
      <c r="W5" s="44">
        <v>611</v>
      </c>
      <c r="X5" s="45">
        <v>734</v>
      </c>
      <c r="Y5" s="46">
        <f aca="true" t="shared" si="5" ref="Y5:Y27">SUM(W5:X5)</f>
        <v>1345</v>
      </c>
      <c r="Z5" s="50">
        <f>IF(W5=0,0,W5/$B5)</f>
        <v>0.40039318479685454</v>
      </c>
      <c r="AA5" s="51">
        <f>IF(X5=0,0,X5/$C5)</f>
        <v>0.5</v>
      </c>
      <c r="AB5" s="52">
        <f>IF(Y5=0,0,Y5/$D5)</f>
        <v>0.44923179692718773</v>
      </c>
      <c r="AC5" s="44">
        <v>12</v>
      </c>
      <c r="AD5" s="45">
        <v>23</v>
      </c>
      <c r="AE5" s="46">
        <f aca="true" t="shared" si="6" ref="AE5:AE27">SUM(AC5:AD5)</f>
        <v>35</v>
      </c>
      <c r="AF5" s="50">
        <f>IF(AC5=0,0,AC5/$B5)</f>
        <v>0.007863695937090432</v>
      </c>
      <c r="AG5" s="51">
        <f>IF(AD5=0,0,AD5/$C5)</f>
        <v>0.015667574931880108</v>
      </c>
      <c r="AH5" s="52">
        <f>IF(AE5=0,0,AE5/$D5)</f>
        <v>0.01169004676018704</v>
      </c>
      <c r="AI5" s="44">
        <v>890</v>
      </c>
      <c r="AJ5" s="45">
        <v>1119</v>
      </c>
      <c r="AK5" s="46">
        <f aca="true" t="shared" si="7" ref="AK5:AK27">SUM(AI5:AJ5)</f>
        <v>2009</v>
      </c>
      <c r="AL5" s="50">
        <f>IF(AI5=0,0,AI5/$B5)</f>
        <v>0.583224115334207</v>
      </c>
      <c r="AM5" s="51">
        <f>IF(AJ5=0,0,AJ5/$C5)</f>
        <v>0.7622615803814714</v>
      </c>
      <c r="AN5" s="52">
        <f>IF(AK5=0,0,AK5/$D5)</f>
        <v>0.6710086840347361</v>
      </c>
      <c r="AO5" s="44">
        <v>414</v>
      </c>
      <c r="AP5" s="45">
        <v>443</v>
      </c>
      <c r="AQ5" s="46">
        <f aca="true" t="shared" si="8" ref="AQ5:AQ27">SUM(AO5:AP5)</f>
        <v>857</v>
      </c>
      <c r="AR5" s="50">
        <f>IF(AO5=0,0,AO5/$B5)</f>
        <v>0.2712975098296199</v>
      </c>
      <c r="AS5" s="51">
        <f>IF(AP5=0,0,AP5/$C5)</f>
        <v>0.3017711171662125</v>
      </c>
      <c r="AT5" s="52">
        <f>IF(AQ5=0,0,AQ5/$D5)</f>
        <v>0.2862391449565798</v>
      </c>
      <c r="AU5" s="44">
        <v>8</v>
      </c>
      <c r="AV5" s="45">
        <v>14</v>
      </c>
      <c r="AW5" s="53">
        <f aca="true" t="shared" si="9" ref="AW5:AW27">SUM(AU5:AV5)</f>
        <v>22</v>
      </c>
      <c r="AX5" s="48">
        <f>IF(AU5=0,0,AU5/$B5)</f>
        <v>0.005242463958060288</v>
      </c>
      <c r="AY5" s="48">
        <f>IF(AV5=0,0,AV5/$C5)</f>
        <v>0.009536784741144414</v>
      </c>
      <c r="AZ5" s="48">
        <f>IF(AW5=0,0,AW5/$D5)</f>
        <v>0.007348029392117568</v>
      </c>
      <c r="BA5" s="45">
        <v>0</v>
      </c>
      <c r="BB5" s="45">
        <v>2</v>
      </c>
      <c r="BC5" s="53">
        <f aca="true" t="shared" si="10" ref="BC5:BC27">SUM(BA5:BB5)</f>
        <v>2</v>
      </c>
      <c r="BD5" s="48">
        <f>IF(BA5=0,0,BA5/$B5)</f>
        <v>0</v>
      </c>
      <c r="BE5" s="48">
        <f>IF(BB5=0,0,BB5/$C5)</f>
        <v>0.0013623978201634877</v>
      </c>
      <c r="BF5" s="49">
        <f>IF(BC5=0,0,BC5/$D5)</f>
        <v>0.0006680026720106881</v>
      </c>
      <c r="BG5" s="44">
        <v>225</v>
      </c>
      <c r="BH5" s="45">
        <v>235</v>
      </c>
      <c r="BI5" s="53">
        <f aca="true" t="shared" si="11" ref="BI5:BI27">SUM(BG5:BH5)</f>
        <v>460</v>
      </c>
      <c r="BJ5" s="48">
        <f>IF(BG5=0,0,BG5/$B5)</f>
        <v>0.1474442988204456</v>
      </c>
      <c r="BK5" s="48">
        <f>IF(BH5=0,0,BH5/$C5)</f>
        <v>0.1600817438692098</v>
      </c>
      <c r="BL5" s="48">
        <f>IF(BI5=0,0,BI5/$D5)</f>
        <v>0.15364061456245826</v>
      </c>
      <c r="BM5" s="45">
        <v>81</v>
      </c>
      <c r="BN5" s="45">
        <v>100</v>
      </c>
      <c r="BO5" s="53">
        <f aca="true" t="shared" si="12" ref="BO5:BO27">SUM(BM5:BN5)</f>
        <v>181</v>
      </c>
      <c r="BP5" s="48">
        <f>IF(BM5=0,0,BM5/$B5)</f>
        <v>0.05307994757536042</v>
      </c>
      <c r="BQ5" s="48">
        <f>IF(BN5=0,0,BN5/$C5)</f>
        <v>0.0681198910081744</v>
      </c>
      <c r="BR5" s="49">
        <f>IF(BO5=0,0,BO5/$D5)</f>
        <v>0.06045424181696727</v>
      </c>
      <c r="BS5" s="44">
        <v>219</v>
      </c>
      <c r="BT5" s="45">
        <v>173</v>
      </c>
      <c r="BU5" s="53">
        <f aca="true" t="shared" si="13" ref="BU5:BU27">SUM(BS5:BT5)</f>
        <v>392</v>
      </c>
      <c r="BV5" s="48">
        <f>IF(BS5=0,0,BS5/$B5)</f>
        <v>0.1435124508519004</v>
      </c>
      <c r="BW5" s="48">
        <f>IF(BT5=0,0,BT5/$C5)</f>
        <v>0.1178474114441417</v>
      </c>
      <c r="BX5" s="48">
        <f>IF(BU5=0,0,BU5/$D5)</f>
        <v>0.13092852371409486</v>
      </c>
      <c r="BY5" s="45">
        <v>92</v>
      </c>
      <c r="BZ5" s="45">
        <v>57</v>
      </c>
      <c r="CA5" s="53">
        <f aca="true" t="shared" si="14" ref="CA5:CA27">SUM(BY5:BZ5)</f>
        <v>149</v>
      </c>
      <c r="CB5" s="48">
        <f>IF(BY5=0,0,BY5/$B5)</f>
        <v>0.06028833551769332</v>
      </c>
      <c r="CC5" s="48">
        <f>IF(BZ5=0,0,BZ5/$C5)</f>
        <v>0.0388283378746594</v>
      </c>
      <c r="CD5" s="49">
        <f>IF(CA5=0,0,CA5/$D5)</f>
        <v>0.04976619906479626</v>
      </c>
      <c r="CE5" s="44">
        <v>235</v>
      </c>
      <c r="CF5" s="45">
        <v>143</v>
      </c>
      <c r="CG5" s="53">
        <f aca="true" t="shared" si="15" ref="CG5:CG27">SUM(CE5:CF5)</f>
        <v>378</v>
      </c>
      <c r="CH5" s="48">
        <f>IF(CE5=0,0,CE5/$B5)</f>
        <v>0.15399737876802097</v>
      </c>
      <c r="CI5" s="48">
        <f>IF(CF5=0,0,CF5/$C5)</f>
        <v>0.09741144414168937</v>
      </c>
      <c r="CJ5" s="48">
        <f>IF(CG5=0,0,CG5/$D5)</f>
        <v>0.12625250501002003</v>
      </c>
      <c r="CK5" s="45">
        <v>78</v>
      </c>
      <c r="CL5" s="45">
        <v>60</v>
      </c>
      <c r="CM5" s="53">
        <f aca="true" t="shared" si="16" ref="CM5:CM27">SUM(CK5:CL5)</f>
        <v>138</v>
      </c>
      <c r="CN5" s="48">
        <f>IF(CK5=0,0,CK5/$B5)</f>
        <v>0.05111402359108781</v>
      </c>
      <c r="CO5" s="48">
        <f>IF(CL5=0,0,CL5/$C5)</f>
        <v>0.04087193460490463</v>
      </c>
      <c r="CP5" s="48">
        <f>IF(CM5=0,0,CM5/$D5)</f>
        <v>0.04609218436873747</v>
      </c>
      <c r="CQ5" s="123">
        <f aca="true" t="shared" si="17" ref="CQ5">(CE5+CK5)/B5</f>
        <v>0.20511140235910877</v>
      </c>
      <c r="CR5" s="54">
        <f aca="true" t="shared" si="18" ref="CR5">(CF5+CL5)/C5</f>
        <v>0.138283378746594</v>
      </c>
      <c r="CS5" s="49">
        <f aca="true" t="shared" si="19" ref="CS5:CS26">(CG5+CM5)/D5</f>
        <v>0.17234468937875752</v>
      </c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</row>
    <row r="6" spans="1:126" s="1" customFormat="1" ht="18.75" customHeight="1">
      <c r="A6" s="38" t="s">
        <v>22</v>
      </c>
      <c r="B6" s="55">
        <v>531</v>
      </c>
      <c r="C6" s="56">
        <v>513</v>
      </c>
      <c r="D6" s="57">
        <f t="shared" si="0"/>
        <v>1044</v>
      </c>
      <c r="E6" s="55">
        <v>153</v>
      </c>
      <c r="F6" s="56">
        <v>166</v>
      </c>
      <c r="G6" s="57">
        <f t="shared" si="1"/>
        <v>319</v>
      </c>
      <c r="H6" s="58">
        <f aca="true" t="shared" si="20" ref="H6:H27">IF(E6=0,0,E6/$B6)</f>
        <v>0.288135593220339</v>
      </c>
      <c r="I6" s="59">
        <f aca="true" t="shared" si="21" ref="I6:I27">IF(F6=0,0,F6/$C6)</f>
        <v>0.3235867446393762</v>
      </c>
      <c r="J6" s="60">
        <f aca="true" t="shared" si="22" ref="J6:J27">IF(G6=0,0,G6/$D6)</f>
        <v>0.3055555555555556</v>
      </c>
      <c r="K6" s="55">
        <v>73</v>
      </c>
      <c r="L6" s="56">
        <v>95</v>
      </c>
      <c r="M6" s="57">
        <f t="shared" si="2"/>
        <v>168</v>
      </c>
      <c r="N6" s="58">
        <f aca="true" t="shared" si="23" ref="N6:N26">IF(K6=0,0,K6/E6)</f>
        <v>0.477124183006536</v>
      </c>
      <c r="O6" s="59">
        <f aca="true" t="shared" si="24" ref="O6:O27">IF(L6=0,0,L6/F6)</f>
        <v>0.572289156626506</v>
      </c>
      <c r="P6" s="60">
        <f aca="true" t="shared" si="25" ref="P6:P27">IF(M6=0,0,M6/G6)</f>
        <v>0.5266457680250783</v>
      </c>
      <c r="Q6" s="55">
        <v>173</v>
      </c>
      <c r="R6" s="56">
        <v>161</v>
      </c>
      <c r="S6" s="57">
        <f t="shared" si="4"/>
        <v>334</v>
      </c>
      <c r="T6" s="61">
        <f aca="true" t="shared" si="26" ref="T6:T27">IF(Q6=0,0,Q6/$B6)</f>
        <v>0.3258003766478343</v>
      </c>
      <c r="U6" s="62">
        <f aca="true" t="shared" si="27" ref="U6:U27">IF(R6=0,0,R6/$C6)</f>
        <v>0.3138401559454191</v>
      </c>
      <c r="V6" s="63">
        <f aca="true" t="shared" si="28" ref="V6:V27">IF(S6=0,0,S6/$D6)</f>
        <v>0.31992337164750956</v>
      </c>
      <c r="W6" s="55">
        <v>190</v>
      </c>
      <c r="X6" s="56">
        <v>294</v>
      </c>
      <c r="Y6" s="57">
        <f t="shared" si="5"/>
        <v>484</v>
      </c>
      <c r="Z6" s="61">
        <f aca="true" t="shared" si="29" ref="Z6:Z27">IF(W6=0,0,W6/$B6)</f>
        <v>0.3578154425612053</v>
      </c>
      <c r="AA6" s="62">
        <f aca="true" t="shared" si="30" ref="AA6:AA27">IF(X6=0,0,X6/$C6)</f>
        <v>0.5730994152046783</v>
      </c>
      <c r="AB6" s="63">
        <f aca="true" t="shared" si="31" ref="AB6:AB27">IF(Y6=0,0,Y6/$D6)</f>
        <v>0.46360153256704983</v>
      </c>
      <c r="AC6" s="55">
        <v>9</v>
      </c>
      <c r="AD6" s="56">
        <v>11</v>
      </c>
      <c r="AE6" s="57">
        <f t="shared" si="6"/>
        <v>20</v>
      </c>
      <c r="AF6" s="61">
        <f aca="true" t="shared" si="32" ref="AF6:AF27">IF(AC6=0,0,AC6/$B6)</f>
        <v>0.01694915254237288</v>
      </c>
      <c r="AG6" s="62">
        <f aca="true" t="shared" si="33" ref="AG6:AG27">IF(AD6=0,0,AD6/$C6)</f>
        <v>0.021442495126705652</v>
      </c>
      <c r="AH6" s="63">
        <f aca="true" t="shared" si="34" ref="AH6:AH27">IF(AE6=0,0,AE6/$D6)</f>
        <v>0.019157088122605363</v>
      </c>
      <c r="AI6" s="55">
        <v>370</v>
      </c>
      <c r="AJ6" s="56">
        <v>439</v>
      </c>
      <c r="AK6" s="57">
        <f t="shared" si="7"/>
        <v>809</v>
      </c>
      <c r="AL6" s="61">
        <f aca="true" t="shared" si="35" ref="AL6:AL27">IF(AI6=0,0,AI6/$B6)</f>
        <v>0.696798493408663</v>
      </c>
      <c r="AM6" s="62">
        <f aca="true" t="shared" si="36" ref="AM6:AM27">IF(AJ6=0,0,AJ6/$C6)</f>
        <v>0.8557504873294347</v>
      </c>
      <c r="AN6" s="63">
        <f aca="true" t="shared" si="37" ref="AN6:AN27">IF(AK6=0,0,AK6/$D6)</f>
        <v>0.774904214559387</v>
      </c>
      <c r="AO6" s="55">
        <v>238</v>
      </c>
      <c r="AP6" s="56">
        <v>306</v>
      </c>
      <c r="AQ6" s="57">
        <f t="shared" si="8"/>
        <v>544</v>
      </c>
      <c r="AR6" s="61">
        <f aca="true" t="shared" si="38" ref="AR6:AR27">IF(AO6=0,0,AO6/$B6)</f>
        <v>0.448210922787194</v>
      </c>
      <c r="AS6" s="62">
        <f aca="true" t="shared" si="39" ref="AS6:AS27">IF(AP6=0,0,AP6/$C6)</f>
        <v>0.5964912280701754</v>
      </c>
      <c r="AT6" s="63">
        <f aca="true" t="shared" si="40" ref="AT6:AT27">IF(AQ6=0,0,AQ6/$D6)</f>
        <v>0.5210727969348659</v>
      </c>
      <c r="AU6" s="55">
        <v>18</v>
      </c>
      <c r="AV6" s="56">
        <v>12</v>
      </c>
      <c r="AW6" s="64">
        <f t="shared" si="9"/>
        <v>30</v>
      </c>
      <c r="AX6" s="59">
        <f aca="true" t="shared" si="41" ref="AX6:AX27">IF(AU6=0,0,AU6/$B6)</f>
        <v>0.03389830508474576</v>
      </c>
      <c r="AY6" s="59">
        <f aca="true" t="shared" si="42" ref="AY6:AY27">IF(AV6=0,0,AV6/$C6)</f>
        <v>0.023391812865497075</v>
      </c>
      <c r="AZ6" s="59">
        <f aca="true" t="shared" si="43" ref="AZ6:AZ27">IF(AW6=0,0,AW6/$D6)</f>
        <v>0.028735632183908046</v>
      </c>
      <c r="BA6" s="56">
        <v>15</v>
      </c>
      <c r="BB6" s="56">
        <v>18</v>
      </c>
      <c r="BC6" s="64">
        <f t="shared" si="10"/>
        <v>33</v>
      </c>
      <c r="BD6" s="59">
        <f aca="true" t="shared" si="44" ref="BD6:BD27">IF(BA6=0,0,BA6/$B6)</f>
        <v>0.02824858757062147</v>
      </c>
      <c r="BE6" s="59">
        <f aca="true" t="shared" si="45" ref="BE6:BE27">IF(BB6=0,0,BB6/$C6)</f>
        <v>0.03508771929824561</v>
      </c>
      <c r="BF6" s="60">
        <f aca="true" t="shared" si="46" ref="BF6:BF27">IF(BC6=0,0,BC6/$D6)</f>
        <v>0.031609195402298854</v>
      </c>
      <c r="BG6" s="55">
        <v>136</v>
      </c>
      <c r="BH6" s="56">
        <v>157</v>
      </c>
      <c r="BI6" s="64">
        <f t="shared" si="11"/>
        <v>293</v>
      </c>
      <c r="BJ6" s="59">
        <f aca="true" t="shared" si="47" ref="BJ6:BJ27">IF(BG6=0,0,BG6/$B6)</f>
        <v>0.256120527306968</v>
      </c>
      <c r="BK6" s="59">
        <f aca="true" t="shared" si="48" ref="BK6:BK27">IF(BH6=0,0,BH6/$C6)</f>
        <v>0.3060428849902534</v>
      </c>
      <c r="BL6" s="59">
        <f aca="true" t="shared" si="49" ref="BL6:BL27">IF(BI6=0,0,BI6/$D6)</f>
        <v>0.28065134099616856</v>
      </c>
      <c r="BM6" s="56">
        <v>25</v>
      </c>
      <c r="BN6" s="56">
        <v>30</v>
      </c>
      <c r="BO6" s="64">
        <f t="shared" si="12"/>
        <v>55</v>
      </c>
      <c r="BP6" s="59">
        <f aca="true" t="shared" si="50" ref="BP6:BP27">IF(BM6=0,0,BM6/$B6)</f>
        <v>0.047080979284369114</v>
      </c>
      <c r="BQ6" s="59">
        <f aca="true" t="shared" si="51" ref="BQ6:BQ27">IF(BN6=0,0,BN6/$C6)</f>
        <v>0.05847953216374269</v>
      </c>
      <c r="BR6" s="60">
        <f aca="true" t="shared" si="52" ref="BR6:BR27">IF(BO6=0,0,BO6/$D6)</f>
        <v>0.05268199233716475</v>
      </c>
      <c r="BS6" s="55">
        <v>135</v>
      </c>
      <c r="BT6" s="56">
        <v>75</v>
      </c>
      <c r="BU6" s="64">
        <f t="shared" si="13"/>
        <v>210</v>
      </c>
      <c r="BV6" s="59">
        <f aca="true" t="shared" si="53" ref="BV6:BV27">IF(BS6=0,0,BS6/$B6)</f>
        <v>0.2542372881355932</v>
      </c>
      <c r="BW6" s="59">
        <f aca="true" t="shared" si="54" ref="BW6:BW27">IF(BT6=0,0,BT6/$C6)</f>
        <v>0.14619883040935672</v>
      </c>
      <c r="BX6" s="59">
        <f aca="true" t="shared" si="55" ref="BX6:BX27">IF(BU6=0,0,BU6/$D6)</f>
        <v>0.20114942528735633</v>
      </c>
      <c r="BY6" s="56">
        <v>8</v>
      </c>
      <c r="BZ6" s="56">
        <v>7</v>
      </c>
      <c r="CA6" s="64">
        <f t="shared" si="14"/>
        <v>15</v>
      </c>
      <c r="CB6" s="59">
        <f aca="true" t="shared" si="56" ref="CB6:CB27">IF(BY6=0,0,BY6/$B6)</f>
        <v>0.015065913370998116</v>
      </c>
      <c r="CC6" s="59">
        <f aca="true" t="shared" si="57" ref="CC6:CC27">IF(BZ6=0,0,BZ6/$C6)</f>
        <v>0.01364522417153996</v>
      </c>
      <c r="CD6" s="60">
        <f aca="true" t="shared" si="58" ref="CD6:CD27">IF(CA6=0,0,CA6/$D6)</f>
        <v>0.014367816091954023</v>
      </c>
      <c r="CE6" s="55">
        <v>111</v>
      </c>
      <c r="CF6" s="56">
        <v>74</v>
      </c>
      <c r="CG6" s="64">
        <f t="shared" si="15"/>
        <v>185</v>
      </c>
      <c r="CH6" s="59">
        <f aca="true" t="shared" si="59" ref="CH6:CH27">IF(CE6=0,0,CE6/$B6)</f>
        <v>0.20903954802259886</v>
      </c>
      <c r="CI6" s="59">
        <f aca="true" t="shared" si="60" ref="CI6:CI27">IF(CF6=0,0,CF6/$C6)</f>
        <v>0.1442495126705653</v>
      </c>
      <c r="CJ6" s="59">
        <f aca="true" t="shared" si="61" ref="CJ6:CJ27">IF(CG6=0,0,CG6/$D6)</f>
        <v>0.1772030651340996</v>
      </c>
      <c r="CK6" s="56">
        <v>13</v>
      </c>
      <c r="CL6" s="56">
        <v>11</v>
      </c>
      <c r="CM6" s="64">
        <f t="shared" si="16"/>
        <v>24</v>
      </c>
      <c r="CN6" s="59">
        <f aca="true" t="shared" si="62" ref="CN6:CN27">IF(CK6=0,0,CK6/$B6)</f>
        <v>0.02448210922787194</v>
      </c>
      <c r="CO6" s="59">
        <f aca="true" t="shared" si="63" ref="CO6:CO27">IF(CL6=0,0,CL6/$C6)</f>
        <v>0.021442495126705652</v>
      </c>
      <c r="CP6" s="59">
        <f aca="true" t="shared" si="64" ref="CP6:CP27">IF(CM6=0,0,CM6/$D6)</f>
        <v>0.022988505747126436</v>
      </c>
      <c r="CQ6" s="124">
        <f aca="true" t="shared" si="65" ref="CQ6:CQ23">(CE6+CK6)/B6</f>
        <v>0.2335216572504708</v>
      </c>
      <c r="CR6" s="65">
        <f aca="true" t="shared" si="66" ref="CR6:CR23">(CF6+CL6)/C6</f>
        <v>0.16569200779727095</v>
      </c>
      <c r="CS6" s="60">
        <f aca="true" t="shared" si="67" ref="CS6:CS23">(CG6+CM6)/D6</f>
        <v>0.20019157088122605</v>
      </c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</row>
    <row r="7" spans="1:126" s="1" customFormat="1" ht="18.75" customHeight="1">
      <c r="A7" s="38" t="s">
        <v>23</v>
      </c>
      <c r="B7" s="55">
        <v>577</v>
      </c>
      <c r="C7" s="56">
        <v>542</v>
      </c>
      <c r="D7" s="57">
        <f t="shared" si="0"/>
        <v>1119</v>
      </c>
      <c r="E7" s="55">
        <v>191</v>
      </c>
      <c r="F7" s="56">
        <v>198</v>
      </c>
      <c r="G7" s="57">
        <f t="shared" si="1"/>
        <v>389</v>
      </c>
      <c r="H7" s="58">
        <f t="shared" si="20"/>
        <v>0.3310225303292894</v>
      </c>
      <c r="I7" s="59">
        <f t="shared" si="21"/>
        <v>0.36531365313653136</v>
      </c>
      <c r="J7" s="60">
        <f t="shared" si="22"/>
        <v>0.34763181411974975</v>
      </c>
      <c r="K7" s="55">
        <v>114</v>
      </c>
      <c r="L7" s="56">
        <v>137</v>
      </c>
      <c r="M7" s="57">
        <f t="shared" si="2"/>
        <v>251</v>
      </c>
      <c r="N7" s="58">
        <f t="shared" si="23"/>
        <v>0.5968586387434555</v>
      </c>
      <c r="O7" s="59">
        <f t="shared" si="24"/>
        <v>0.6919191919191919</v>
      </c>
      <c r="P7" s="60">
        <f t="shared" si="25"/>
        <v>0.6452442159383034</v>
      </c>
      <c r="Q7" s="55">
        <v>132</v>
      </c>
      <c r="R7" s="56">
        <v>108</v>
      </c>
      <c r="S7" s="57">
        <f t="shared" si="4"/>
        <v>240</v>
      </c>
      <c r="T7" s="61">
        <f t="shared" si="26"/>
        <v>0.22876949740034663</v>
      </c>
      <c r="U7" s="62">
        <f t="shared" si="27"/>
        <v>0.1992619926199262</v>
      </c>
      <c r="V7" s="63">
        <f t="shared" si="28"/>
        <v>0.21447721179624665</v>
      </c>
      <c r="W7" s="55">
        <v>289</v>
      </c>
      <c r="X7" s="56">
        <v>359</v>
      </c>
      <c r="Y7" s="57">
        <f t="shared" si="5"/>
        <v>648</v>
      </c>
      <c r="Z7" s="61">
        <f t="shared" si="29"/>
        <v>0.5008665511265165</v>
      </c>
      <c r="AA7" s="62">
        <f t="shared" si="30"/>
        <v>0.6623616236162362</v>
      </c>
      <c r="AB7" s="63">
        <f t="shared" si="31"/>
        <v>0.579088471849866</v>
      </c>
      <c r="AC7" s="55">
        <v>5</v>
      </c>
      <c r="AD7" s="56">
        <v>19</v>
      </c>
      <c r="AE7" s="57">
        <f t="shared" si="6"/>
        <v>24</v>
      </c>
      <c r="AF7" s="61">
        <f t="shared" si="32"/>
        <v>0.008665511265164644</v>
      </c>
      <c r="AG7" s="62">
        <f t="shared" si="33"/>
        <v>0.03505535055350553</v>
      </c>
      <c r="AH7" s="63">
        <f t="shared" si="34"/>
        <v>0.021447721179624665</v>
      </c>
      <c r="AI7" s="55">
        <v>422</v>
      </c>
      <c r="AJ7" s="56">
        <v>489</v>
      </c>
      <c r="AK7" s="57">
        <f t="shared" si="7"/>
        <v>911</v>
      </c>
      <c r="AL7" s="61">
        <f t="shared" si="35"/>
        <v>0.7313691507798961</v>
      </c>
      <c r="AM7" s="62">
        <f t="shared" si="36"/>
        <v>0.9022140221402214</v>
      </c>
      <c r="AN7" s="63">
        <f t="shared" si="37"/>
        <v>0.8141197497765862</v>
      </c>
      <c r="AO7" s="55">
        <v>155</v>
      </c>
      <c r="AP7" s="56">
        <v>156</v>
      </c>
      <c r="AQ7" s="57">
        <f t="shared" si="8"/>
        <v>311</v>
      </c>
      <c r="AR7" s="61">
        <f t="shared" si="38"/>
        <v>0.268630849220104</v>
      </c>
      <c r="AS7" s="62">
        <f t="shared" si="39"/>
        <v>0.2878228782287823</v>
      </c>
      <c r="AT7" s="63">
        <f t="shared" si="40"/>
        <v>0.2779267202859696</v>
      </c>
      <c r="AU7" s="55">
        <v>16</v>
      </c>
      <c r="AV7" s="56">
        <v>17</v>
      </c>
      <c r="AW7" s="64">
        <f t="shared" si="9"/>
        <v>33</v>
      </c>
      <c r="AX7" s="59">
        <f t="shared" si="41"/>
        <v>0.02772963604852686</v>
      </c>
      <c r="AY7" s="59">
        <f t="shared" si="42"/>
        <v>0.03136531365313653</v>
      </c>
      <c r="AZ7" s="59">
        <f t="shared" si="43"/>
        <v>0.029490616621983913</v>
      </c>
      <c r="BA7" s="56">
        <v>1</v>
      </c>
      <c r="BB7" s="56">
        <v>11</v>
      </c>
      <c r="BC7" s="64">
        <f t="shared" si="10"/>
        <v>12</v>
      </c>
      <c r="BD7" s="59">
        <f t="shared" si="44"/>
        <v>0.0017331022530329288</v>
      </c>
      <c r="BE7" s="59">
        <f t="shared" si="45"/>
        <v>0.02029520295202952</v>
      </c>
      <c r="BF7" s="60">
        <f t="shared" si="46"/>
        <v>0.010723860589812333</v>
      </c>
      <c r="BG7" s="55">
        <v>99</v>
      </c>
      <c r="BH7" s="56">
        <v>98</v>
      </c>
      <c r="BI7" s="64">
        <f t="shared" si="11"/>
        <v>197</v>
      </c>
      <c r="BJ7" s="59">
        <f t="shared" si="47"/>
        <v>0.17157712305025996</v>
      </c>
      <c r="BK7" s="59">
        <f t="shared" si="48"/>
        <v>0.18081180811808117</v>
      </c>
      <c r="BL7" s="59">
        <f t="shared" si="49"/>
        <v>0.17605004468275245</v>
      </c>
      <c r="BM7" s="56">
        <v>16</v>
      </c>
      <c r="BN7" s="56">
        <v>14</v>
      </c>
      <c r="BO7" s="64">
        <f t="shared" si="12"/>
        <v>30</v>
      </c>
      <c r="BP7" s="59">
        <f t="shared" si="50"/>
        <v>0.02772963604852686</v>
      </c>
      <c r="BQ7" s="59">
        <f t="shared" si="51"/>
        <v>0.025830258302583026</v>
      </c>
      <c r="BR7" s="60">
        <f t="shared" si="52"/>
        <v>0.02680965147453083</v>
      </c>
      <c r="BS7" s="55">
        <v>93</v>
      </c>
      <c r="BT7" s="56">
        <v>64</v>
      </c>
      <c r="BU7" s="64">
        <f t="shared" si="13"/>
        <v>157</v>
      </c>
      <c r="BV7" s="59">
        <f t="shared" si="53"/>
        <v>0.1611785095320624</v>
      </c>
      <c r="BW7" s="59">
        <f t="shared" si="54"/>
        <v>0.11808118081180811</v>
      </c>
      <c r="BX7" s="59">
        <f t="shared" si="55"/>
        <v>0.14030384271671134</v>
      </c>
      <c r="BY7" s="56">
        <v>26</v>
      </c>
      <c r="BZ7" s="56">
        <v>12</v>
      </c>
      <c r="CA7" s="64">
        <f t="shared" si="14"/>
        <v>38</v>
      </c>
      <c r="CB7" s="59">
        <f t="shared" si="56"/>
        <v>0.045060658578856154</v>
      </c>
      <c r="CC7" s="59">
        <f t="shared" si="57"/>
        <v>0.02214022140221402</v>
      </c>
      <c r="CD7" s="60">
        <f t="shared" si="58"/>
        <v>0.03395889186773905</v>
      </c>
      <c r="CE7" s="55">
        <v>97</v>
      </c>
      <c r="CF7" s="56">
        <v>61</v>
      </c>
      <c r="CG7" s="64">
        <f t="shared" si="15"/>
        <v>158</v>
      </c>
      <c r="CH7" s="59">
        <f t="shared" si="59"/>
        <v>0.1681109185441941</v>
      </c>
      <c r="CI7" s="59">
        <f t="shared" si="60"/>
        <v>0.11254612546125461</v>
      </c>
      <c r="CJ7" s="59">
        <f t="shared" si="61"/>
        <v>0.14119749776586238</v>
      </c>
      <c r="CK7" s="56">
        <v>22</v>
      </c>
      <c r="CL7" s="56">
        <v>14</v>
      </c>
      <c r="CM7" s="64">
        <f t="shared" si="16"/>
        <v>36</v>
      </c>
      <c r="CN7" s="59">
        <f t="shared" si="62"/>
        <v>0.038128249566724434</v>
      </c>
      <c r="CO7" s="59">
        <f t="shared" si="63"/>
        <v>0.025830258302583026</v>
      </c>
      <c r="CP7" s="59">
        <f t="shared" si="64"/>
        <v>0.032171581769437</v>
      </c>
      <c r="CQ7" s="124">
        <f t="shared" si="65"/>
        <v>0.20623916811091855</v>
      </c>
      <c r="CR7" s="65">
        <f t="shared" si="66"/>
        <v>0.13837638376383765</v>
      </c>
      <c r="CS7" s="60">
        <f t="shared" si="67"/>
        <v>0.17336907953529937</v>
      </c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</row>
    <row r="8" spans="1:126" s="1" customFormat="1" ht="18.75" customHeight="1">
      <c r="A8" s="38" t="s">
        <v>24</v>
      </c>
      <c r="B8" s="55">
        <v>333</v>
      </c>
      <c r="C8" s="56">
        <v>361</v>
      </c>
      <c r="D8" s="57">
        <f t="shared" si="0"/>
        <v>694</v>
      </c>
      <c r="E8" s="55">
        <v>128</v>
      </c>
      <c r="F8" s="56">
        <v>138</v>
      </c>
      <c r="G8" s="57">
        <f t="shared" si="1"/>
        <v>266</v>
      </c>
      <c r="H8" s="58">
        <f t="shared" si="20"/>
        <v>0.3843843843843844</v>
      </c>
      <c r="I8" s="59">
        <f t="shared" si="21"/>
        <v>0.38227146814404434</v>
      </c>
      <c r="J8" s="60">
        <f t="shared" si="22"/>
        <v>0.38328530259365995</v>
      </c>
      <c r="K8" s="55">
        <v>90</v>
      </c>
      <c r="L8" s="56">
        <v>105</v>
      </c>
      <c r="M8" s="57">
        <f t="shared" si="2"/>
        <v>195</v>
      </c>
      <c r="N8" s="58">
        <f t="shared" si="23"/>
        <v>0.703125</v>
      </c>
      <c r="O8" s="59">
        <f t="shared" si="24"/>
        <v>0.7608695652173914</v>
      </c>
      <c r="P8" s="60">
        <f t="shared" si="25"/>
        <v>0.7330827067669173</v>
      </c>
      <c r="Q8" s="55">
        <v>57</v>
      </c>
      <c r="R8" s="56">
        <v>60</v>
      </c>
      <c r="S8" s="57">
        <f t="shared" si="4"/>
        <v>117</v>
      </c>
      <c r="T8" s="61">
        <f t="shared" si="26"/>
        <v>0.17117117117117117</v>
      </c>
      <c r="U8" s="62">
        <f t="shared" si="27"/>
        <v>0.16620498614958448</v>
      </c>
      <c r="V8" s="63">
        <f t="shared" si="28"/>
        <v>0.1685878962536023</v>
      </c>
      <c r="W8" s="55">
        <v>259</v>
      </c>
      <c r="X8" s="56">
        <v>306</v>
      </c>
      <c r="Y8" s="57">
        <f t="shared" si="5"/>
        <v>565</v>
      </c>
      <c r="Z8" s="61">
        <f t="shared" si="29"/>
        <v>0.7777777777777778</v>
      </c>
      <c r="AA8" s="62">
        <f t="shared" si="30"/>
        <v>0.8476454293628809</v>
      </c>
      <c r="AB8" s="63">
        <f t="shared" si="31"/>
        <v>0.8141210374639769</v>
      </c>
      <c r="AC8" s="55">
        <v>14</v>
      </c>
      <c r="AD8" s="56">
        <v>9</v>
      </c>
      <c r="AE8" s="57">
        <f t="shared" si="6"/>
        <v>23</v>
      </c>
      <c r="AF8" s="61">
        <f t="shared" si="32"/>
        <v>0.042042042042042045</v>
      </c>
      <c r="AG8" s="62">
        <f t="shared" si="33"/>
        <v>0.024930747922437674</v>
      </c>
      <c r="AH8" s="63">
        <f t="shared" si="34"/>
        <v>0.03314121037463977</v>
      </c>
      <c r="AI8" s="55">
        <v>330</v>
      </c>
      <c r="AJ8" s="56">
        <v>375</v>
      </c>
      <c r="AK8" s="57">
        <f t="shared" si="7"/>
        <v>705</v>
      </c>
      <c r="AL8" s="61">
        <f t="shared" si="35"/>
        <v>0.990990990990991</v>
      </c>
      <c r="AM8" s="62">
        <f t="shared" si="36"/>
        <v>1.0387811634349031</v>
      </c>
      <c r="AN8" s="63">
        <f t="shared" si="37"/>
        <v>1.015850144092219</v>
      </c>
      <c r="AO8" s="55">
        <v>135</v>
      </c>
      <c r="AP8" s="56">
        <v>197</v>
      </c>
      <c r="AQ8" s="57">
        <f t="shared" si="8"/>
        <v>332</v>
      </c>
      <c r="AR8" s="61">
        <f t="shared" si="38"/>
        <v>0.40540540540540543</v>
      </c>
      <c r="AS8" s="62">
        <f t="shared" si="39"/>
        <v>0.5457063711911357</v>
      </c>
      <c r="AT8" s="63">
        <f t="shared" si="40"/>
        <v>0.4783861671469741</v>
      </c>
      <c r="AU8" s="55">
        <v>5</v>
      </c>
      <c r="AV8" s="56">
        <v>8</v>
      </c>
      <c r="AW8" s="64">
        <f t="shared" si="9"/>
        <v>13</v>
      </c>
      <c r="AX8" s="59">
        <f t="shared" si="41"/>
        <v>0.015015015015015015</v>
      </c>
      <c r="AY8" s="59">
        <f t="shared" si="42"/>
        <v>0.0221606648199446</v>
      </c>
      <c r="AZ8" s="59">
        <f t="shared" si="43"/>
        <v>0.018731988472622477</v>
      </c>
      <c r="BA8" s="56">
        <v>0</v>
      </c>
      <c r="BB8" s="56">
        <v>0</v>
      </c>
      <c r="BC8" s="64">
        <f t="shared" si="10"/>
        <v>0</v>
      </c>
      <c r="BD8" s="59">
        <f t="shared" si="44"/>
        <v>0</v>
      </c>
      <c r="BE8" s="59">
        <f t="shared" si="45"/>
        <v>0</v>
      </c>
      <c r="BF8" s="60">
        <f t="shared" si="46"/>
        <v>0</v>
      </c>
      <c r="BG8" s="55">
        <v>67</v>
      </c>
      <c r="BH8" s="56">
        <v>111</v>
      </c>
      <c r="BI8" s="64">
        <f t="shared" si="11"/>
        <v>178</v>
      </c>
      <c r="BJ8" s="59">
        <f t="shared" si="47"/>
        <v>0.2012012012012012</v>
      </c>
      <c r="BK8" s="59">
        <f t="shared" si="48"/>
        <v>0.3074792243767313</v>
      </c>
      <c r="BL8" s="59">
        <f t="shared" si="49"/>
        <v>0.2564841498559078</v>
      </c>
      <c r="BM8" s="56">
        <v>4</v>
      </c>
      <c r="BN8" s="56">
        <v>4</v>
      </c>
      <c r="BO8" s="64">
        <f t="shared" si="12"/>
        <v>8</v>
      </c>
      <c r="BP8" s="59">
        <f t="shared" si="50"/>
        <v>0.012012012012012012</v>
      </c>
      <c r="BQ8" s="59">
        <f t="shared" si="51"/>
        <v>0.0110803324099723</v>
      </c>
      <c r="BR8" s="60">
        <f t="shared" si="52"/>
        <v>0.011527377521613832</v>
      </c>
      <c r="BS8" s="55">
        <v>93</v>
      </c>
      <c r="BT8" s="56">
        <v>75</v>
      </c>
      <c r="BU8" s="64">
        <f t="shared" si="13"/>
        <v>168</v>
      </c>
      <c r="BV8" s="59">
        <f t="shared" si="53"/>
        <v>0.27927927927927926</v>
      </c>
      <c r="BW8" s="59">
        <f t="shared" si="54"/>
        <v>0.2077562326869806</v>
      </c>
      <c r="BX8" s="59">
        <f t="shared" si="55"/>
        <v>0.2420749279538905</v>
      </c>
      <c r="BY8" s="56">
        <v>1</v>
      </c>
      <c r="BZ8" s="56">
        <v>1</v>
      </c>
      <c r="CA8" s="64">
        <f t="shared" si="14"/>
        <v>2</v>
      </c>
      <c r="CB8" s="59">
        <f t="shared" si="56"/>
        <v>0.003003003003003003</v>
      </c>
      <c r="CC8" s="59">
        <f t="shared" si="57"/>
        <v>0.002770083102493075</v>
      </c>
      <c r="CD8" s="60">
        <f t="shared" si="58"/>
        <v>0.002881844380403458</v>
      </c>
      <c r="CE8" s="55">
        <v>69</v>
      </c>
      <c r="CF8" s="56">
        <v>62</v>
      </c>
      <c r="CG8" s="64">
        <f t="shared" si="15"/>
        <v>131</v>
      </c>
      <c r="CH8" s="59">
        <f t="shared" si="59"/>
        <v>0.2072072072072072</v>
      </c>
      <c r="CI8" s="59">
        <f t="shared" si="60"/>
        <v>0.17174515235457063</v>
      </c>
      <c r="CJ8" s="59">
        <f t="shared" si="61"/>
        <v>0.18876080691642652</v>
      </c>
      <c r="CK8" s="56">
        <v>2</v>
      </c>
      <c r="CL8" s="56">
        <v>0</v>
      </c>
      <c r="CM8" s="64">
        <f t="shared" si="16"/>
        <v>2</v>
      </c>
      <c r="CN8" s="59">
        <f t="shared" si="62"/>
        <v>0.006006006006006006</v>
      </c>
      <c r="CO8" s="59">
        <f t="shared" si="63"/>
        <v>0</v>
      </c>
      <c r="CP8" s="59">
        <f t="shared" si="64"/>
        <v>0.002881844380403458</v>
      </c>
      <c r="CQ8" s="124">
        <f t="shared" si="65"/>
        <v>0.2132132132132132</v>
      </c>
      <c r="CR8" s="65">
        <f t="shared" si="66"/>
        <v>0.17174515235457063</v>
      </c>
      <c r="CS8" s="60">
        <f t="shared" si="67"/>
        <v>0.19164265129682997</v>
      </c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</row>
    <row r="9" spans="1:126" s="1" customFormat="1" ht="18.75" customHeight="1">
      <c r="A9" s="38" t="s">
        <v>25</v>
      </c>
      <c r="B9" s="55">
        <v>578</v>
      </c>
      <c r="C9" s="56">
        <v>507</v>
      </c>
      <c r="D9" s="57">
        <f t="shared" si="0"/>
        <v>1085</v>
      </c>
      <c r="E9" s="55">
        <v>163</v>
      </c>
      <c r="F9" s="56">
        <v>153</v>
      </c>
      <c r="G9" s="57">
        <f t="shared" si="1"/>
        <v>316</v>
      </c>
      <c r="H9" s="58">
        <f t="shared" si="20"/>
        <v>0.2820069204152249</v>
      </c>
      <c r="I9" s="59">
        <f t="shared" si="21"/>
        <v>0.30177514792899407</v>
      </c>
      <c r="J9" s="60">
        <f t="shared" si="22"/>
        <v>0.2912442396313364</v>
      </c>
      <c r="K9" s="55">
        <v>95</v>
      </c>
      <c r="L9" s="56">
        <v>97</v>
      </c>
      <c r="M9" s="57">
        <f t="shared" si="2"/>
        <v>192</v>
      </c>
      <c r="N9" s="58">
        <f t="shared" si="23"/>
        <v>0.5828220858895705</v>
      </c>
      <c r="O9" s="59">
        <f t="shared" si="24"/>
        <v>0.6339869281045751</v>
      </c>
      <c r="P9" s="60">
        <f t="shared" si="25"/>
        <v>0.6075949367088608</v>
      </c>
      <c r="Q9" s="55">
        <v>157</v>
      </c>
      <c r="R9" s="56">
        <v>119</v>
      </c>
      <c r="S9" s="57">
        <f t="shared" si="4"/>
        <v>276</v>
      </c>
      <c r="T9" s="61">
        <f t="shared" si="26"/>
        <v>0.27162629757785467</v>
      </c>
      <c r="U9" s="62">
        <f t="shared" si="27"/>
        <v>0.23471400394477318</v>
      </c>
      <c r="V9" s="63">
        <f t="shared" si="28"/>
        <v>0.2543778801843318</v>
      </c>
      <c r="W9" s="55">
        <v>234</v>
      </c>
      <c r="X9" s="56">
        <v>240</v>
      </c>
      <c r="Y9" s="57">
        <f t="shared" si="5"/>
        <v>474</v>
      </c>
      <c r="Z9" s="61">
        <f t="shared" si="29"/>
        <v>0.40484429065743943</v>
      </c>
      <c r="AA9" s="62">
        <f t="shared" si="30"/>
        <v>0.47337278106508873</v>
      </c>
      <c r="AB9" s="63">
        <f t="shared" si="31"/>
        <v>0.4368663594470046</v>
      </c>
      <c r="AC9" s="55">
        <v>0</v>
      </c>
      <c r="AD9" s="56">
        <v>0</v>
      </c>
      <c r="AE9" s="57">
        <f t="shared" si="6"/>
        <v>0</v>
      </c>
      <c r="AF9" s="61">
        <f t="shared" si="32"/>
        <v>0</v>
      </c>
      <c r="AG9" s="62">
        <f t="shared" si="33"/>
        <v>0</v>
      </c>
      <c r="AH9" s="63">
        <f t="shared" si="34"/>
        <v>0</v>
      </c>
      <c r="AI9" s="55">
        <v>391</v>
      </c>
      <c r="AJ9" s="56">
        <v>359</v>
      </c>
      <c r="AK9" s="57">
        <f t="shared" si="7"/>
        <v>750</v>
      </c>
      <c r="AL9" s="61">
        <f t="shared" si="35"/>
        <v>0.6764705882352942</v>
      </c>
      <c r="AM9" s="62">
        <f t="shared" si="36"/>
        <v>0.7080867850098619</v>
      </c>
      <c r="AN9" s="63">
        <f t="shared" si="37"/>
        <v>0.6912442396313364</v>
      </c>
      <c r="AO9" s="55">
        <v>210</v>
      </c>
      <c r="AP9" s="56">
        <v>228</v>
      </c>
      <c r="AQ9" s="57">
        <f t="shared" si="8"/>
        <v>438</v>
      </c>
      <c r="AR9" s="61">
        <f t="shared" si="38"/>
        <v>0.3633217993079585</v>
      </c>
      <c r="AS9" s="62">
        <f t="shared" si="39"/>
        <v>0.44970414201183434</v>
      </c>
      <c r="AT9" s="63">
        <f t="shared" si="40"/>
        <v>0.40368663594470044</v>
      </c>
      <c r="AU9" s="55">
        <v>26</v>
      </c>
      <c r="AV9" s="56">
        <v>28</v>
      </c>
      <c r="AW9" s="64">
        <f t="shared" si="9"/>
        <v>54</v>
      </c>
      <c r="AX9" s="59">
        <f t="shared" si="41"/>
        <v>0.04498269896193772</v>
      </c>
      <c r="AY9" s="59">
        <f t="shared" si="42"/>
        <v>0.055226824457593686</v>
      </c>
      <c r="AZ9" s="59">
        <f t="shared" si="43"/>
        <v>0.04976958525345622</v>
      </c>
      <c r="BA9" s="56">
        <v>0</v>
      </c>
      <c r="BB9" s="56">
        <v>1</v>
      </c>
      <c r="BC9" s="64">
        <f t="shared" si="10"/>
        <v>1</v>
      </c>
      <c r="BD9" s="59">
        <f t="shared" si="44"/>
        <v>0</v>
      </c>
      <c r="BE9" s="59">
        <f t="shared" si="45"/>
        <v>0.0019723865877712033</v>
      </c>
      <c r="BF9" s="60">
        <f t="shared" si="46"/>
        <v>0.0009216589861751152</v>
      </c>
      <c r="BG9" s="55">
        <v>104</v>
      </c>
      <c r="BH9" s="56">
        <v>86</v>
      </c>
      <c r="BI9" s="64">
        <f t="shared" si="11"/>
        <v>190</v>
      </c>
      <c r="BJ9" s="59">
        <f t="shared" si="47"/>
        <v>0.17993079584775087</v>
      </c>
      <c r="BK9" s="59">
        <f t="shared" si="48"/>
        <v>0.16962524654832348</v>
      </c>
      <c r="BL9" s="59">
        <f t="shared" si="49"/>
        <v>0.17511520737327188</v>
      </c>
      <c r="BM9" s="56">
        <v>24</v>
      </c>
      <c r="BN9" s="56">
        <v>20</v>
      </c>
      <c r="BO9" s="64">
        <f t="shared" si="12"/>
        <v>44</v>
      </c>
      <c r="BP9" s="59">
        <f t="shared" si="50"/>
        <v>0.04152249134948097</v>
      </c>
      <c r="BQ9" s="59">
        <f t="shared" si="51"/>
        <v>0.03944773175542406</v>
      </c>
      <c r="BR9" s="60">
        <f t="shared" si="52"/>
        <v>0.04055299539170507</v>
      </c>
      <c r="BS9" s="55">
        <v>113</v>
      </c>
      <c r="BT9" s="56">
        <v>66</v>
      </c>
      <c r="BU9" s="64">
        <f t="shared" si="13"/>
        <v>179</v>
      </c>
      <c r="BV9" s="59">
        <f t="shared" si="53"/>
        <v>0.19550173010380623</v>
      </c>
      <c r="BW9" s="59">
        <f t="shared" si="54"/>
        <v>0.1301775147928994</v>
      </c>
      <c r="BX9" s="59">
        <f t="shared" si="55"/>
        <v>0.16497695852534563</v>
      </c>
      <c r="BY9" s="56">
        <v>22</v>
      </c>
      <c r="BZ9" s="56">
        <v>14</v>
      </c>
      <c r="CA9" s="64">
        <f t="shared" si="14"/>
        <v>36</v>
      </c>
      <c r="CB9" s="59">
        <f t="shared" si="56"/>
        <v>0.03806228373702422</v>
      </c>
      <c r="CC9" s="59">
        <f t="shared" si="57"/>
        <v>0.027613412228796843</v>
      </c>
      <c r="CD9" s="60">
        <f t="shared" si="58"/>
        <v>0.03317972350230415</v>
      </c>
      <c r="CE9" s="55">
        <v>101</v>
      </c>
      <c r="CF9" s="56">
        <v>59</v>
      </c>
      <c r="CG9" s="64">
        <f t="shared" si="15"/>
        <v>160</v>
      </c>
      <c r="CH9" s="59">
        <f t="shared" si="59"/>
        <v>0.17474048442906576</v>
      </c>
      <c r="CI9" s="59">
        <f t="shared" si="60"/>
        <v>0.11637080867850098</v>
      </c>
      <c r="CJ9" s="59">
        <f t="shared" si="61"/>
        <v>0.14746543778801843</v>
      </c>
      <c r="CK9" s="56">
        <v>15</v>
      </c>
      <c r="CL9" s="56">
        <v>12</v>
      </c>
      <c r="CM9" s="64">
        <f t="shared" si="16"/>
        <v>27</v>
      </c>
      <c r="CN9" s="59">
        <f t="shared" si="62"/>
        <v>0.025951557093425604</v>
      </c>
      <c r="CO9" s="59">
        <f t="shared" si="63"/>
        <v>0.023668639053254437</v>
      </c>
      <c r="CP9" s="59">
        <f t="shared" si="64"/>
        <v>0.02488479262672811</v>
      </c>
      <c r="CQ9" s="124">
        <f t="shared" si="65"/>
        <v>0.20069204152249134</v>
      </c>
      <c r="CR9" s="65">
        <f t="shared" si="66"/>
        <v>0.14003944773175542</v>
      </c>
      <c r="CS9" s="60">
        <f t="shared" si="67"/>
        <v>0.17235023041474654</v>
      </c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</row>
    <row r="10" spans="1:126" s="1" customFormat="1" ht="18.75" customHeight="1">
      <c r="A10" s="38" t="s">
        <v>26</v>
      </c>
      <c r="B10" s="55">
        <v>468</v>
      </c>
      <c r="C10" s="56">
        <v>426</v>
      </c>
      <c r="D10" s="57">
        <f t="shared" si="0"/>
        <v>894</v>
      </c>
      <c r="E10" s="55">
        <v>76</v>
      </c>
      <c r="F10" s="56">
        <v>77</v>
      </c>
      <c r="G10" s="57">
        <f t="shared" si="1"/>
        <v>153</v>
      </c>
      <c r="H10" s="58">
        <f t="shared" si="20"/>
        <v>0.1623931623931624</v>
      </c>
      <c r="I10" s="59">
        <f t="shared" si="21"/>
        <v>0.1807511737089202</v>
      </c>
      <c r="J10" s="60">
        <f t="shared" si="22"/>
        <v>0.17114093959731544</v>
      </c>
      <c r="K10" s="55">
        <v>45</v>
      </c>
      <c r="L10" s="56">
        <v>47</v>
      </c>
      <c r="M10" s="57">
        <f t="shared" si="2"/>
        <v>92</v>
      </c>
      <c r="N10" s="58">
        <f t="shared" si="23"/>
        <v>0.5921052631578947</v>
      </c>
      <c r="O10" s="59">
        <f t="shared" si="24"/>
        <v>0.6103896103896104</v>
      </c>
      <c r="P10" s="60">
        <f t="shared" si="25"/>
        <v>0.6013071895424836</v>
      </c>
      <c r="Q10" s="55">
        <v>71</v>
      </c>
      <c r="R10" s="56">
        <v>38</v>
      </c>
      <c r="S10" s="57">
        <f t="shared" si="4"/>
        <v>109</v>
      </c>
      <c r="T10" s="61">
        <f t="shared" si="26"/>
        <v>0.1517094017094017</v>
      </c>
      <c r="U10" s="62">
        <f t="shared" si="27"/>
        <v>0.0892018779342723</v>
      </c>
      <c r="V10" s="63">
        <f t="shared" si="28"/>
        <v>0.12192393736017897</v>
      </c>
      <c r="W10" s="55">
        <v>99</v>
      </c>
      <c r="X10" s="56">
        <v>113</v>
      </c>
      <c r="Y10" s="57">
        <f t="shared" si="5"/>
        <v>212</v>
      </c>
      <c r="Z10" s="61">
        <f t="shared" si="29"/>
        <v>0.21153846153846154</v>
      </c>
      <c r="AA10" s="62">
        <f t="shared" si="30"/>
        <v>0.2652582159624413</v>
      </c>
      <c r="AB10" s="63">
        <f t="shared" si="31"/>
        <v>0.2371364653243848</v>
      </c>
      <c r="AC10" s="55">
        <v>8</v>
      </c>
      <c r="AD10" s="56">
        <v>3</v>
      </c>
      <c r="AE10" s="57">
        <f t="shared" si="6"/>
        <v>11</v>
      </c>
      <c r="AF10" s="61">
        <f t="shared" si="32"/>
        <v>0.017094017094017096</v>
      </c>
      <c r="AG10" s="62">
        <f t="shared" si="33"/>
        <v>0.007042253521126761</v>
      </c>
      <c r="AH10" s="63">
        <f t="shared" si="34"/>
        <v>0.012304250559284116</v>
      </c>
      <c r="AI10" s="55">
        <v>178</v>
      </c>
      <c r="AJ10" s="56">
        <v>154</v>
      </c>
      <c r="AK10" s="57">
        <f t="shared" si="7"/>
        <v>332</v>
      </c>
      <c r="AL10" s="61">
        <f t="shared" si="35"/>
        <v>0.3803418803418803</v>
      </c>
      <c r="AM10" s="62">
        <f t="shared" si="36"/>
        <v>0.3615023474178404</v>
      </c>
      <c r="AN10" s="63">
        <f t="shared" si="37"/>
        <v>0.3713646532438479</v>
      </c>
      <c r="AO10" s="55">
        <v>215</v>
      </c>
      <c r="AP10" s="56">
        <v>173</v>
      </c>
      <c r="AQ10" s="57">
        <f t="shared" si="8"/>
        <v>388</v>
      </c>
      <c r="AR10" s="61">
        <f t="shared" si="38"/>
        <v>0.4594017094017094</v>
      </c>
      <c r="AS10" s="62">
        <f t="shared" si="39"/>
        <v>0.4061032863849765</v>
      </c>
      <c r="AT10" s="63">
        <f t="shared" si="40"/>
        <v>0.43400447427293065</v>
      </c>
      <c r="AU10" s="55">
        <v>7</v>
      </c>
      <c r="AV10" s="56">
        <v>5</v>
      </c>
      <c r="AW10" s="64">
        <f t="shared" si="9"/>
        <v>12</v>
      </c>
      <c r="AX10" s="59">
        <f t="shared" si="41"/>
        <v>0.014957264957264958</v>
      </c>
      <c r="AY10" s="59">
        <f t="shared" si="42"/>
        <v>0.011737089201877934</v>
      </c>
      <c r="AZ10" s="59">
        <f t="shared" si="43"/>
        <v>0.013422818791946308</v>
      </c>
      <c r="BA10" s="56">
        <v>2</v>
      </c>
      <c r="BB10" s="56">
        <v>0</v>
      </c>
      <c r="BC10" s="64">
        <f t="shared" si="10"/>
        <v>2</v>
      </c>
      <c r="BD10" s="59">
        <f t="shared" si="44"/>
        <v>0.004273504273504274</v>
      </c>
      <c r="BE10" s="59">
        <f t="shared" si="45"/>
        <v>0</v>
      </c>
      <c r="BF10" s="60">
        <f t="shared" si="46"/>
        <v>0.0022371364653243847</v>
      </c>
      <c r="BG10" s="55">
        <v>136</v>
      </c>
      <c r="BH10" s="56">
        <v>138</v>
      </c>
      <c r="BI10" s="64">
        <f t="shared" si="11"/>
        <v>274</v>
      </c>
      <c r="BJ10" s="59">
        <f t="shared" si="47"/>
        <v>0.2905982905982906</v>
      </c>
      <c r="BK10" s="59">
        <f t="shared" si="48"/>
        <v>0.323943661971831</v>
      </c>
      <c r="BL10" s="59">
        <f t="shared" si="49"/>
        <v>0.30648769574944074</v>
      </c>
      <c r="BM10" s="56">
        <v>45</v>
      </c>
      <c r="BN10" s="56">
        <v>22</v>
      </c>
      <c r="BO10" s="64">
        <f t="shared" si="12"/>
        <v>67</v>
      </c>
      <c r="BP10" s="59">
        <f t="shared" si="50"/>
        <v>0.09615384615384616</v>
      </c>
      <c r="BQ10" s="59">
        <f t="shared" si="51"/>
        <v>0.051643192488262914</v>
      </c>
      <c r="BR10" s="60">
        <f t="shared" si="52"/>
        <v>0.07494407158836688</v>
      </c>
      <c r="BS10" s="55">
        <v>135</v>
      </c>
      <c r="BT10" s="56">
        <v>103</v>
      </c>
      <c r="BU10" s="64">
        <f t="shared" si="13"/>
        <v>238</v>
      </c>
      <c r="BV10" s="59">
        <f t="shared" si="53"/>
        <v>0.28846153846153844</v>
      </c>
      <c r="BW10" s="59">
        <f t="shared" si="54"/>
        <v>0.24178403755868544</v>
      </c>
      <c r="BX10" s="59">
        <f t="shared" si="55"/>
        <v>0.2662192393736018</v>
      </c>
      <c r="BY10" s="56">
        <v>38</v>
      </c>
      <c r="BZ10" s="56">
        <v>14</v>
      </c>
      <c r="CA10" s="64">
        <f t="shared" si="14"/>
        <v>52</v>
      </c>
      <c r="CB10" s="59">
        <f t="shared" si="56"/>
        <v>0.0811965811965812</v>
      </c>
      <c r="CC10" s="59">
        <f t="shared" si="57"/>
        <v>0.03286384976525822</v>
      </c>
      <c r="CD10" s="60">
        <f t="shared" si="58"/>
        <v>0.058165548098434</v>
      </c>
      <c r="CE10" s="55">
        <v>51</v>
      </c>
      <c r="CF10" s="56">
        <v>45</v>
      </c>
      <c r="CG10" s="64">
        <f t="shared" si="15"/>
        <v>96</v>
      </c>
      <c r="CH10" s="59">
        <f t="shared" si="59"/>
        <v>0.10897435897435898</v>
      </c>
      <c r="CI10" s="59">
        <f t="shared" si="60"/>
        <v>0.1056338028169014</v>
      </c>
      <c r="CJ10" s="59">
        <f t="shared" si="61"/>
        <v>0.10738255033557047</v>
      </c>
      <c r="CK10" s="56">
        <v>28</v>
      </c>
      <c r="CL10" s="56">
        <v>13</v>
      </c>
      <c r="CM10" s="64">
        <f t="shared" si="16"/>
        <v>41</v>
      </c>
      <c r="CN10" s="59">
        <f t="shared" si="62"/>
        <v>0.05982905982905983</v>
      </c>
      <c r="CO10" s="59">
        <f t="shared" si="63"/>
        <v>0.03051643192488263</v>
      </c>
      <c r="CP10" s="59">
        <f t="shared" si="64"/>
        <v>0.04586129753914989</v>
      </c>
      <c r="CQ10" s="124">
        <f t="shared" si="65"/>
        <v>0.16880341880341881</v>
      </c>
      <c r="CR10" s="65">
        <f t="shared" si="66"/>
        <v>0.13615023474178403</v>
      </c>
      <c r="CS10" s="60">
        <f t="shared" si="67"/>
        <v>0.15324384787472037</v>
      </c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</row>
    <row r="11" spans="1:126" s="1" customFormat="1" ht="18.75" customHeight="1">
      <c r="A11" s="38" t="s">
        <v>34</v>
      </c>
      <c r="B11" s="55">
        <v>360</v>
      </c>
      <c r="C11" s="56">
        <v>330</v>
      </c>
      <c r="D11" s="57">
        <f t="shared" si="0"/>
        <v>690</v>
      </c>
      <c r="E11" s="55">
        <v>83</v>
      </c>
      <c r="F11" s="56">
        <v>95</v>
      </c>
      <c r="G11" s="57">
        <f t="shared" si="1"/>
        <v>178</v>
      </c>
      <c r="H11" s="58">
        <f t="shared" si="20"/>
        <v>0.23055555555555557</v>
      </c>
      <c r="I11" s="59">
        <f t="shared" si="21"/>
        <v>0.2878787878787879</v>
      </c>
      <c r="J11" s="60">
        <f t="shared" si="22"/>
        <v>0.2579710144927536</v>
      </c>
      <c r="K11" s="55">
        <v>58</v>
      </c>
      <c r="L11" s="56">
        <v>65</v>
      </c>
      <c r="M11" s="57">
        <f t="shared" si="2"/>
        <v>123</v>
      </c>
      <c r="N11" s="58">
        <f t="shared" si="23"/>
        <v>0.6987951807228916</v>
      </c>
      <c r="O11" s="59">
        <f t="shared" si="24"/>
        <v>0.6842105263157895</v>
      </c>
      <c r="P11" s="60">
        <f t="shared" si="25"/>
        <v>0.6910112359550562</v>
      </c>
      <c r="Q11" s="55">
        <v>31</v>
      </c>
      <c r="R11" s="56">
        <v>72</v>
      </c>
      <c r="S11" s="57">
        <f t="shared" si="4"/>
        <v>103</v>
      </c>
      <c r="T11" s="61">
        <f t="shared" si="26"/>
        <v>0.08611111111111111</v>
      </c>
      <c r="U11" s="62">
        <f t="shared" si="27"/>
        <v>0.21818181818181817</v>
      </c>
      <c r="V11" s="63">
        <f t="shared" si="28"/>
        <v>0.1492753623188406</v>
      </c>
      <c r="W11" s="55">
        <v>127</v>
      </c>
      <c r="X11" s="56">
        <v>147</v>
      </c>
      <c r="Y11" s="57">
        <f t="shared" si="5"/>
        <v>274</v>
      </c>
      <c r="Z11" s="61">
        <f t="shared" si="29"/>
        <v>0.3527777777777778</v>
      </c>
      <c r="AA11" s="62">
        <f t="shared" si="30"/>
        <v>0.44545454545454544</v>
      </c>
      <c r="AB11" s="63">
        <f t="shared" si="31"/>
        <v>0.39710144927536234</v>
      </c>
      <c r="AC11" s="55">
        <v>0</v>
      </c>
      <c r="AD11" s="56">
        <v>0</v>
      </c>
      <c r="AE11" s="57">
        <f t="shared" si="6"/>
        <v>0</v>
      </c>
      <c r="AF11" s="61">
        <f t="shared" si="32"/>
        <v>0</v>
      </c>
      <c r="AG11" s="62">
        <f t="shared" si="33"/>
        <v>0</v>
      </c>
      <c r="AH11" s="63">
        <f t="shared" si="34"/>
        <v>0</v>
      </c>
      <c r="AI11" s="55">
        <v>158</v>
      </c>
      <c r="AJ11" s="56">
        <v>219</v>
      </c>
      <c r="AK11" s="57">
        <f t="shared" si="7"/>
        <v>377</v>
      </c>
      <c r="AL11" s="61">
        <f t="shared" si="35"/>
        <v>0.4388888888888889</v>
      </c>
      <c r="AM11" s="62">
        <f t="shared" si="36"/>
        <v>0.6636363636363637</v>
      </c>
      <c r="AN11" s="63">
        <f t="shared" si="37"/>
        <v>0.5463768115942029</v>
      </c>
      <c r="AO11" s="55">
        <v>67</v>
      </c>
      <c r="AP11" s="56">
        <v>67</v>
      </c>
      <c r="AQ11" s="57">
        <f t="shared" si="8"/>
        <v>134</v>
      </c>
      <c r="AR11" s="61">
        <f t="shared" si="38"/>
        <v>0.18611111111111112</v>
      </c>
      <c r="AS11" s="62">
        <f t="shared" si="39"/>
        <v>0.20303030303030303</v>
      </c>
      <c r="AT11" s="63">
        <f t="shared" si="40"/>
        <v>0.19420289855072465</v>
      </c>
      <c r="AU11" s="55">
        <v>0</v>
      </c>
      <c r="AV11" s="56">
        <v>0</v>
      </c>
      <c r="AW11" s="64">
        <f t="shared" si="9"/>
        <v>0</v>
      </c>
      <c r="AX11" s="59">
        <f t="shared" si="41"/>
        <v>0</v>
      </c>
      <c r="AY11" s="59">
        <f t="shared" si="42"/>
        <v>0</v>
      </c>
      <c r="AZ11" s="59">
        <f t="shared" si="43"/>
        <v>0</v>
      </c>
      <c r="BA11" s="56">
        <v>0</v>
      </c>
      <c r="BB11" s="56">
        <v>0</v>
      </c>
      <c r="BC11" s="64">
        <f t="shared" si="10"/>
        <v>0</v>
      </c>
      <c r="BD11" s="59">
        <f t="shared" si="44"/>
        <v>0</v>
      </c>
      <c r="BE11" s="59">
        <f t="shared" si="45"/>
        <v>0</v>
      </c>
      <c r="BF11" s="60">
        <f t="shared" si="46"/>
        <v>0</v>
      </c>
      <c r="BG11" s="55">
        <v>41</v>
      </c>
      <c r="BH11" s="56">
        <v>41</v>
      </c>
      <c r="BI11" s="64">
        <f t="shared" si="11"/>
        <v>82</v>
      </c>
      <c r="BJ11" s="59">
        <f t="shared" si="47"/>
        <v>0.11388888888888889</v>
      </c>
      <c r="BK11" s="59">
        <f t="shared" si="48"/>
        <v>0.12424242424242424</v>
      </c>
      <c r="BL11" s="59">
        <f t="shared" si="49"/>
        <v>0.11884057971014493</v>
      </c>
      <c r="BM11" s="56">
        <v>7</v>
      </c>
      <c r="BN11" s="56">
        <v>10</v>
      </c>
      <c r="BO11" s="64">
        <f t="shared" si="12"/>
        <v>17</v>
      </c>
      <c r="BP11" s="59">
        <f t="shared" si="50"/>
        <v>0.019444444444444445</v>
      </c>
      <c r="BQ11" s="59">
        <f t="shared" si="51"/>
        <v>0.030303030303030304</v>
      </c>
      <c r="BR11" s="60">
        <f t="shared" si="52"/>
        <v>0.02463768115942029</v>
      </c>
      <c r="BS11" s="55">
        <v>53</v>
      </c>
      <c r="BT11" s="56">
        <v>34</v>
      </c>
      <c r="BU11" s="64">
        <f t="shared" si="13"/>
        <v>87</v>
      </c>
      <c r="BV11" s="59">
        <f t="shared" si="53"/>
        <v>0.14722222222222223</v>
      </c>
      <c r="BW11" s="59">
        <f t="shared" si="54"/>
        <v>0.10303030303030303</v>
      </c>
      <c r="BX11" s="59">
        <f t="shared" si="55"/>
        <v>0.12608695652173912</v>
      </c>
      <c r="BY11" s="56">
        <v>13</v>
      </c>
      <c r="BZ11" s="56">
        <v>13</v>
      </c>
      <c r="CA11" s="64">
        <f t="shared" si="14"/>
        <v>26</v>
      </c>
      <c r="CB11" s="59">
        <f t="shared" si="56"/>
        <v>0.03611111111111111</v>
      </c>
      <c r="CC11" s="59">
        <f t="shared" si="57"/>
        <v>0.03939393939393939</v>
      </c>
      <c r="CD11" s="60">
        <f t="shared" si="58"/>
        <v>0.03768115942028986</v>
      </c>
      <c r="CE11" s="55">
        <v>18</v>
      </c>
      <c r="CF11" s="56">
        <v>11</v>
      </c>
      <c r="CG11" s="64">
        <f t="shared" si="15"/>
        <v>29</v>
      </c>
      <c r="CH11" s="59">
        <f t="shared" si="59"/>
        <v>0.05</v>
      </c>
      <c r="CI11" s="59">
        <f t="shared" si="60"/>
        <v>0.03333333333333333</v>
      </c>
      <c r="CJ11" s="59">
        <f t="shared" si="61"/>
        <v>0.042028985507246375</v>
      </c>
      <c r="CK11" s="56">
        <v>7</v>
      </c>
      <c r="CL11" s="56">
        <v>3</v>
      </c>
      <c r="CM11" s="64">
        <f t="shared" si="16"/>
        <v>10</v>
      </c>
      <c r="CN11" s="59">
        <f t="shared" si="62"/>
        <v>0.019444444444444445</v>
      </c>
      <c r="CO11" s="59">
        <f t="shared" si="63"/>
        <v>0.00909090909090909</v>
      </c>
      <c r="CP11" s="59">
        <f t="shared" si="64"/>
        <v>0.014492753623188406</v>
      </c>
      <c r="CQ11" s="124">
        <f t="shared" si="65"/>
        <v>0.06944444444444445</v>
      </c>
      <c r="CR11" s="65">
        <f t="shared" si="66"/>
        <v>0.04242424242424243</v>
      </c>
      <c r="CS11" s="60">
        <f t="shared" si="67"/>
        <v>0.05652173913043478</v>
      </c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</row>
    <row r="12" spans="1:126" s="1" customFormat="1" ht="18.75" customHeight="1">
      <c r="A12" s="38" t="s">
        <v>38</v>
      </c>
      <c r="B12" s="55">
        <v>451</v>
      </c>
      <c r="C12" s="56">
        <v>405</v>
      </c>
      <c r="D12" s="57">
        <f t="shared" si="0"/>
        <v>856</v>
      </c>
      <c r="E12" s="55">
        <v>119</v>
      </c>
      <c r="F12" s="56">
        <v>124</v>
      </c>
      <c r="G12" s="57">
        <f t="shared" si="1"/>
        <v>243</v>
      </c>
      <c r="H12" s="58">
        <f t="shared" si="20"/>
        <v>0.2638580931263858</v>
      </c>
      <c r="I12" s="59">
        <f t="shared" si="21"/>
        <v>0.30617283950617286</v>
      </c>
      <c r="J12" s="60">
        <f t="shared" si="22"/>
        <v>0.2838785046728972</v>
      </c>
      <c r="K12" s="55">
        <v>99</v>
      </c>
      <c r="L12" s="56">
        <v>89</v>
      </c>
      <c r="M12" s="57">
        <f t="shared" si="2"/>
        <v>188</v>
      </c>
      <c r="N12" s="58">
        <f t="shared" si="23"/>
        <v>0.8319327731092437</v>
      </c>
      <c r="O12" s="59">
        <f t="shared" si="24"/>
        <v>0.717741935483871</v>
      </c>
      <c r="P12" s="60">
        <f t="shared" si="25"/>
        <v>0.7736625514403292</v>
      </c>
      <c r="Q12" s="55">
        <v>29</v>
      </c>
      <c r="R12" s="56">
        <v>53</v>
      </c>
      <c r="S12" s="57">
        <f t="shared" si="4"/>
        <v>82</v>
      </c>
      <c r="T12" s="61">
        <f t="shared" si="26"/>
        <v>0.06430155210643015</v>
      </c>
      <c r="U12" s="62">
        <f t="shared" si="27"/>
        <v>0.1308641975308642</v>
      </c>
      <c r="V12" s="63">
        <f t="shared" si="28"/>
        <v>0.09579439252336448</v>
      </c>
      <c r="W12" s="55">
        <v>269</v>
      </c>
      <c r="X12" s="56">
        <v>234</v>
      </c>
      <c r="Y12" s="57">
        <f t="shared" si="5"/>
        <v>503</v>
      </c>
      <c r="Z12" s="61">
        <f t="shared" si="29"/>
        <v>0.5964523281596452</v>
      </c>
      <c r="AA12" s="62">
        <f t="shared" si="30"/>
        <v>0.5777777777777777</v>
      </c>
      <c r="AB12" s="63">
        <f t="shared" si="31"/>
        <v>0.5876168224299065</v>
      </c>
      <c r="AC12" s="55">
        <v>0</v>
      </c>
      <c r="AD12" s="56">
        <v>1</v>
      </c>
      <c r="AE12" s="57">
        <f t="shared" si="6"/>
        <v>1</v>
      </c>
      <c r="AF12" s="61">
        <f t="shared" si="32"/>
        <v>0</v>
      </c>
      <c r="AG12" s="62">
        <f t="shared" si="33"/>
        <v>0.0024691358024691358</v>
      </c>
      <c r="AH12" s="63">
        <f t="shared" si="34"/>
        <v>0.0011682242990654205</v>
      </c>
      <c r="AI12" s="55">
        <v>298</v>
      </c>
      <c r="AJ12" s="56">
        <v>288</v>
      </c>
      <c r="AK12" s="57">
        <f t="shared" si="7"/>
        <v>586</v>
      </c>
      <c r="AL12" s="61">
        <f t="shared" si="35"/>
        <v>0.6607538802660754</v>
      </c>
      <c r="AM12" s="62">
        <f t="shared" si="36"/>
        <v>0.7111111111111111</v>
      </c>
      <c r="AN12" s="63">
        <f t="shared" si="37"/>
        <v>0.6845794392523364</v>
      </c>
      <c r="AO12" s="55">
        <v>73</v>
      </c>
      <c r="AP12" s="56">
        <v>93</v>
      </c>
      <c r="AQ12" s="57">
        <f t="shared" si="8"/>
        <v>166</v>
      </c>
      <c r="AR12" s="61">
        <f t="shared" si="38"/>
        <v>0.16186252771618626</v>
      </c>
      <c r="AS12" s="62">
        <f t="shared" si="39"/>
        <v>0.22962962962962963</v>
      </c>
      <c r="AT12" s="63">
        <f t="shared" si="40"/>
        <v>0.1939252336448598</v>
      </c>
      <c r="AU12" s="55">
        <v>3</v>
      </c>
      <c r="AV12" s="56">
        <v>10</v>
      </c>
      <c r="AW12" s="64">
        <f t="shared" si="9"/>
        <v>13</v>
      </c>
      <c r="AX12" s="59">
        <f t="shared" si="41"/>
        <v>0.0066518847006651885</v>
      </c>
      <c r="AY12" s="59">
        <f t="shared" si="42"/>
        <v>0.024691358024691357</v>
      </c>
      <c r="AZ12" s="59">
        <f t="shared" si="43"/>
        <v>0.015186915887850467</v>
      </c>
      <c r="BA12" s="56">
        <v>2</v>
      </c>
      <c r="BB12" s="56">
        <v>0</v>
      </c>
      <c r="BC12" s="64">
        <f t="shared" si="10"/>
        <v>2</v>
      </c>
      <c r="BD12" s="59">
        <f t="shared" si="44"/>
        <v>0.004434589800443459</v>
      </c>
      <c r="BE12" s="59">
        <f t="shared" si="45"/>
        <v>0</v>
      </c>
      <c r="BF12" s="60">
        <f t="shared" si="46"/>
        <v>0.002336448598130841</v>
      </c>
      <c r="BG12" s="55">
        <v>48</v>
      </c>
      <c r="BH12" s="56">
        <v>59</v>
      </c>
      <c r="BI12" s="64">
        <f t="shared" si="11"/>
        <v>107</v>
      </c>
      <c r="BJ12" s="59">
        <f t="shared" si="47"/>
        <v>0.10643015521064302</v>
      </c>
      <c r="BK12" s="59">
        <f t="shared" si="48"/>
        <v>0.145679012345679</v>
      </c>
      <c r="BL12" s="59">
        <f t="shared" si="49"/>
        <v>0.125</v>
      </c>
      <c r="BM12" s="56">
        <v>19</v>
      </c>
      <c r="BN12" s="56">
        <v>19</v>
      </c>
      <c r="BO12" s="64">
        <f t="shared" si="12"/>
        <v>38</v>
      </c>
      <c r="BP12" s="59">
        <f t="shared" si="50"/>
        <v>0.04212860310421286</v>
      </c>
      <c r="BQ12" s="59">
        <f t="shared" si="51"/>
        <v>0.04691358024691358</v>
      </c>
      <c r="BR12" s="60">
        <f t="shared" si="52"/>
        <v>0.04439252336448598</v>
      </c>
      <c r="BS12" s="55">
        <v>94</v>
      </c>
      <c r="BT12" s="56">
        <v>38</v>
      </c>
      <c r="BU12" s="64">
        <f t="shared" si="13"/>
        <v>132</v>
      </c>
      <c r="BV12" s="59">
        <f t="shared" si="53"/>
        <v>0.20842572062084258</v>
      </c>
      <c r="BW12" s="59">
        <f t="shared" si="54"/>
        <v>0.09382716049382717</v>
      </c>
      <c r="BX12" s="59">
        <f t="shared" si="55"/>
        <v>0.1542056074766355</v>
      </c>
      <c r="BY12" s="56">
        <v>14</v>
      </c>
      <c r="BZ12" s="56">
        <v>11</v>
      </c>
      <c r="CA12" s="64">
        <f t="shared" si="14"/>
        <v>25</v>
      </c>
      <c r="CB12" s="59">
        <f t="shared" si="56"/>
        <v>0.031042128603104215</v>
      </c>
      <c r="CC12" s="59">
        <f t="shared" si="57"/>
        <v>0.027160493827160494</v>
      </c>
      <c r="CD12" s="60">
        <f t="shared" si="58"/>
        <v>0.029205607476635514</v>
      </c>
      <c r="CE12" s="55">
        <v>83</v>
      </c>
      <c r="CF12" s="56">
        <v>52</v>
      </c>
      <c r="CG12" s="64">
        <f t="shared" si="15"/>
        <v>135</v>
      </c>
      <c r="CH12" s="59">
        <f t="shared" si="59"/>
        <v>0.18403547671840353</v>
      </c>
      <c r="CI12" s="59">
        <f t="shared" si="60"/>
        <v>0.12839506172839507</v>
      </c>
      <c r="CJ12" s="59">
        <f t="shared" si="61"/>
        <v>0.15771028037383178</v>
      </c>
      <c r="CK12" s="56">
        <v>28</v>
      </c>
      <c r="CL12" s="56">
        <v>11</v>
      </c>
      <c r="CM12" s="64">
        <f t="shared" si="16"/>
        <v>39</v>
      </c>
      <c r="CN12" s="59">
        <f t="shared" si="62"/>
        <v>0.06208425720620843</v>
      </c>
      <c r="CO12" s="59">
        <f t="shared" si="63"/>
        <v>0.027160493827160494</v>
      </c>
      <c r="CP12" s="59">
        <f t="shared" si="64"/>
        <v>0.0455607476635514</v>
      </c>
      <c r="CQ12" s="124">
        <f t="shared" si="65"/>
        <v>0.24611973392461198</v>
      </c>
      <c r="CR12" s="65">
        <f t="shared" si="66"/>
        <v>0.15555555555555556</v>
      </c>
      <c r="CS12" s="60">
        <f t="shared" si="67"/>
        <v>0.20327102803738317</v>
      </c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</row>
    <row r="13" spans="1:126" s="1" customFormat="1" ht="18.75" customHeight="1">
      <c r="A13" s="38" t="s">
        <v>36</v>
      </c>
      <c r="B13" s="55">
        <v>238</v>
      </c>
      <c r="C13" s="56">
        <v>193</v>
      </c>
      <c r="D13" s="57">
        <f t="shared" si="0"/>
        <v>431</v>
      </c>
      <c r="E13" s="55">
        <v>46</v>
      </c>
      <c r="F13" s="56">
        <v>37</v>
      </c>
      <c r="G13" s="57">
        <f t="shared" si="1"/>
        <v>83</v>
      </c>
      <c r="H13" s="58">
        <f t="shared" si="20"/>
        <v>0.19327731092436976</v>
      </c>
      <c r="I13" s="59">
        <f t="shared" si="21"/>
        <v>0.19170984455958548</v>
      </c>
      <c r="J13" s="60">
        <f t="shared" si="22"/>
        <v>0.1925754060324826</v>
      </c>
      <c r="K13" s="55">
        <v>29</v>
      </c>
      <c r="L13" s="56">
        <v>28</v>
      </c>
      <c r="M13" s="57">
        <f t="shared" si="2"/>
        <v>57</v>
      </c>
      <c r="N13" s="58">
        <f t="shared" si="23"/>
        <v>0.6304347826086957</v>
      </c>
      <c r="O13" s="59">
        <f t="shared" si="24"/>
        <v>0.7567567567567568</v>
      </c>
      <c r="P13" s="60">
        <f t="shared" si="25"/>
        <v>0.6867469879518072</v>
      </c>
      <c r="Q13" s="55">
        <v>45</v>
      </c>
      <c r="R13" s="56">
        <v>42</v>
      </c>
      <c r="S13" s="57">
        <f t="shared" si="4"/>
        <v>87</v>
      </c>
      <c r="T13" s="61">
        <f t="shared" si="26"/>
        <v>0.18907563025210083</v>
      </c>
      <c r="U13" s="62">
        <f t="shared" si="27"/>
        <v>0.21761658031088082</v>
      </c>
      <c r="V13" s="63">
        <f t="shared" si="28"/>
        <v>0.20185614849187936</v>
      </c>
      <c r="W13" s="55">
        <v>61</v>
      </c>
      <c r="X13" s="56">
        <v>74</v>
      </c>
      <c r="Y13" s="57">
        <f t="shared" si="5"/>
        <v>135</v>
      </c>
      <c r="Z13" s="61">
        <f t="shared" si="29"/>
        <v>0.25630252100840334</v>
      </c>
      <c r="AA13" s="62">
        <f t="shared" si="30"/>
        <v>0.38341968911917096</v>
      </c>
      <c r="AB13" s="63">
        <f t="shared" si="31"/>
        <v>0.31322505800464034</v>
      </c>
      <c r="AC13" s="55">
        <v>0</v>
      </c>
      <c r="AD13" s="56">
        <v>0</v>
      </c>
      <c r="AE13" s="57">
        <f t="shared" si="6"/>
        <v>0</v>
      </c>
      <c r="AF13" s="61">
        <f t="shared" si="32"/>
        <v>0</v>
      </c>
      <c r="AG13" s="62">
        <f t="shared" si="33"/>
        <v>0</v>
      </c>
      <c r="AH13" s="63">
        <f t="shared" si="34"/>
        <v>0</v>
      </c>
      <c r="AI13" s="55">
        <v>106</v>
      </c>
      <c r="AJ13" s="56">
        <v>116</v>
      </c>
      <c r="AK13" s="57">
        <f t="shared" si="7"/>
        <v>222</v>
      </c>
      <c r="AL13" s="61">
        <f t="shared" si="35"/>
        <v>0.44537815126050423</v>
      </c>
      <c r="AM13" s="62">
        <f t="shared" si="36"/>
        <v>0.6010362694300518</v>
      </c>
      <c r="AN13" s="63">
        <f t="shared" si="37"/>
        <v>0.5150812064965197</v>
      </c>
      <c r="AO13" s="55">
        <v>93</v>
      </c>
      <c r="AP13" s="56">
        <v>61</v>
      </c>
      <c r="AQ13" s="57">
        <f t="shared" si="8"/>
        <v>154</v>
      </c>
      <c r="AR13" s="61">
        <f t="shared" si="38"/>
        <v>0.3907563025210084</v>
      </c>
      <c r="AS13" s="62">
        <f t="shared" si="39"/>
        <v>0.3160621761658031</v>
      </c>
      <c r="AT13" s="63">
        <f t="shared" si="40"/>
        <v>0.35730858468677495</v>
      </c>
      <c r="AU13" s="55">
        <v>2</v>
      </c>
      <c r="AV13" s="56">
        <v>1</v>
      </c>
      <c r="AW13" s="64">
        <f t="shared" si="9"/>
        <v>3</v>
      </c>
      <c r="AX13" s="59">
        <f t="shared" si="41"/>
        <v>0.008403361344537815</v>
      </c>
      <c r="AY13" s="59">
        <f t="shared" si="42"/>
        <v>0.0051813471502590676</v>
      </c>
      <c r="AZ13" s="59">
        <f t="shared" si="43"/>
        <v>0.0069605568445475635</v>
      </c>
      <c r="BA13" s="56">
        <v>0</v>
      </c>
      <c r="BB13" s="56">
        <v>0</v>
      </c>
      <c r="BC13" s="64">
        <f t="shared" si="10"/>
        <v>0</v>
      </c>
      <c r="BD13" s="59">
        <f t="shared" si="44"/>
        <v>0</v>
      </c>
      <c r="BE13" s="59">
        <f t="shared" si="45"/>
        <v>0</v>
      </c>
      <c r="BF13" s="60">
        <f t="shared" si="46"/>
        <v>0</v>
      </c>
      <c r="BG13" s="55">
        <v>15</v>
      </c>
      <c r="BH13" s="56">
        <v>15</v>
      </c>
      <c r="BI13" s="64">
        <f t="shared" si="11"/>
        <v>30</v>
      </c>
      <c r="BJ13" s="59">
        <f t="shared" si="47"/>
        <v>0.06302521008403361</v>
      </c>
      <c r="BK13" s="59">
        <f t="shared" si="48"/>
        <v>0.07772020725388601</v>
      </c>
      <c r="BL13" s="59">
        <f t="shared" si="49"/>
        <v>0.06960556844547564</v>
      </c>
      <c r="BM13" s="56">
        <v>3</v>
      </c>
      <c r="BN13" s="56">
        <v>9</v>
      </c>
      <c r="BO13" s="64">
        <f t="shared" si="12"/>
        <v>12</v>
      </c>
      <c r="BP13" s="59">
        <f t="shared" si="50"/>
        <v>0.012605042016806723</v>
      </c>
      <c r="BQ13" s="59">
        <f t="shared" si="51"/>
        <v>0.046632124352331605</v>
      </c>
      <c r="BR13" s="60">
        <f t="shared" si="52"/>
        <v>0.027842227378190254</v>
      </c>
      <c r="BS13" s="55">
        <v>51</v>
      </c>
      <c r="BT13" s="56">
        <v>32</v>
      </c>
      <c r="BU13" s="64">
        <f t="shared" si="13"/>
        <v>83</v>
      </c>
      <c r="BV13" s="59">
        <f t="shared" si="53"/>
        <v>0.21428571428571427</v>
      </c>
      <c r="BW13" s="59">
        <f t="shared" si="54"/>
        <v>0.16580310880829016</v>
      </c>
      <c r="BX13" s="59">
        <f t="shared" si="55"/>
        <v>0.1925754060324826</v>
      </c>
      <c r="BY13" s="56">
        <v>3</v>
      </c>
      <c r="BZ13" s="56">
        <v>1</v>
      </c>
      <c r="CA13" s="64">
        <f t="shared" si="14"/>
        <v>4</v>
      </c>
      <c r="CB13" s="59">
        <f t="shared" si="56"/>
        <v>0.012605042016806723</v>
      </c>
      <c r="CC13" s="59">
        <f t="shared" si="57"/>
        <v>0.0051813471502590676</v>
      </c>
      <c r="CD13" s="60">
        <f t="shared" si="58"/>
        <v>0.009280742459396751</v>
      </c>
      <c r="CE13" s="55">
        <v>67</v>
      </c>
      <c r="CF13" s="56">
        <v>41</v>
      </c>
      <c r="CG13" s="64">
        <f t="shared" si="15"/>
        <v>108</v>
      </c>
      <c r="CH13" s="59">
        <f t="shared" si="59"/>
        <v>0.2815126050420168</v>
      </c>
      <c r="CI13" s="59">
        <f t="shared" si="60"/>
        <v>0.21243523316062177</v>
      </c>
      <c r="CJ13" s="59">
        <f t="shared" si="61"/>
        <v>0.2505800464037123</v>
      </c>
      <c r="CK13" s="56">
        <v>10</v>
      </c>
      <c r="CL13" s="56">
        <v>6</v>
      </c>
      <c r="CM13" s="64">
        <f t="shared" si="16"/>
        <v>16</v>
      </c>
      <c r="CN13" s="59">
        <f t="shared" si="62"/>
        <v>0.04201680672268908</v>
      </c>
      <c r="CO13" s="59">
        <f t="shared" si="63"/>
        <v>0.031088082901554404</v>
      </c>
      <c r="CP13" s="59">
        <f t="shared" si="64"/>
        <v>0.037122969837587005</v>
      </c>
      <c r="CQ13" s="124">
        <f t="shared" si="65"/>
        <v>0.3235294117647059</v>
      </c>
      <c r="CR13" s="65">
        <f t="shared" si="66"/>
        <v>0.24352331606217617</v>
      </c>
      <c r="CS13" s="60">
        <f t="shared" si="67"/>
        <v>0.2877030162412993</v>
      </c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</row>
    <row r="14" spans="1:126" s="1" customFormat="1" ht="18.75" customHeight="1">
      <c r="A14" s="38" t="s">
        <v>37</v>
      </c>
      <c r="B14" s="55">
        <v>266</v>
      </c>
      <c r="C14" s="56">
        <v>224</v>
      </c>
      <c r="D14" s="57">
        <f t="shared" si="0"/>
        <v>490</v>
      </c>
      <c r="E14" s="55">
        <v>79</v>
      </c>
      <c r="F14" s="56">
        <v>86</v>
      </c>
      <c r="G14" s="57">
        <f t="shared" si="1"/>
        <v>165</v>
      </c>
      <c r="H14" s="58">
        <f t="shared" si="20"/>
        <v>0.29699248120300753</v>
      </c>
      <c r="I14" s="59">
        <f t="shared" si="21"/>
        <v>0.38392857142857145</v>
      </c>
      <c r="J14" s="60">
        <f t="shared" si="22"/>
        <v>0.336734693877551</v>
      </c>
      <c r="K14" s="55">
        <v>44</v>
      </c>
      <c r="L14" s="56">
        <v>40</v>
      </c>
      <c r="M14" s="57">
        <f t="shared" si="2"/>
        <v>84</v>
      </c>
      <c r="N14" s="58">
        <f t="shared" si="23"/>
        <v>0.5569620253164557</v>
      </c>
      <c r="O14" s="59">
        <f t="shared" si="24"/>
        <v>0.46511627906976744</v>
      </c>
      <c r="P14" s="60">
        <f t="shared" si="25"/>
        <v>0.509090909090909</v>
      </c>
      <c r="Q14" s="55">
        <v>74</v>
      </c>
      <c r="R14" s="56">
        <v>111</v>
      </c>
      <c r="S14" s="57">
        <f t="shared" si="4"/>
        <v>185</v>
      </c>
      <c r="T14" s="61">
        <f t="shared" si="26"/>
        <v>0.2781954887218045</v>
      </c>
      <c r="U14" s="62">
        <f t="shared" si="27"/>
        <v>0.4955357142857143</v>
      </c>
      <c r="V14" s="63">
        <f t="shared" si="28"/>
        <v>0.37755102040816324</v>
      </c>
      <c r="W14" s="55">
        <v>106</v>
      </c>
      <c r="X14" s="56">
        <v>120</v>
      </c>
      <c r="Y14" s="57">
        <f t="shared" si="5"/>
        <v>226</v>
      </c>
      <c r="Z14" s="61">
        <f t="shared" si="29"/>
        <v>0.39849624060150374</v>
      </c>
      <c r="AA14" s="62">
        <f t="shared" si="30"/>
        <v>0.5357142857142857</v>
      </c>
      <c r="AB14" s="63">
        <f t="shared" si="31"/>
        <v>0.46122448979591835</v>
      </c>
      <c r="AC14" s="55">
        <v>0</v>
      </c>
      <c r="AD14" s="56">
        <v>3</v>
      </c>
      <c r="AE14" s="57">
        <f t="shared" si="6"/>
        <v>3</v>
      </c>
      <c r="AF14" s="61">
        <f t="shared" si="32"/>
        <v>0</v>
      </c>
      <c r="AG14" s="62">
        <f t="shared" si="33"/>
        <v>0.013392857142857142</v>
      </c>
      <c r="AH14" s="63">
        <f t="shared" si="34"/>
        <v>0.006122448979591836</v>
      </c>
      <c r="AI14" s="55">
        <v>182</v>
      </c>
      <c r="AJ14" s="56">
        <v>228</v>
      </c>
      <c r="AK14" s="57">
        <f t="shared" si="7"/>
        <v>410</v>
      </c>
      <c r="AL14" s="61">
        <f t="shared" si="35"/>
        <v>0.6842105263157895</v>
      </c>
      <c r="AM14" s="62">
        <f t="shared" si="36"/>
        <v>1.0178571428571428</v>
      </c>
      <c r="AN14" s="63">
        <f t="shared" si="37"/>
        <v>0.8367346938775511</v>
      </c>
      <c r="AO14" s="55">
        <v>51</v>
      </c>
      <c r="AP14" s="56">
        <v>67</v>
      </c>
      <c r="AQ14" s="57">
        <f t="shared" si="8"/>
        <v>118</v>
      </c>
      <c r="AR14" s="61">
        <f t="shared" si="38"/>
        <v>0.19172932330827067</v>
      </c>
      <c r="AS14" s="62">
        <f t="shared" si="39"/>
        <v>0.29910714285714285</v>
      </c>
      <c r="AT14" s="63">
        <f t="shared" si="40"/>
        <v>0.24081632653061225</v>
      </c>
      <c r="AU14" s="55">
        <v>1</v>
      </c>
      <c r="AV14" s="56">
        <v>0</v>
      </c>
      <c r="AW14" s="64">
        <f t="shared" si="9"/>
        <v>1</v>
      </c>
      <c r="AX14" s="59">
        <f t="shared" si="41"/>
        <v>0.0037593984962406013</v>
      </c>
      <c r="AY14" s="59">
        <f t="shared" si="42"/>
        <v>0</v>
      </c>
      <c r="AZ14" s="59">
        <f t="shared" si="43"/>
        <v>0.0020408163265306124</v>
      </c>
      <c r="BA14" s="56">
        <v>0</v>
      </c>
      <c r="BB14" s="56">
        <v>0</v>
      </c>
      <c r="BC14" s="64">
        <f t="shared" si="10"/>
        <v>0</v>
      </c>
      <c r="BD14" s="59">
        <f t="shared" si="44"/>
        <v>0</v>
      </c>
      <c r="BE14" s="59">
        <f t="shared" si="45"/>
        <v>0</v>
      </c>
      <c r="BF14" s="60">
        <f t="shared" si="46"/>
        <v>0</v>
      </c>
      <c r="BG14" s="55">
        <v>46</v>
      </c>
      <c r="BH14" s="56">
        <v>49</v>
      </c>
      <c r="BI14" s="64">
        <f t="shared" si="11"/>
        <v>95</v>
      </c>
      <c r="BJ14" s="59">
        <f t="shared" si="47"/>
        <v>0.17293233082706766</v>
      </c>
      <c r="BK14" s="59">
        <f t="shared" si="48"/>
        <v>0.21875</v>
      </c>
      <c r="BL14" s="59">
        <f t="shared" si="49"/>
        <v>0.19387755102040816</v>
      </c>
      <c r="BM14" s="56">
        <v>42</v>
      </c>
      <c r="BN14" s="56">
        <v>45</v>
      </c>
      <c r="BO14" s="64">
        <f t="shared" si="12"/>
        <v>87</v>
      </c>
      <c r="BP14" s="59">
        <f t="shared" si="50"/>
        <v>0.15789473684210525</v>
      </c>
      <c r="BQ14" s="59">
        <f t="shared" si="51"/>
        <v>0.20089285714285715</v>
      </c>
      <c r="BR14" s="60">
        <f t="shared" si="52"/>
        <v>0.17755102040816326</v>
      </c>
      <c r="BS14" s="55">
        <v>56</v>
      </c>
      <c r="BT14" s="56">
        <v>39</v>
      </c>
      <c r="BU14" s="64">
        <f t="shared" si="13"/>
        <v>95</v>
      </c>
      <c r="BV14" s="59">
        <f t="shared" si="53"/>
        <v>0.21052631578947367</v>
      </c>
      <c r="BW14" s="59">
        <f t="shared" si="54"/>
        <v>0.17410714285714285</v>
      </c>
      <c r="BX14" s="59">
        <f t="shared" si="55"/>
        <v>0.19387755102040816</v>
      </c>
      <c r="BY14" s="56">
        <v>16</v>
      </c>
      <c r="BZ14" s="56">
        <v>6</v>
      </c>
      <c r="CA14" s="64">
        <f t="shared" si="14"/>
        <v>22</v>
      </c>
      <c r="CB14" s="59">
        <f t="shared" si="56"/>
        <v>0.06015037593984962</v>
      </c>
      <c r="CC14" s="59">
        <f t="shared" si="57"/>
        <v>0.026785714285714284</v>
      </c>
      <c r="CD14" s="60">
        <f t="shared" si="58"/>
        <v>0.044897959183673466</v>
      </c>
      <c r="CE14" s="55">
        <v>37</v>
      </c>
      <c r="CF14" s="56">
        <v>32</v>
      </c>
      <c r="CG14" s="64">
        <f t="shared" si="15"/>
        <v>69</v>
      </c>
      <c r="CH14" s="59">
        <f t="shared" si="59"/>
        <v>0.13909774436090225</v>
      </c>
      <c r="CI14" s="59">
        <f t="shared" si="60"/>
        <v>0.14285714285714285</v>
      </c>
      <c r="CJ14" s="59">
        <f t="shared" si="61"/>
        <v>0.14081632653061224</v>
      </c>
      <c r="CK14" s="56">
        <v>44</v>
      </c>
      <c r="CL14" s="56">
        <v>28</v>
      </c>
      <c r="CM14" s="64">
        <f t="shared" si="16"/>
        <v>72</v>
      </c>
      <c r="CN14" s="59">
        <f t="shared" si="62"/>
        <v>0.16541353383458646</v>
      </c>
      <c r="CO14" s="59">
        <f t="shared" si="63"/>
        <v>0.125</v>
      </c>
      <c r="CP14" s="59">
        <f t="shared" si="64"/>
        <v>0.1469387755102041</v>
      </c>
      <c r="CQ14" s="123">
        <f t="shared" si="65"/>
        <v>0.30451127819548873</v>
      </c>
      <c r="CR14" s="54">
        <f t="shared" si="66"/>
        <v>0.26785714285714285</v>
      </c>
      <c r="CS14" s="49">
        <f t="shared" si="67"/>
        <v>0.28775510204081634</v>
      </c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</row>
    <row r="15" spans="1:126" s="1" customFormat="1" ht="18.75" customHeight="1">
      <c r="A15" s="38" t="s">
        <v>40</v>
      </c>
      <c r="B15" s="55">
        <v>197</v>
      </c>
      <c r="C15" s="56">
        <v>207</v>
      </c>
      <c r="D15" s="57">
        <f t="shared" si="0"/>
        <v>404</v>
      </c>
      <c r="E15" s="55">
        <v>63</v>
      </c>
      <c r="F15" s="56">
        <v>83</v>
      </c>
      <c r="G15" s="57">
        <f t="shared" si="1"/>
        <v>146</v>
      </c>
      <c r="H15" s="58">
        <f t="shared" si="20"/>
        <v>0.3197969543147208</v>
      </c>
      <c r="I15" s="59">
        <f t="shared" si="21"/>
        <v>0.40096618357487923</v>
      </c>
      <c r="J15" s="60">
        <f t="shared" si="22"/>
        <v>0.3613861386138614</v>
      </c>
      <c r="K15" s="55">
        <v>33</v>
      </c>
      <c r="L15" s="56">
        <v>46</v>
      </c>
      <c r="M15" s="57">
        <f t="shared" si="2"/>
        <v>79</v>
      </c>
      <c r="N15" s="58">
        <f t="shared" si="23"/>
        <v>0.5238095238095238</v>
      </c>
      <c r="O15" s="59">
        <f t="shared" si="24"/>
        <v>0.5542168674698795</v>
      </c>
      <c r="P15" s="60">
        <f t="shared" si="25"/>
        <v>0.541095890410959</v>
      </c>
      <c r="Q15" s="55">
        <v>48</v>
      </c>
      <c r="R15" s="56">
        <v>51</v>
      </c>
      <c r="S15" s="57">
        <f t="shared" si="4"/>
        <v>99</v>
      </c>
      <c r="T15" s="61">
        <f t="shared" si="26"/>
        <v>0.2436548223350254</v>
      </c>
      <c r="U15" s="62">
        <f t="shared" si="27"/>
        <v>0.2463768115942029</v>
      </c>
      <c r="V15" s="63">
        <f t="shared" si="28"/>
        <v>0.24504950495049505</v>
      </c>
      <c r="W15" s="55">
        <v>113</v>
      </c>
      <c r="X15" s="56">
        <v>122</v>
      </c>
      <c r="Y15" s="57">
        <f t="shared" si="5"/>
        <v>235</v>
      </c>
      <c r="Z15" s="61">
        <f t="shared" si="29"/>
        <v>0.5736040609137056</v>
      </c>
      <c r="AA15" s="62">
        <f t="shared" si="30"/>
        <v>0.5893719806763285</v>
      </c>
      <c r="AB15" s="63">
        <f t="shared" si="31"/>
        <v>0.5816831683168316</v>
      </c>
      <c r="AC15" s="55">
        <v>0</v>
      </c>
      <c r="AD15" s="56">
        <v>8</v>
      </c>
      <c r="AE15" s="57">
        <f t="shared" si="6"/>
        <v>8</v>
      </c>
      <c r="AF15" s="61">
        <f t="shared" si="32"/>
        <v>0</v>
      </c>
      <c r="AG15" s="62">
        <f t="shared" si="33"/>
        <v>0.03864734299516908</v>
      </c>
      <c r="AH15" s="63">
        <f t="shared" si="34"/>
        <v>0.019801980198019802</v>
      </c>
      <c r="AI15" s="55">
        <v>178</v>
      </c>
      <c r="AJ15" s="56">
        <v>186</v>
      </c>
      <c r="AK15" s="57">
        <f t="shared" si="7"/>
        <v>364</v>
      </c>
      <c r="AL15" s="61">
        <f t="shared" si="35"/>
        <v>0.9035532994923858</v>
      </c>
      <c r="AM15" s="62">
        <f t="shared" si="36"/>
        <v>0.8985507246376812</v>
      </c>
      <c r="AN15" s="63">
        <f t="shared" si="37"/>
        <v>0.900990099009901</v>
      </c>
      <c r="AO15" s="55">
        <v>37</v>
      </c>
      <c r="AP15" s="56">
        <v>56</v>
      </c>
      <c r="AQ15" s="57">
        <f t="shared" si="8"/>
        <v>93</v>
      </c>
      <c r="AR15" s="61">
        <f t="shared" si="38"/>
        <v>0.18781725888324874</v>
      </c>
      <c r="AS15" s="62">
        <f t="shared" si="39"/>
        <v>0.27053140096618356</v>
      </c>
      <c r="AT15" s="63">
        <f t="shared" si="40"/>
        <v>0.2301980198019802</v>
      </c>
      <c r="AU15" s="55">
        <v>0</v>
      </c>
      <c r="AV15" s="56">
        <v>2</v>
      </c>
      <c r="AW15" s="64">
        <f t="shared" si="9"/>
        <v>2</v>
      </c>
      <c r="AX15" s="59">
        <f t="shared" si="41"/>
        <v>0</v>
      </c>
      <c r="AY15" s="59">
        <f t="shared" si="42"/>
        <v>0.00966183574879227</v>
      </c>
      <c r="AZ15" s="59">
        <f t="shared" si="43"/>
        <v>0.0049504950495049506</v>
      </c>
      <c r="BA15" s="56">
        <v>0</v>
      </c>
      <c r="BB15" s="56">
        <v>0</v>
      </c>
      <c r="BC15" s="64">
        <f t="shared" si="10"/>
        <v>0</v>
      </c>
      <c r="BD15" s="59">
        <f t="shared" si="44"/>
        <v>0</v>
      </c>
      <c r="BE15" s="59">
        <f t="shared" si="45"/>
        <v>0</v>
      </c>
      <c r="BF15" s="60">
        <f t="shared" si="46"/>
        <v>0</v>
      </c>
      <c r="BG15" s="55">
        <v>12</v>
      </c>
      <c r="BH15" s="56">
        <v>15</v>
      </c>
      <c r="BI15" s="64">
        <f t="shared" si="11"/>
        <v>27</v>
      </c>
      <c r="BJ15" s="59">
        <f t="shared" si="47"/>
        <v>0.06091370558375635</v>
      </c>
      <c r="BK15" s="59">
        <f t="shared" si="48"/>
        <v>0.07246376811594203</v>
      </c>
      <c r="BL15" s="59">
        <f t="shared" si="49"/>
        <v>0.06683168316831684</v>
      </c>
      <c r="BM15" s="56">
        <v>8</v>
      </c>
      <c r="BN15" s="56">
        <v>2</v>
      </c>
      <c r="BO15" s="64">
        <f t="shared" si="12"/>
        <v>10</v>
      </c>
      <c r="BP15" s="59">
        <f t="shared" si="50"/>
        <v>0.04060913705583756</v>
      </c>
      <c r="BQ15" s="59">
        <f t="shared" si="51"/>
        <v>0.00966183574879227</v>
      </c>
      <c r="BR15" s="60">
        <f t="shared" si="52"/>
        <v>0.024752475247524754</v>
      </c>
      <c r="BS15" s="55">
        <v>26</v>
      </c>
      <c r="BT15" s="56">
        <v>20</v>
      </c>
      <c r="BU15" s="64">
        <f t="shared" si="13"/>
        <v>46</v>
      </c>
      <c r="BV15" s="59">
        <f t="shared" si="53"/>
        <v>0.1319796954314721</v>
      </c>
      <c r="BW15" s="59">
        <f t="shared" si="54"/>
        <v>0.0966183574879227</v>
      </c>
      <c r="BX15" s="59">
        <f t="shared" si="55"/>
        <v>0.11386138613861387</v>
      </c>
      <c r="BY15" s="56">
        <v>1</v>
      </c>
      <c r="BZ15" s="56">
        <v>2</v>
      </c>
      <c r="CA15" s="64">
        <f t="shared" si="14"/>
        <v>3</v>
      </c>
      <c r="CB15" s="59">
        <f t="shared" si="56"/>
        <v>0.005076142131979695</v>
      </c>
      <c r="CC15" s="59">
        <f t="shared" si="57"/>
        <v>0.00966183574879227</v>
      </c>
      <c r="CD15" s="60">
        <f t="shared" si="58"/>
        <v>0.007425742574257425</v>
      </c>
      <c r="CE15" s="55">
        <v>22</v>
      </c>
      <c r="CF15" s="56">
        <v>18</v>
      </c>
      <c r="CG15" s="64">
        <f t="shared" si="15"/>
        <v>40</v>
      </c>
      <c r="CH15" s="59">
        <f t="shared" si="59"/>
        <v>0.1116751269035533</v>
      </c>
      <c r="CI15" s="59">
        <f t="shared" si="60"/>
        <v>0.08695652173913043</v>
      </c>
      <c r="CJ15" s="59">
        <f t="shared" si="61"/>
        <v>0.09900990099009901</v>
      </c>
      <c r="CK15" s="56">
        <v>4</v>
      </c>
      <c r="CL15" s="56">
        <v>2</v>
      </c>
      <c r="CM15" s="64">
        <f t="shared" si="16"/>
        <v>6</v>
      </c>
      <c r="CN15" s="59">
        <f t="shared" si="62"/>
        <v>0.02030456852791878</v>
      </c>
      <c r="CO15" s="59">
        <f t="shared" si="63"/>
        <v>0.00966183574879227</v>
      </c>
      <c r="CP15" s="59">
        <f t="shared" si="64"/>
        <v>0.01485148514851485</v>
      </c>
      <c r="CQ15" s="124">
        <f t="shared" si="65"/>
        <v>0.1319796954314721</v>
      </c>
      <c r="CR15" s="65">
        <f t="shared" si="66"/>
        <v>0.0966183574879227</v>
      </c>
      <c r="CS15" s="60">
        <f t="shared" si="67"/>
        <v>0.11386138613861387</v>
      </c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</row>
    <row r="16" spans="1:126" s="1" customFormat="1" ht="18.75" customHeight="1">
      <c r="A16" s="38" t="s">
        <v>35</v>
      </c>
      <c r="B16" s="55">
        <v>519</v>
      </c>
      <c r="C16" s="56">
        <v>508</v>
      </c>
      <c r="D16" s="57">
        <f t="shared" si="0"/>
        <v>1027</v>
      </c>
      <c r="E16" s="55">
        <v>175</v>
      </c>
      <c r="F16" s="56">
        <v>179</v>
      </c>
      <c r="G16" s="57">
        <f t="shared" si="1"/>
        <v>354</v>
      </c>
      <c r="H16" s="58">
        <f t="shared" si="20"/>
        <v>0.3371868978805395</v>
      </c>
      <c r="I16" s="59">
        <f t="shared" si="21"/>
        <v>0.35236220472440943</v>
      </c>
      <c r="J16" s="60">
        <f t="shared" si="22"/>
        <v>0.34469328140214217</v>
      </c>
      <c r="K16" s="55">
        <v>99</v>
      </c>
      <c r="L16" s="56">
        <v>105</v>
      </c>
      <c r="M16" s="57">
        <f t="shared" si="2"/>
        <v>204</v>
      </c>
      <c r="N16" s="58">
        <f t="shared" si="23"/>
        <v>0.5657142857142857</v>
      </c>
      <c r="O16" s="59">
        <f t="shared" si="24"/>
        <v>0.5865921787709497</v>
      </c>
      <c r="P16" s="60">
        <f t="shared" si="25"/>
        <v>0.576271186440678</v>
      </c>
      <c r="Q16" s="55">
        <v>113</v>
      </c>
      <c r="R16" s="56">
        <v>140</v>
      </c>
      <c r="S16" s="57">
        <f t="shared" si="4"/>
        <v>253</v>
      </c>
      <c r="T16" s="61">
        <f t="shared" si="26"/>
        <v>0.21772639691714837</v>
      </c>
      <c r="U16" s="62">
        <f t="shared" si="27"/>
        <v>0.2755905511811024</v>
      </c>
      <c r="V16" s="63">
        <f t="shared" si="28"/>
        <v>0.24634858812074</v>
      </c>
      <c r="W16" s="55">
        <v>237</v>
      </c>
      <c r="X16" s="56">
        <v>294</v>
      </c>
      <c r="Y16" s="57">
        <f t="shared" si="5"/>
        <v>531</v>
      </c>
      <c r="Z16" s="61">
        <f t="shared" si="29"/>
        <v>0.45664739884393063</v>
      </c>
      <c r="AA16" s="62">
        <f t="shared" si="30"/>
        <v>0.5787401574803149</v>
      </c>
      <c r="AB16" s="63">
        <f t="shared" si="31"/>
        <v>0.5170399221032133</v>
      </c>
      <c r="AC16" s="55">
        <v>4</v>
      </c>
      <c r="AD16" s="56">
        <v>2</v>
      </c>
      <c r="AE16" s="57">
        <f t="shared" si="6"/>
        <v>6</v>
      </c>
      <c r="AF16" s="61">
        <f t="shared" si="32"/>
        <v>0.007707129094412331</v>
      </c>
      <c r="AG16" s="62">
        <f t="shared" si="33"/>
        <v>0.003937007874015748</v>
      </c>
      <c r="AH16" s="63">
        <f t="shared" si="34"/>
        <v>0.005842259006815969</v>
      </c>
      <c r="AI16" s="55">
        <v>354</v>
      </c>
      <c r="AJ16" s="56">
        <v>433</v>
      </c>
      <c r="AK16" s="57">
        <f t="shared" si="7"/>
        <v>787</v>
      </c>
      <c r="AL16" s="61">
        <f t="shared" si="35"/>
        <v>0.6820809248554913</v>
      </c>
      <c r="AM16" s="62">
        <f t="shared" si="36"/>
        <v>0.8523622047244095</v>
      </c>
      <c r="AN16" s="63">
        <f t="shared" si="37"/>
        <v>0.7663096397273612</v>
      </c>
      <c r="AO16" s="55">
        <v>205</v>
      </c>
      <c r="AP16" s="56">
        <v>193</v>
      </c>
      <c r="AQ16" s="57">
        <f t="shared" si="8"/>
        <v>398</v>
      </c>
      <c r="AR16" s="61">
        <f t="shared" si="38"/>
        <v>0.394990366088632</v>
      </c>
      <c r="AS16" s="62">
        <f t="shared" si="39"/>
        <v>0.3799212598425197</v>
      </c>
      <c r="AT16" s="63">
        <f t="shared" si="40"/>
        <v>0.3875365141187926</v>
      </c>
      <c r="AU16" s="55">
        <v>18</v>
      </c>
      <c r="AV16" s="56">
        <v>14</v>
      </c>
      <c r="AW16" s="64">
        <f t="shared" si="9"/>
        <v>32</v>
      </c>
      <c r="AX16" s="59">
        <f t="shared" si="41"/>
        <v>0.03468208092485549</v>
      </c>
      <c r="AY16" s="59">
        <f t="shared" si="42"/>
        <v>0.027559055118110236</v>
      </c>
      <c r="AZ16" s="59">
        <f t="shared" si="43"/>
        <v>0.0311587147030185</v>
      </c>
      <c r="BA16" s="56">
        <v>1</v>
      </c>
      <c r="BB16" s="56">
        <v>0</v>
      </c>
      <c r="BC16" s="64">
        <f t="shared" si="10"/>
        <v>1</v>
      </c>
      <c r="BD16" s="59">
        <f t="shared" si="44"/>
        <v>0.0019267822736030828</v>
      </c>
      <c r="BE16" s="59">
        <f t="shared" si="45"/>
        <v>0</v>
      </c>
      <c r="BF16" s="60">
        <f t="shared" si="46"/>
        <v>0.0009737098344693282</v>
      </c>
      <c r="BG16" s="55">
        <v>132</v>
      </c>
      <c r="BH16" s="56">
        <v>155</v>
      </c>
      <c r="BI16" s="64">
        <f t="shared" si="11"/>
        <v>287</v>
      </c>
      <c r="BJ16" s="59">
        <f t="shared" si="47"/>
        <v>0.2543352601156069</v>
      </c>
      <c r="BK16" s="59">
        <f t="shared" si="48"/>
        <v>0.3051181102362205</v>
      </c>
      <c r="BL16" s="59">
        <f t="shared" si="49"/>
        <v>0.27945472249269715</v>
      </c>
      <c r="BM16" s="56">
        <v>56</v>
      </c>
      <c r="BN16" s="56">
        <v>63</v>
      </c>
      <c r="BO16" s="64">
        <f t="shared" si="12"/>
        <v>119</v>
      </c>
      <c r="BP16" s="59">
        <f t="shared" si="50"/>
        <v>0.10789980732177264</v>
      </c>
      <c r="BQ16" s="59">
        <f t="shared" si="51"/>
        <v>0.12401574803149606</v>
      </c>
      <c r="BR16" s="60">
        <f t="shared" si="52"/>
        <v>0.11587147030185005</v>
      </c>
      <c r="BS16" s="55">
        <v>109</v>
      </c>
      <c r="BT16" s="56">
        <v>60</v>
      </c>
      <c r="BU16" s="64">
        <f t="shared" si="13"/>
        <v>169</v>
      </c>
      <c r="BV16" s="59">
        <f t="shared" si="53"/>
        <v>0.21001926782273603</v>
      </c>
      <c r="BW16" s="59">
        <f t="shared" si="54"/>
        <v>0.11811023622047244</v>
      </c>
      <c r="BX16" s="59">
        <f t="shared" si="55"/>
        <v>0.16455696202531644</v>
      </c>
      <c r="BY16" s="56">
        <v>16</v>
      </c>
      <c r="BZ16" s="56">
        <v>8</v>
      </c>
      <c r="CA16" s="64">
        <f t="shared" si="14"/>
        <v>24</v>
      </c>
      <c r="CB16" s="59">
        <f t="shared" si="56"/>
        <v>0.030828516377649325</v>
      </c>
      <c r="CC16" s="59">
        <f t="shared" si="57"/>
        <v>0.015748031496062992</v>
      </c>
      <c r="CD16" s="60">
        <f t="shared" si="58"/>
        <v>0.023369036027263874</v>
      </c>
      <c r="CE16" s="55">
        <v>116</v>
      </c>
      <c r="CF16" s="56">
        <v>75</v>
      </c>
      <c r="CG16" s="64">
        <f t="shared" si="15"/>
        <v>191</v>
      </c>
      <c r="CH16" s="59">
        <f t="shared" si="59"/>
        <v>0.22350674373795762</v>
      </c>
      <c r="CI16" s="59">
        <f t="shared" si="60"/>
        <v>0.14763779527559054</v>
      </c>
      <c r="CJ16" s="59">
        <f t="shared" si="61"/>
        <v>0.18597857838364168</v>
      </c>
      <c r="CK16" s="56">
        <v>17</v>
      </c>
      <c r="CL16" s="56">
        <v>12</v>
      </c>
      <c r="CM16" s="64">
        <f t="shared" si="16"/>
        <v>29</v>
      </c>
      <c r="CN16" s="59">
        <f t="shared" si="62"/>
        <v>0.03275529865125241</v>
      </c>
      <c r="CO16" s="59">
        <f t="shared" si="63"/>
        <v>0.023622047244094488</v>
      </c>
      <c r="CP16" s="59">
        <f t="shared" si="64"/>
        <v>0.028237585199610515</v>
      </c>
      <c r="CQ16" s="124">
        <f t="shared" si="65"/>
        <v>0.25626204238921</v>
      </c>
      <c r="CR16" s="65">
        <f t="shared" si="66"/>
        <v>0.17125984251968504</v>
      </c>
      <c r="CS16" s="60">
        <f t="shared" si="67"/>
        <v>0.21421616358325218</v>
      </c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</row>
    <row r="17" spans="1:126" s="1" customFormat="1" ht="18.75" customHeight="1">
      <c r="A17" s="38" t="s">
        <v>39</v>
      </c>
      <c r="B17" s="55">
        <v>189</v>
      </c>
      <c r="C17" s="56">
        <v>177</v>
      </c>
      <c r="D17" s="57">
        <f t="shared" si="0"/>
        <v>366</v>
      </c>
      <c r="E17" s="55">
        <v>95</v>
      </c>
      <c r="F17" s="56">
        <v>92</v>
      </c>
      <c r="G17" s="57">
        <f t="shared" si="1"/>
        <v>187</v>
      </c>
      <c r="H17" s="58">
        <f t="shared" si="20"/>
        <v>0.5026455026455027</v>
      </c>
      <c r="I17" s="59">
        <f t="shared" si="21"/>
        <v>0.519774011299435</v>
      </c>
      <c r="J17" s="60">
        <f t="shared" si="22"/>
        <v>0.5109289617486339</v>
      </c>
      <c r="K17" s="55">
        <v>62</v>
      </c>
      <c r="L17" s="56">
        <v>55</v>
      </c>
      <c r="M17" s="57">
        <f t="shared" si="2"/>
        <v>117</v>
      </c>
      <c r="N17" s="58">
        <f t="shared" si="23"/>
        <v>0.6526315789473685</v>
      </c>
      <c r="O17" s="59">
        <f t="shared" si="24"/>
        <v>0.5978260869565217</v>
      </c>
      <c r="P17" s="60">
        <f t="shared" si="25"/>
        <v>0.6256684491978609</v>
      </c>
      <c r="Q17" s="55">
        <v>28</v>
      </c>
      <c r="R17" s="56">
        <v>13</v>
      </c>
      <c r="S17" s="57">
        <f t="shared" si="4"/>
        <v>41</v>
      </c>
      <c r="T17" s="61">
        <f t="shared" si="26"/>
        <v>0.14814814814814814</v>
      </c>
      <c r="U17" s="62">
        <f t="shared" si="27"/>
        <v>0.07344632768361582</v>
      </c>
      <c r="V17" s="63">
        <f t="shared" si="28"/>
        <v>0.11202185792349727</v>
      </c>
      <c r="W17" s="55">
        <v>110</v>
      </c>
      <c r="X17" s="56">
        <v>130</v>
      </c>
      <c r="Y17" s="57">
        <f t="shared" si="5"/>
        <v>240</v>
      </c>
      <c r="Z17" s="61">
        <f t="shared" si="29"/>
        <v>0.582010582010582</v>
      </c>
      <c r="AA17" s="62">
        <f t="shared" si="30"/>
        <v>0.7344632768361582</v>
      </c>
      <c r="AB17" s="63">
        <f t="shared" si="31"/>
        <v>0.6557377049180327</v>
      </c>
      <c r="AC17" s="55">
        <v>30</v>
      </c>
      <c r="AD17" s="56">
        <v>21</v>
      </c>
      <c r="AE17" s="57">
        <f t="shared" si="6"/>
        <v>51</v>
      </c>
      <c r="AF17" s="61">
        <f t="shared" si="32"/>
        <v>0.15873015873015872</v>
      </c>
      <c r="AG17" s="62">
        <f t="shared" si="33"/>
        <v>0.11864406779661017</v>
      </c>
      <c r="AH17" s="63">
        <f t="shared" si="34"/>
        <v>0.13934426229508196</v>
      </c>
      <c r="AI17" s="55">
        <v>96</v>
      </c>
      <c r="AJ17" s="56">
        <v>113</v>
      </c>
      <c r="AK17" s="57">
        <f t="shared" si="7"/>
        <v>209</v>
      </c>
      <c r="AL17" s="61">
        <f t="shared" si="35"/>
        <v>0.5079365079365079</v>
      </c>
      <c r="AM17" s="62">
        <f t="shared" si="36"/>
        <v>0.6384180790960452</v>
      </c>
      <c r="AN17" s="63">
        <f t="shared" si="37"/>
        <v>0.5710382513661202</v>
      </c>
      <c r="AO17" s="55">
        <v>92</v>
      </c>
      <c r="AP17" s="56">
        <v>124</v>
      </c>
      <c r="AQ17" s="57">
        <f t="shared" si="8"/>
        <v>216</v>
      </c>
      <c r="AR17" s="61">
        <f t="shared" si="38"/>
        <v>0.48677248677248675</v>
      </c>
      <c r="AS17" s="62">
        <f t="shared" si="39"/>
        <v>0.7005649717514124</v>
      </c>
      <c r="AT17" s="63">
        <f t="shared" si="40"/>
        <v>0.5901639344262295</v>
      </c>
      <c r="AU17" s="55">
        <v>4</v>
      </c>
      <c r="AV17" s="56">
        <v>3</v>
      </c>
      <c r="AW17" s="64">
        <f t="shared" si="9"/>
        <v>7</v>
      </c>
      <c r="AX17" s="59">
        <f t="shared" si="41"/>
        <v>0.021164021164021163</v>
      </c>
      <c r="AY17" s="59">
        <f t="shared" si="42"/>
        <v>0.01694915254237288</v>
      </c>
      <c r="AZ17" s="59">
        <f t="shared" si="43"/>
        <v>0.01912568306010929</v>
      </c>
      <c r="BA17" s="56">
        <v>0</v>
      </c>
      <c r="BB17" s="56">
        <v>0</v>
      </c>
      <c r="BC17" s="64">
        <f t="shared" si="10"/>
        <v>0</v>
      </c>
      <c r="BD17" s="59">
        <f t="shared" si="44"/>
        <v>0</v>
      </c>
      <c r="BE17" s="59">
        <f t="shared" si="45"/>
        <v>0</v>
      </c>
      <c r="BF17" s="60">
        <f t="shared" si="46"/>
        <v>0</v>
      </c>
      <c r="BG17" s="55">
        <v>40</v>
      </c>
      <c r="BH17" s="56">
        <v>26</v>
      </c>
      <c r="BI17" s="64">
        <f t="shared" si="11"/>
        <v>66</v>
      </c>
      <c r="BJ17" s="59">
        <f t="shared" si="47"/>
        <v>0.21164021164021163</v>
      </c>
      <c r="BK17" s="59">
        <f t="shared" si="48"/>
        <v>0.14689265536723164</v>
      </c>
      <c r="BL17" s="59">
        <f t="shared" si="49"/>
        <v>0.18032786885245902</v>
      </c>
      <c r="BM17" s="56">
        <v>0</v>
      </c>
      <c r="BN17" s="56">
        <v>0</v>
      </c>
      <c r="BO17" s="64">
        <f t="shared" si="12"/>
        <v>0</v>
      </c>
      <c r="BP17" s="59">
        <f t="shared" si="50"/>
        <v>0</v>
      </c>
      <c r="BQ17" s="59">
        <f t="shared" si="51"/>
        <v>0</v>
      </c>
      <c r="BR17" s="60">
        <f t="shared" si="52"/>
        <v>0</v>
      </c>
      <c r="BS17" s="55">
        <v>89</v>
      </c>
      <c r="BT17" s="56">
        <v>75</v>
      </c>
      <c r="BU17" s="64">
        <f t="shared" si="13"/>
        <v>164</v>
      </c>
      <c r="BV17" s="59">
        <f t="shared" si="53"/>
        <v>0.4708994708994709</v>
      </c>
      <c r="BW17" s="59">
        <f t="shared" si="54"/>
        <v>0.423728813559322</v>
      </c>
      <c r="BX17" s="59">
        <f t="shared" si="55"/>
        <v>0.44808743169398907</v>
      </c>
      <c r="BY17" s="56">
        <v>15</v>
      </c>
      <c r="BZ17" s="56">
        <v>7</v>
      </c>
      <c r="CA17" s="64">
        <f t="shared" si="14"/>
        <v>22</v>
      </c>
      <c r="CB17" s="59">
        <f t="shared" si="56"/>
        <v>0.07936507936507936</v>
      </c>
      <c r="CC17" s="59">
        <f t="shared" si="57"/>
        <v>0.03954802259887006</v>
      </c>
      <c r="CD17" s="60">
        <f t="shared" si="58"/>
        <v>0.060109289617486336</v>
      </c>
      <c r="CE17" s="55">
        <v>78</v>
      </c>
      <c r="CF17" s="56">
        <v>60</v>
      </c>
      <c r="CG17" s="64">
        <f t="shared" si="15"/>
        <v>138</v>
      </c>
      <c r="CH17" s="59">
        <f t="shared" si="59"/>
        <v>0.4126984126984127</v>
      </c>
      <c r="CI17" s="59">
        <f t="shared" si="60"/>
        <v>0.3389830508474576</v>
      </c>
      <c r="CJ17" s="59">
        <f t="shared" si="61"/>
        <v>0.3770491803278688</v>
      </c>
      <c r="CK17" s="56">
        <v>6</v>
      </c>
      <c r="CL17" s="56">
        <v>5</v>
      </c>
      <c r="CM17" s="64">
        <f t="shared" si="16"/>
        <v>11</v>
      </c>
      <c r="CN17" s="59">
        <f t="shared" si="62"/>
        <v>0.031746031746031744</v>
      </c>
      <c r="CO17" s="59">
        <f t="shared" si="63"/>
        <v>0.02824858757062147</v>
      </c>
      <c r="CP17" s="59">
        <f t="shared" si="64"/>
        <v>0.030054644808743168</v>
      </c>
      <c r="CQ17" s="124">
        <f t="shared" si="65"/>
        <v>0.4444444444444444</v>
      </c>
      <c r="CR17" s="65">
        <f t="shared" si="66"/>
        <v>0.3672316384180791</v>
      </c>
      <c r="CS17" s="60">
        <f t="shared" si="67"/>
        <v>0.40710382513661203</v>
      </c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</row>
    <row r="18" spans="1:126" s="1" customFormat="1" ht="18.75" customHeight="1">
      <c r="A18" s="38" t="s">
        <v>27</v>
      </c>
      <c r="B18" s="55">
        <v>92</v>
      </c>
      <c r="C18" s="56">
        <v>87</v>
      </c>
      <c r="D18" s="57">
        <f t="shared" si="0"/>
        <v>179</v>
      </c>
      <c r="E18" s="55">
        <v>31</v>
      </c>
      <c r="F18" s="56">
        <v>53</v>
      </c>
      <c r="G18" s="57">
        <f t="shared" si="1"/>
        <v>84</v>
      </c>
      <c r="H18" s="58">
        <f t="shared" si="20"/>
        <v>0.33695652173913043</v>
      </c>
      <c r="I18" s="59">
        <f t="shared" si="21"/>
        <v>0.6091954022988506</v>
      </c>
      <c r="J18" s="60">
        <f t="shared" si="22"/>
        <v>0.4692737430167598</v>
      </c>
      <c r="K18" s="55">
        <v>19</v>
      </c>
      <c r="L18" s="56">
        <v>40</v>
      </c>
      <c r="M18" s="57">
        <f t="shared" si="2"/>
        <v>59</v>
      </c>
      <c r="N18" s="58">
        <f t="shared" si="23"/>
        <v>0.6129032258064516</v>
      </c>
      <c r="O18" s="59">
        <f t="shared" si="24"/>
        <v>0.7547169811320755</v>
      </c>
      <c r="P18" s="60">
        <f t="shared" si="25"/>
        <v>0.7023809523809523</v>
      </c>
      <c r="Q18" s="55">
        <v>15</v>
      </c>
      <c r="R18" s="56">
        <v>23</v>
      </c>
      <c r="S18" s="57">
        <f t="shared" si="4"/>
        <v>38</v>
      </c>
      <c r="T18" s="61">
        <f t="shared" si="26"/>
        <v>0.16304347826086957</v>
      </c>
      <c r="U18" s="62">
        <f t="shared" si="27"/>
        <v>0.26436781609195403</v>
      </c>
      <c r="V18" s="63">
        <f t="shared" si="28"/>
        <v>0.2122905027932961</v>
      </c>
      <c r="W18" s="55">
        <v>50</v>
      </c>
      <c r="X18" s="56">
        <v>113</v>
      </c>
      <c r="Y18" s="57">
        <f t="shared" si="5"/>
        <v>163</v>
      </c>
      <c r="Z18" s="61">
        <f t="shared" si="29"/>
        <v>0.5434782608695652</v>
      </c>
      <c r="AA18" s="62">
        <f t="shared" si="30"/>
        <v>1.2988505747126438</v>
      </c>
      <c r="AB18" s="63">
        <f t="shared" si="31"/>
        <v>0.9106145251396648</v>
      </c>
      <c r="AC18" s="55">
        <v>0</v>
      </c>
      <c r="AD18" s="56">
        <v>0</v>
      </c>
      <c r="AE18" s="57">
        <f t="shared" si="6"/>
        <v>0</v>
      </c>
      <c r="AF18" s="61">
        <f t="shared" si="32"/>
        <v>0</v>
      </c>
      <c r="AG18" s="62">
        <f t="shared" si="33"/>
        <v>0</v>
      </c>
      <c r="AH18" s="63">
        <f t="shared" si="34"/>
        <v>0</v>
      </c>
      <c r="AI18" s="55">
        <v>65</v>
      </c>
      <c r="AJ18" s="56">
        <v>136</v>
      </c>
      <c r="AK18" s="57">
        <f t="shared" si="7"/>
        <v>201</v>
      </c>
      <c r="AL18" s="61">
        <f t="shared" si="35"/>
        <v>0.7065217391304348</v>
      </c>
      <c r="AM18" s="62">
        <f t="shared" si="36"/>
        <v>1.5632183908045978</v>
      </c>
      <c r="AN18" s="63">
        <f t="shared" si="37"/>
        <v>1.1229050279329609</v>
      </c>
      <c r="AO18" s="55">
        <v>56</v>
      </c>
      <c r="AP18" s="56">
        <v>51</v>
      </c>
      <c r="AQ18" s="57">
        <f t="shared" si="8"/>
        <v>107</v>
      </c>
      <c r="AR18" s="61">
        <f t="shared" si="38"/>
        <v>0.6086956521739131</v>
      </c>
      <c r="AS18" s="62">
        <f t="shared" si="39"/>
        <v>0.5862068965517241</v>
      </c>
      <c r="AT18" s="63">
        <f t="shared" si="40"/>
        <v>0.5977653631284916</v>
      </c>
      <c r="AU18" s="55">
        <v>0</v>
      </c>
      <c r="AV18" s="56">
        <v>0</v>
      </c>
      <c r="AW18" s="64">
        <f t="shared" si="9"/>
        <v>0</v>
      </c>
      <c r="AX18" s="59">
        <f t="shared" si="41"/>
        <v>0</v>
      </c>
      <c r="AY18" s="59">
        <f t="shared" si="42"/>
        <v>0</v>
      </c>
      <c r="AZ18" s="59">
        <f t="shared" si="43"/>
        <v>0</v>
      </c>
      <c r="BA18" s="56">
        <v>0</v>
      </c>
      <c r="BB18" s="56">
        <v>0</v>
      </c>
      <c r="BC18" s="64">
        <f t="shared" si="10"/>
        <v>0</v>
      </c>
      <c r="BD18" s="59">
        <f t="shared" si="44"/>
        <v>0</v>
      </c>
      <c r="BE18" s="59">
        <f t="shared" si="45"/>
        <v>0</v>
      </c>
      <c r="BF18" s="60">
        <f t="shared" si="46"/>
        <v>0</v>
      </c>
      <c r="BG18" s="55">
        <v>13</v>
      </c>
      <c r="BH18" s="56">
        <v>25</v>
      </c>
      <c r="BI18" s="64">
        <f t="shared" si="11"/>
        <v>38</v>
      </c>
      <c r="BJ18" s="59">
        <f t="shared" si="47"/>
        <v>0.14130434782608695</v>
      </c>
      <c r="BK18" s="59">
        <f t="shared" si="48"/>
        <v>0.28735632183908044</v>
      </c>
      <c r="BL18" s="59">
        <f t="shared" si="49"/>
        <v>0.2122905027932961</v>
      </c>
      <c r="BM18" s="56">
        <v>3</v>
      </c>
      <c r="BN18" s="56">
        <v>1</v>
      </c>
      <c r="BO18" s="64">
        <f t="shared" si="12"/>
        <v>4</v>
      </c>
      <c r="BP18" s="59">
        <f t="shared" si="50"/>
        <v>0.03260869565217391</v>
      </c>
      <c r="BQ18" s="59">
        <f t="shared" si="51"/>
        <v>0.011494252873563218</v>
      </c>
      <c r="BR18" s="60">
        <f t="shared" si="52"/>
        <v>0.0223463687150838</v>
      </c>
      <c r="BS18" s="55">
        <v>24</v>
      </c>
      <c r="BT18" s="56">
        <v>7</v>
      </c>
      <c r="BU18" s="64">
        <f t="shared" si="13"/>
        <v>31</v>
      </c>
      <c r="BV18" s="59">
        <f t="shared" si="53"/>
        <v>0.2608695652173913</v>
      </c>
      <c r="BW18" s="59">
        <f t="shared" si="54"/>
        <v>0.08045977011494253</v>
      </c>
      <c r="BX18" s="59">
        <f t="shared" si="55"/>
        <v>0.17318435754189945</v>
      </c>
      <c r="BY18" s="56">
        <v>6</v>
      </c>
      <c r="BZ18" s="56">
        <v>0</v>
      </c>
      <c r="CA18" s="64">
        <f t="shared" si="14"/>
        <v>6</v>
      </c>
      <c r="CB18" s="59">
        <f t="shared" si="56"/>
        <v>0.06521739130434782</v>
      </c>
      <c r="CC18" s="59">
        <f t="shared" si="57"/>
        <v>0</v>
      </c>
      <c r="CD18" s="60">
        <f t="shared" si="58"/>
        <v>0.0335195530726257</v>
      </c>
      <c r="CE18" s="55">
        <v>14</v>
      </c>
      <c r="CF18" s="56">
        <v>15</v>
      </c>
      <c r="CG18" s="64">
        <f t="shared" si="15"/>
        <v>29</v>
      </c>
      <c r="CH18" s="59">
        <f t="shared" si="59"/>
        <v>0.15217391304347827</v>
      </c>
      <c r="CI18" s="59">
        <f t="shared" si="60"/>
        <v>0.1724137931034483</v>
      </c>
      <c r="CJ18" s="59">
        <f t="shared" si="61"/>
        <v>0.16201117318435754</v>
      </c>
      <c r="CK18" s="56">
        <v>5</v>
      </c>
      <c r="CL18" s="56">
        <v>1</v>
      </c>
      <c r="CM18" s="64">
        <f t="shared" si="16"/>
        <v>6</v>
      </c>
      <c r="CN18" s="59">
        <f t="shared" si="62"/>
        <v>0.05434782608695652</v>
      </c>
      <c r="CO18" s="59">
        <f t="shared" si="63"/>
        <v>0.011494252873563218</v>
      </c>
      <c r="CP18" s="59">
        <f t="shared" si="64"/>
        <v>0.0335195530726257</v>
      </c>
      <c r="CQ18" s="124">
        <f t="shared" si="65"/>
        <v>0.20652173913043478</v>
      </c>
      <c r="CR18" s="65">
        <f t="shared" si="66"/>
        <v>0.1839080459770115</v>
      </c>
      <c r="CS18" s="60">
        <f t="shared" si="67"/>
        <v>0.19553072625698323</v>
      </c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</row>
    <row r="19" spans="1:126" s="1" customFormat="1" ht="18.75" customHeight="1">
      <c r="A19" s="38" t="s">
        <v>28</v>
      </c>
      <c r="B19" s="55">
        <v>71</v>
      </c>
      <c r="C19" s="56">
        <v>49</v>
      </c>
      <c r="D19" s="57">
        <f t="shared" si="0"/>
        <v>120</v>
      </c>
      <c r="E19" s="55">
        <v>5</v>
      </c>
      <c r="F19" s="56">
        <v>6</v>
      </c>
      <c r="G19" s="57">
        <f t="shared" si="1"/>
        <v>11</v>
      </c>
      <c r="H19" s="58">
        <f t="shared" si="20"/>
        <v>0.07042253521126761</v>
      </c>
      <c r="I19" s="59">
        <f t="shared" si="21"/>
        <v>0.12244897959183673</v>
      </c>
      <c r="J19" s="60">
        <f t="shared" si="22"/>
        <v>0.09166666666666666</v>
      </c>
      <c r="K19" s="55">
        <v>3</v>
      </c>
      <c r="L19" s="56">
        <v>4</v>
      </c>
      <c r="M19" s="57">
        <f t="shared" si="2"/>
        <v>7</v>
      </c>
      <c r="N19" s="58">
        <f t="shared" si="23"/>
        <v>0.6</v>
      </c>
      <c r="O19" s="59">
        <f t="shared" si="24"/>
        <v>0.6666666666666666</v>
      </c>
      <c r="P19" s="60">
        <f t="shared" si="25"/>
        <v>0.6363636363636364</v>
      </c>
      <c r="Q19" s="55">
        <v>2</v>
      </c>
      <c r="R19" s="56">
        <v>0</v>
      </c>
      <c r="S19" s="57">
        <f t="shared" si="4"/>
        <v>2</v>
      </c>
      <c r="T19" s="61">
        <f t="shared" si="26"/>
        <v>0.028169014084507043</v>
      </c>
      <c r="U19" s="62">
        <f t="shared" si="27"/>
        <v>0</v>
      </c>
      <c r="V19" s="63">
        <f t="shared" si="28"/>
        <v>0.016666666666666666</v>
      </c>
      <c r="W19" s="55">
        <v>3</v>
      </c>
      <c r="X19" s="56">
        <v>5</v>
      </c>
      <c r="Y19" s="57">
        <f t="shared" si="5"/>
        <v>8</v>
      </c>
      <c r="Z19" s="61">
        <f t="shared" si="29"/>
        <v>0.04225352112676056</v>
      </c>
      <c r="AA19" s="62">
        <f t="shared" si="30"/>
        <v>0.10204081632653061</v>
      </c>
      <c r="AB19" s="63">
        <f t="shared" si="31"/>
        <v>0.06666666666666667</v>
      </c>
      <c r="AC19" s="55">
        <v>1</v>
      </c>
      <c r="AD19" s="56">
        <v>4</v>
      </c>
      <c r="AE19" s="57">
        <f t="shared" si="6"/>
        <v>5</v>
      </c>
      <c r="AF19" s="61">
        <f t="shared" si="32"/>
        <v>0.014084507042253521</v>
      </c>
      <c r="AG19" s="62">
        <f t="shared" si="33"/>
        <v>0.08163265306122448</v>
      </c>
      <c r="AH19" s="63">
        <f t="shared" si="34"/>
        <v>0.041666666666666664</v>
      </c>
      <c r="AI19" s="55">
        <v>6</v>
      </c>
      <c r="AJ19" s="56">
        <v>9</v>
      </c>
      <c r="AK19" s="57">
        <f t="shared" si="7"/>
        <v>15</v>
      </c>
      <c r="AL19" s="61">
        <f t="shared" si="35"/>
        <v>0.08450704225352113</v>
      </c>
      <c r="AM19" s="62">
        <f t="shared" si="36"/>
        <v>0.1836734693877551</v>
      </c>
      <c r="AN19" s="63">
        <f t="shared" si="37"/>
        <v>0.125</v>
      </c>
      <c r="AO19" s="55">
        <v>8</v>
      </c>
      <c r="AP19" s="56">
        <v>8</v>
      </c>
      <c r="AQ19" s="57">
        <f t="shared" si="8"/>
        <v>16</v>
      </c>
      <c r="AR19" s="61">
        <f t="shared" si="38"/>
        <v>0.11267605633802817</v>
      </c>
      <c r="AS19" s="62">
        <f t="shared" si="39"/>
        <v>0.16326530612244897</v>
      </c>
      <c r="AT19" s="63">
        <f t="shared" si="40"/>
        <v>0.13333333333333333</v>
      </c>
      <c r="AU19" s="55">
        <v>0</v>
      </c>
      <c r="AV19" s="56">
        <v>0</v>
      </c>
      <c r="AW19" s="64">
        <f t="shared" si="9"/>
        <v>0</v>
      </c>
      <c r="AX19" s="59">
        <f t="shared" si="41"/>
        <v>0</v>
      </c>
      <c r="AY19" s="59">
        <f t="shared" si="42"/>
        <v>0</v>
      </c>
      <c r="AZ19" s="59">
        <f t="shared" si="43"/>
        <v>0</v>
      </c>
      <c r="BA19" s="56">
        <v>0</v>
      </c>
      <c r="BB19" s="56">
        <v>0</v>
      </c>
      <c r="BC19" s="64">
        <f t="shared" si="10"/>
        <v>0</v>
      </c>
      <c r="BD19" s="59">
        <f t="shared" si="44"/>
        <v>0</v>
      </c>
      <c r="BE19" s="59">
        <f t="shared" si="45"/>
        <v>0</v>
      </c>
      <c r="BF19" s="60">
        <f t="shared" si="46"/>
        <v>0</v>
      </c>
      <c r="BG19" s="55">
        <v>6</v>
      </c>
      <c r="BH19" s="56">
        <v>7</v>
      </c>
      <c r="BI19" s="64">
        <f t="shared" si="11"/>
        <v>13</v>
      </c>
      <c r="BJ19" s="59">
        <f t="shared" si="47"/>
        <v>0.08450704225352113</v>
      </c>
      <c r="BK19" s="59">
        <f t="shared" si="48"/>
        <v>0.14285714285714285</v>
      </c>
      <c r="BL19" s="59">
        <f t="shared" si="49"/>
        <v>0.10833333333333334</v>
      </c>
      <c r="BM19" s="56">
        <v>0</v>
      </c>
      <c r="BN19" s="56">
        <v>0</v>
      </c>
      <c r="BO19" s="64">
        <f t="shared" si="12"/>
        <v>0</v>
      </c>
      <c r="BP19" s="59">
        <f t="shared" si="50"/>
        <v>0</v>
      </c>
      <c r="BQ19" s="59">
        <f t="shared" si="51"/>
        <v>0</v>
      </c>
      <c r="BR19" s="60">
        <f t="shared" si="52"/>
        <v>0</v>
      </c>
      <c r="BS19" s="55">
        <v>16</v>
      </c>
      <c r="BT19" s="56">
        <v>4</v>
      </c>
      <c r="BU19" s="64">
        <f t="shared" si="13"/>
        <v>20</v>
      </c>
      <c r="BV19" s="59">
        <f t="shared" si="53"/>
        <v>0.22535211267605634</v>
      </c>
      <c r="BW19" s="59">
        <f t="shared" si="54"/>
        <v>0.08163265306122448</v>
      </c>
      <c r="BX19" s="59">
        <f t="shared" si="55"/>
        <v>0.16666666666666666</v>
      </c>
      <c r="BY19" s="56">
        <v>6</v>
      </c>
      <c r="BZ19" s="56">
        <v>3</v>
      </c>
      <c r="CA19" s="64">
        <f t="shared" si="14"/>
        <v>9</v>
      </c>
      <c r="CB19" s="59">
        <f t="shared" si="56"/>
        <v>0.08450704225352113</v>
      </c>
      <c r="CC19" s="59">
        <f t="shared" si="57"/>
        <v>0.061224489795918366</v>
      </c>
      <c r="CD19" s="60">
        <f t="shared" si="58"/>
        <v>0.075</v>
      </c>
      <c r="CE19" s="55">
        <v>20</v>
      </c>
      <c r="CF19" s="56">
        <v>8</v>
      </c>
      <c r="CG19" s="64">
        <f t="shared" si="15"/>
        <v>28</v>
      </c>
      <c r="CH19" s="59">
        <f t="shared" si="59"/>
        <v>0.28169014084507044</v>
      </c>
      <c r="CI19" s="59">
        <f t="shared" si="60"/>
        <v>0.16326530612244897</v>
      </c>
      <c r="CJ19" s="59">
        <f t="shared" si="61"/>
        <v>0.23333333333333334</v>
      </c>
      <c r="CK19" s="56">
        <v>1</v>
      </c>
      <c r="CL19" s="56">
        <v>0</v>
      </c>
      <c r="CM19" s="64">
        <f t="shared" si="16"/>
        <v>1</v>
      </c>
      <c r="CN19" s="59">
        <f t="shared" si="62"/>
        <v>0.014084507042253521</v>
      </c>
      <c r="CO19" s="59">
        <f t="shared" si="63"/>
        <v>0</v>
      </c>
      <c r="CP19" s="59">
        <f t="shared" si="64"/>
        <v>0.008333333333333333</v>
      </c>
      <c r="CQ19" s="124">
        <f t="shared" si="65"/>
        <v>0.29577464788732394</v>
      </c>
      <c r="CR19" s="65">
        <f t="shared" si="66"/>
        <v>0.16326530612244897</v>
      </c>
      <c r="CS19" s="60">
        <f t="shared" si="67"/>
        <v>0.24166666666666667</v>
      </c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</row>
    <row r="20" spans="1:126" s="1" customFormat="1" ht="18.75" customHeight="1">
      <c r="A20" s="38" t="s">
        <v>43</v>
      </c>
      <c r="B20" s="55">
        <v>98</v>
      </c>
      <c r="C20" s="56">
        <v>106</v>
      </c>
      <c r="D20" s="57">
        <f t="shared" si="0"/>
        <v>204</v>
      </c>
      <c r="E20" s="55">
        <v>27</v>
      </c>
      <c r="F20" s="56">
        <v>54</v>
      </c>
      <c r="G20" s="57">
        <f t="shared" si="1"/>
        <v>81</v>
      </c>
      <c r="H20" s="58">
        <f t="shared" si="20"/>
        <v>0.2755102040816326</v>
      </c>
      <c r="I20" s="59">
        <f t="shared" si="21"/>
        <v>0.5094339622641509</v>
      </c>
      <c r="J20" s="60">
        <f t="shared" si="22"/>
        <v>0.39705882352941174</v>
      </c>
      <c r="K20" s="55">
        <v>16</v>
      </c>
      <c r="L20" s="56">
        <v>42</v>
      </c>
      <c r="M20" s="57">
        <f t="shared" si="2"/>
        <v>58</v>
      </c>
      <c r="N20" s="58">
        <f t="shared" si="23"/>
        <v>0.5925925925925926</v>
      </c>
      <c r="O20" s="59">
        <f t="shared" si="24"/>
        <v>0.7777777777777778</v>
      </c>
      <c r="P20" s="60">
        <f t="shared" si="25"/>
        <v>0.7160493827160493</v>
      </c>
      <c r="Q20" s="55">
        <v>14</v>
      </c>
      <c r="R20" s="56">
        <v>17</v>
      </c>
      <c r="S20" s="57">
        <f t="shared" si="4"/>
        <v>31</v>
      </c>
      <c r="T20" s="61">
        <f t="shared" si="26"/>
        <v>0.14285714285714285</v>
      </c>
      <c r="U20" s="62">
        <f t="shared" si="27"/>
        <v>0.16037735849056603</v>
      </c>
      <c r="V20" s="63">
        <f t="shared" si="28"/>
        <v>0.15196078431372548</v>
      </c>
      <c r="W20" s="55">
        <v>71</v>
      </c>
      <c r="X20" s="56">
        <v>154</v>
      </c>
      <c r="Y20" s="57">
        <f t="shared" si="5"/>
        <v>225</v>
      </c>
      <c r="Z20" s="61">
        <f t="shared" si="29"/>
        <v>0.7244897959183674</v>
      </c>
      <c r="AA20" s="62">
        <f t="shared" si="30"/>
        <v>1.4528301886792452</v>
      </c>
      <c r="AB20" s="63">
        <f t="shared" si="31"/>
        <v>1.1029411764705883</v>
      </c>
      <c r="AC20" s="55">
        <v>1</v>
      </c>
      <c r="AD20" s="56">
        <v>5</v>
      </c>
      <c r="AE20" s="57">
        <f t="shared" si="6"/>
        <v>6</v>
      </c>
      <c r="AF20" s="61">
        <f t="shared" si="32"/>
        <v>0.01020408163265306</v>
      </c>
      <c r="AG20" s="62">
        <f t="shared" si="33"/>
        <v>0.04716981132075472</v>
      </c>
      <c r="AH20" s="63">
        <f t="shared" si="34"/>
        <v>0.029411764705882353</v>
      </c>
      <c r="AI20" s="55">
        <v>86</v>
      </c>
      <c r="AJ20" s="56">
        <v>176</v>
      </c>
      <c r="AK20" s="57">
        <f t="shared" si="7"/>
        <v>262</v>
      </c>
      <c r="AL20" s="61">
        <f t="shared" si="35"/>
        <v>0.8775510204081632</v>
      </c>
      <c r="AM20" s="62">
        <f t="shared" si="36"/>
        <v>1.6603773584905661</v>
      </c>
      <c r="AN20" s="63">
        <f t="shared" si="37"/>
        <v>1.2843137254901962</v>
      </c>
      <c r="AO20" s="55">
        <v>16</v>
      </c>
      <c r="AP20" s="56">
        <v>24</v>
      </c>
      <c r="AQ20" s="57">
        <f t="shared" si="8"/>
        <v>40</v>
      </c>
      <c r="AR20" s="61">
        <f t="shared" si="38"/>
        <v>0.16326530612244897</v>
      </c>
      <c r="AS20" s="62">
        <f t="shared" si="39"/>
        <v>0.22641509433962265</v>
      </c>
      <c r="AT20" s="63">
        <f t="shared" si="40"/>
        <v>0.19607843137254902</v>
      </c>
      <c r="AU20" s="55">
        <v>0</v>
      </c>
      <c r="AV20" s="56">
        <v>11</v>
      </c>
      <c r="AW20" s="64">
        <f t="shared" si="9"/>
        <v>11</v>
      </c>
      <c r="AX20" s="59">
        <f t="shared" si="41"/>
        <v>0</v>
      </c>
      <c r="AY20" s="59">
        <f t="shared" si="42"/>
        <v>0.10377358490566038</v>
      </c>
      <c r="AZ20" s="59">
        <f t="shared" si="43"/>
        <v>0.05392156862745098</v>
      </c>
      <c r="BA20" s="56">
        <v>0</v>
      </c>
      <c r="BB20" s="56">
        <v>0</v>
      </c>
      <c r="BC20" s="64">
        <f t="shared" si="10"/>
        <v>0</v>
      </c>
      <c r="BD20" s="59">
        <f t="shared" si="44"/>
        <v>0</v>
      </c>
      <c r="BE20" s="59">
        <f t="shared" si="45"/>
        <v>0</v>
      </c>
      <c r="BF20" s="60">
        <f t="shared" si="46"/>
        <v>0</v>
      </c>
      <c r="BG20" s="55">
        <v>18</v>
      </c>
      <c r="BH20" s="56">
        <v>21</v>
      </c>
      <c r="BI20" s="64">
        <f t="shared" si="11"/>
        <v>39</v>
      </c>
      <c r="BJ20" s="59">
        <f t="shared" si="47"/>
        <v>0.1836734693877551</v>
      </c>
      <c r="BK20" s="59">
        <f t="shared" si="48"/>
        <v>0.19811320754716982</v>
      </c>
      <c r="BL20" s="59">
        <f t="shared" si="49"/>
        <v>0.19117647058823528</v>
      </c>
      <c r="BM20" s="56">
        <v>0</v>
      </c>
      <c r="BN20" s="56">
        <v>0</v>
      </c>
      <c r="BO20" s="64">
        <f t="shared" si="12"/>
        <v>0</v>
      </c>
      <c r="BP20" s="59">
        <f t="shared" si="50"/>
        <v>0</v>
      </c>
      <c r="BQ20" s="59">
        <f t="shared" si="51"/>
        <v>0</v>
      </c>
      <c r="BR20" s="60">
        <f t="shared" si="52"/>
        <v>0</v>
      </c>
      <c r="BS20" s="55">
        <v>29</v>
      </c>
      <c r="BT20" s="56">
        <v>21</v>
      </c>
      <c r="BU20" s="64">
        <f t="shared" si="13"/>
        <v>50</v>
      </c>
      <c r="BV20" s="59">
        <f t="shared" si="53"/>
        <v>0.29591836734693877</v>
      </c>
      <c r="BW20" s="59">
        <f t="shared" si="54"/>
        <v>0.19811320754716982</v>
      </c>
      <c r="BX20" s="59">
        <f t="shared" si="55"/>
        <v>0.24509803921568626</v>
      </c>
      <c r="BY20" s="56">
        <v>4</v>
      </c>
      <c r="BZ20" s="56">
        <v>0</v>
      </c>
      <c r="CA20" s="64">
        <f t="shared" si="14"/>
        <v>4</v>
      </c>
      <c r="CB20" s="59">
        <f t="shared" si="56"/>
        <v>0.04081632653061224</v>
      </c>
      <c r="CC20" s="59">
        <f t="shared" si="57"/>
        <v>0</v>
      </c>
      <c r="CD20" s="60">
        <f t="shared" si="58"/>
        <v>0.0196078431372549</v>
      </c>
      <c r="CE20" s="55">
        <v>17</v>
      </c>
      <c r="CF20" s="56">
        <v>15</v>
      </c>
      <c r="CG20" s="64">
        <f t="shared" si="15"/>
        <v>32</v>
      </c>
      <c r="CH20" s="59">
        <f t="shared" si="59"/>
        <v>0.17346938775510204</v>
      </c>
      <c r="CI20" s="59">
        <f t="shared" si="60"/>
        <v>0.14150943396226415</v>
      </c>
      <c r="CJ20" s="59">
        <f t="shared" si="61"/>
        <v>0.1568627450980392</v>
      </c>
      <c r="CK20" s="56">
        <v>2</v>
      </c>
      <c r="CL20" s="56">
        <v>1</v>
      </c>
      <c r="CM20" s="64">
        <f t="shared" si="16"/>
        <v>3</v>
      </c>
      <c r="CN20" s="59">
        <f t="shared" si="62"/>
        <v>0.02040816326530612</v>
      </c>
      <c r="CO20" s="59">
        <f t="shared" si="63"/>
        <v>0.009433962264150943</v>
      </c>
      <c r="CP20" s="59">
        <f t="shared" si="64"/>
        <v>0.014705882352941176</v>
      </c>
      <c r="CQ20" s="124">
        <f t="shared" si="65"/>
        <v>0.19387755102040816</v>
      </c>
      <c r="CR20" s="65">
        <f t="shared" si="66"/>
        <v>0.1509433962264151</v>
      </c>
      <c r="CS20" s="60">
        <f t="shared" si="67"/>
        <v>0.1715686274509804</v>
      </c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</row>
    <row r="21" spans="1:126" s="1" customFormat="1" ht="18.75" customHeight="1">
      <c r="A21" s="38" t="s">
        <v>29</v>
      </c>
      <c r="B21" s="55">
        <v>33</v>
      </c>
      <c r="C21" s="56">
        <v>37</v>
      </c>
      <c r="D21" s="57">
        <f t="shared" si="0"/>
        <v>70</v>
      </c>
      <c r="E21" s="55">
        <v>0</v>
      </c>
      <c r="F21" s="56">
        <v>7</v>
      </c>
      <c r="G21" s="57">
        <f t="shared" si="1"/>
        <v>7</v>
      </c>
      <c r="H21" s="58">
        <f t="shared" si="20"/>
        <v>0</v>
      </c>
      <c r="I21" s="59">
        <f t="shared" si="21"/>
        <v>0.1891891891891892</v>
      </c>
      <c r="J21" s="60">
        <f t="shared" si="22"/>
        <v>0.1</v>
      </c>
      <c r="K21" s="55">
        <v>0</v>
      </c>
      <c r="L21" s="56">
        <v>4</v>
      </c>
      <c r="M21" s="57">
        <f t="shared" si="2"/>
        <v>4</v>
      </c>
      <c r="N21" s="58">
        <f t="shared" si="23"/>
        <v>0</v>
      </c>
      <c r="O21" s="59">
        <f t="shared" si="24"/>
        <v>0.5714285714285714</v>
      </c>
      <c r="P21" s="60">
        <f t="shared" si="25"/>
        <v>0.5714285714285714</v>
      </c>
      <c r="Q21" s="55">
        <v>0</v>
      </c>
      <c r="R21" s="56">
        <v>7</v>
      </c>
      <c r="S21" s="57">
        <f t="shared" si="4"/>
        <v>7</v>
      </c>
      <c r="T21" s="61">
        <f t="shared" si="26"/>
        <v>0</v>
      </c>
      <c r="U21" s="62">
        <f t="shared" si="27"/>
        <v>0.1891891891891892</v>
      </c>
      <c r="V21" s="63">
        <f t="shared" si="28"/>
        <v>0.1</v>
      </c>
      <c r="W21" s="55">
        <v>0</v>
      </c>
      <c r="X21" s="56">
        <v>5</v>
      </c>
      <c r="Y21" s="57">
        <f t="shared" si="5"/>
        <v>5</v>
      </c>
      <c r="Z21" s="61">
        <f t="shared" si="29"/>
        <v>0</v>
      </c>
      <c r="AA21" s="62">
        <f t="shared" si="30"/>
        <v>0.13513513513513514</v>
      </c>
      <c r="AB21" s="63">
        <f t="shared" si="31"/>
        <v>0.07142857142857142</v>
      </c>
      <c r="AC21" s="55">
        <v>0</v>
      </c>
      <c r="AD21" s="56">
        <v>0</v>
      </c>
      <c r="AE21" s="57">
        <f t="shared" si="6"/>
        <v>0</v>
      </c>
      <c r="AF21" s="61">
        <f t="shared" si="32"/>
        <v>0</v>
      </c>
      <c r="AG21" s="62">
        <f t="shared" si="33"/>
        <v>0</v>
      </c>
      <c r="AH21" s="63">
        <f t="shared" si="34"/>
        <v>0</v>
      </c>
      <c r="AI21" s="55">
        <v>0</v>
      </c>
      <c r="AJ21" s="56">
        <v>12</v>
      </c>
      <c r="AK21" s="57">
        <f t="shared" si="7"/>
        <v>12</v>
      </c>
      <c r="AL21" s="61">
        <f t="shared" si="35"/>
        <v>0</v>
      </c>
      <c r="AM21" s="62">
        <f t="shared" si="36"/>
        <v>0.32432432432432434</v>
      </c>
      <c r="AN21" s="63">
        <f t="shared" si="37"/>
        <v>0.17142857142857143</v>
      </c>
      <c r="AO21" s="55">
        <v>12</v>
      </c>
      <c r="AP21" s="56">
        <v>9</v>
      </c>
      <c r="AQ21" s="57">
        <f t="shared" si="8"/>
        <v>21</v>
      </c>
      <c r="AR21" s="61">
        <f t="shared" si="38"/>
        <v>0.36363636363636365</v>
      </c>
      <c r="AS21" s="62">
        <f t="shared" si="39"/>
        <v>0.24324324324324326</v>
      </c>
      <c r="AT21" s="63">
        <f t="shared" si="40"/>
        <v>0.3</v>
      </c>
      <c r="AU21" s="55">
        <v>0</v>
      </c>
      <c r="AV21" s="56">
        <v>0</v>
      </c>
      <c r="AW21" s="64">
        <f t="shared" si="9"/>
        <v>0</v>
      </c>
      <c r="AX21" s="59">
        <f t="shared" si="41"/>
        <v>0</v>
      </c>
      <c r="AY21" s="59">
        <f t="shared" si="42"/>
        <v>0</v>
      </c>
      <c r="AZ21" s="59">
        <f t="shared" si="43"/>
        <v>0</v>
      </c>
      <c r="BA21" s="56">
        <v>0</v>
      </c>
      <c r="BB21" s="56">
        <v>0</v>
      </c>
      <c r="BC21" s="64">
        <f t="shared" si="10"/>
        <v>0</v>
      </c>
      <c r="BD21" s="59">
        <f t="shared" si="44"/>
        <v>0</v>
      </c>
      <c r="BE21" s="59">
        <f t="shared" si="45"/>
        <v>0</v>
      </c>
      <c r="BF21" s="60">
        <f t="shared" si="46"/>
        <v>0</v>
      </c>
      <c r="BG21" s="55">
        <v>1</v>
      </c>
      <c r="BH21" s="56">
        <v>1</v>
      </c>
      <c r="BI21" s="64">
        <f t="shared" si="11"/>
        <v>2</v>
      </c>
      <c r="BJ21" s="59">
        <f t="shared" si="47"/>
        <v>0.030303030303030304</v>
      </c>
      <c r="BK21" s="59">
        <f t="shared" si="48"/>
        <v>0.02702702702702703</v>
      </c>
      <c r="BL21" s="59">
        <f t="shared" si="49"/>
        <v>0.02857142857142857</v>
      </c>
      <c r="BM21" s="56">
        <v>1</v>
      </c>
      <c r="BN21" s="56">
        <v>1</v>
      </c>
      <c r="BO21" s="64">
        <f t="shared" si="12"/>
        <v>2</v>
      </c>
      <c r="BP21" s="59">
        <f t="shared" si="50"/>
        <v>0.030303030303030304</v>
      </c>
      <c r="BQ21" s="59">
        <f t="shared" si="51"/>
        <v>0.02702702702702703</v>
      </c>
      <c r="BR21" s="60">
        <f t="shared" si="52"/>
        <v>0.02857142857142857</v>
      </c>
      <c r="BS21" s="55">
        <v>9</v>
      </c>
      <c r="BT21" s="56">
        <v>3</v>
      </c>
      <c r="BU21" s="64">
        <f t="shared" si="13"/>
        <v>12</v>
      </c>
      <c r="BV21" s="59">
        <f t="shared" si="53"/>
        <v>0.2727272727272727</v>
      </c>
      <c r="BW21" s="59">
        <f t="shared" si="54"/>
        <v>0.08108108108108109</v>
      </c>
      <c r="BX21" s="59">
        <f t="shared" si="55"/>
        <v>0.17142857142857143</v>
      </c>
      <c r="BY21" s="56">
        <v>2</v>
      </c>
      <c r="BZ21" s="56">
        <v>1</v>
      </c>
      <c r="CA21" s="64">
        <f t="shared" si="14"/>
        <v>3</v>
      </c>
      <c r="CB21" s="59">
        <f t="shared" si="56"/>
        <v>0.06060606060606061</v>
      </c>
      <c r="CC21" s="59">
        <f t="shared" si="57"/>
        <v>0.02702702702702703</v>
      </c>
      <c r="CD21" s="60">
        <f t="shared" si="58"/>
        <v>0.04285714285714286</v>
      </c>
      <c r="CE21" s="55">
        <v>8</v>
      </c>
      <c r="CF21" s="56">
        <v>2</v>
      </c>
      <c r="CG21" s="64">
        <f t="shared" si="15"/>
        <v>10</v>
      </c>
      <c r="CH21" s="59">
        <f t="shared" si="59"/>
        <v>0.24242424242424243</v>
      </c>
      <c r="CI21" s="59">
        <f t="shared" si="60"/>
        <v>0.05405405405405406</v>
      </c>
      <c r="CJ21" s="59">
        <f t="shared" si="61"/>
        <v>0.14285714285714285</v>
      </c>
      <c r="CK21" s="56">
        <v>1</v>
      </c>
      <c r="CL21" s="56">
        <v>0</v>
      </c>
      <c r="CM21" s="64">
        <f t="shared" si="16"/>
        <v>1</v>
      </c>
      <c r="CN21" s="59">
        <f t="shared" si="62"/>
        <v>0.030303030303030304</v>
      </c>
      <c r="CO21" s="59">
        <f t="shared" si="63"/>
        <v>0</v>
      </c>
      <c r="CP21" s="59">
        <f t="shared" si="64"/>
        <v>0.014285714285714285</v>
      </c>
      <c r="CQ21" s="124">
        <f t="shared" si="65"/>
        <v>0.2727272727272727</v>
      </c>
      <c r="CR21" s="65">
        <f t="shared" si="66"/>
        <v>0.05405405405405406</v>
      </c>
      <c r="CS21" s="60">
        <f t="shared" si="67"/>
        <v>0.15714285714285714</v>
      </c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</row>
    <row r="22" spans="1:126" s="1" customFormat="1" ht="18.75" customHeight="1">
      <c r="A22" s="38" t="s">
        <v>30</v>
      </c>
      <c r="B22" s="55">
        <v>37</v>
      </c>
      <c r="C22" s="56">
        <v>29</v>
      </c>
      <c r="D22" s="57">
        <f t="shared" si="0"/>
        <v>66</v>
      </c>
      <c r="E22" s="55">
        <v>10</v>
      </c>
      <c r="F22" s="56">
        <v>13</v>
      </c>
      <c r="G22" s="57">
        <f t="shared" si="1"/>
        <v>23</v>
      </c>
      <c r="H22" s="58">
        <f t="shared" si="20"/>
        <v>0.2702702702702703</v>
      </c>
      <c r="I22" s="59">
        <f t="shared" si="21"/>
        <v>0.4482758620689655</v>
      </c>
      <c r="J22" s="60">
        <f t="shared" si="22"/>
        <v>0.3484848484848485</v>
      </c>
      <c r="K22" s="55">
        <v>6</v>
      </c>
      <c r="L22" s="56">
        <v>4</v>
      </c>
      <c r="M22" s="57">
        <f t="shared" si="2"/>
        <v>10</v>
      </c>
      <c r="N22" s="58">
        <f t="shared" si="23"/>
        <v>0.6</v>
      </c>
      <c r="O22" s="59">
        <f t="shared" si="24"/>
        <v>0.3076923076923077</v>
      </c>
      <c r="P22" s="60">
        <f t="shared" si="25"/>
        <v>0.43478260869565216</v>
      </c>
      <c r="Q22" s="55">
        <v>8</v>
      </c>
      <c r="R22" s="56">
        <v>17</v>
      </c>
      <c r="S22" s="57">
        <f t="shared" si="4"/>
        <v>25</v>
      </c>
      <c r="T22" s="61">
        <f t="shared" si="26"/>
        <v>0.21621621621621623</v>
      </c>
      <c r="U22" s="62">
        <f t="shared" si="27"/>
        <v>0.5862068965517241</v>
      </c>
      <c r="V22" s="63">
        <f t="shared" si="28"/>
        <v>0.3787878787878788</v>
      </c>
      <c r="W22" s="55">
        <v>8</v>
      </c>
      <c r="X22" s="56">
        <v>9</v>
      </c>
      <c r="Y22" s="57">
        <f t="shared" si="5"/>
        <v>17</v>
      </c>
      <c r="Z22" s="61">
        <f t="shared" si="29"/>
        <v>0.21621621621621623</v>
      </c>
      <c r="AA22" s="62">
        <f t="shared" si="30"/>
        <v>0.3103448275862069</v>
      </c>
      <c r="AB22" s="63">
        <f t="shared" si="31"/>
        <v>0.25757575757575757</v>
      </c>
      <c r="AC22" s="55">
        <v>0</v>
      </c>
      <c r="AD22" s="56">
        <v>0</v>
      </c>
      <c r="AE22" s="57">
        <f t="shared" si="6"/>
        <v>0</v>
      </c>
      <c r="AF22" s="61">
        <f t="shared" si="32"/>
        <v>0</v>
      </c>
      <c r="AG22" s="62">
        <f t="shared" si="33"/>
        <v>0</v>
      </c>
      <c r="AH22" s="63">
        <f t="shared" si="34"/>
        <v>0</v>
      </c>
      <c r="AI22" s="55">
        <v>16</v>
      </c>
      <c r="AJ22" s="56">
        <v>26</v>
      </c>
      <c r="AK22" s="57">
        <f t="shared" si="7"/>
        <v>42</v>
      </c>
      <c r="AL22" s="61">
        <f t="shared" si="35"/>
        <v>0.43243243243243246</v>
      </c>
      <c r="AM22" s="62">
        <f t="shared" si="36"/>
        <v>0.896551724137931</v>
      </c>
      <c r="AN22" s="63">
        <f t="shared" si="37"/>
        <v>0.6363636363636364</v>
      </c>
      <c r="AO22" s="55">
        <v>13</v>
      </c>
      <c r="AP22" s="56">
        <v>11</v>
      </c>
      <c r="AQ22" s="57">
        <f t="shared" si="8"/>
        <v>24</v>
      </c>
      <c r="AR22" s="61">
        <f t="shared" si="38"/>
        <v>0.35135135135135137</v>
      </c>
      <c r="AS22" s="62">
        <f t="shared" si="39"/>
        <v>0.3793103448275862</v>
      </c>
      <c r="AT22" s="63">
        <f t="shared" si="40"/>
        <v>0.36363636363636365</v>
      </c>
      <c r="AU22" s="55">
        <v>0</v>
      </c>
      <c r="AV22" s="56">
        <v>0</v>
      </c>
      <c r="AW22" s="64">
        <f t="shared" si="9"/>
        <v>0</v>
      </c>
      <c r="AX22" s="59">
        <f t="shared" si="41"/>
        <v>0</v>
      </c>
      <c r="AY22" s="59">
        <f t="shared" si="42"/>
        <v>0</v>
      </c>
      <c r="AZ22" s="59">
        <f t="shared" si="43"/>
        <v>0</v>
      </c>
      <c r="BA22" s="56">
        <v>0</v>
      </c>
      <c r="BB22" s="56">
        <v>0</v>
      </c>
      <c r="BC22" s="64">
        <f t="shared" si="10"/>
        <v>0</v>
      </c>
      <c r="BD22" s="59">
        <f t="shared" si="44"/>
        <v>0</v>
      </c>
      <c r="BE22" s="59">
        <f t="shared" si="45"/>
        <v>0</v>
      </c>
      <c r="BF22" s="60">
        <f t="shared" si="46"/>
        <v>0</v>
      </c>
      <c r="BG22" s="55">
        <v>3</v>
      </c>
      <c r="BH22" s="56">
        <v>1</v>
      </c>
      <c r="BI22" s="64">
        <f t="shared" si="11"/>
        <v>4</v>
      </c>
      <c r="BJ22" s="59">
        <f t="shared" si="47"/>
        <v>0.08108108108108109</v>
      </c>
      <c r="BK22" s="59">
        <f t="shared" si="48"/>
        <v>0.034482758620689655</v>
      </c>
      <c r="BL22" s="59">
        <f t="shared" si="49"/>
        <v>0.06060606060606061</v>
      </c>
      <c r="BM22" s="56">
        <v>0</v>
      </c>
      <c r="BN22" s="56">
        <v>0</v>
      </c>
      <c r="BO22" s="64">
        <f t="shared" si="12"/>
        <v>0</v>
      </c>
      <c r="BP22" s="59">
        <f t="shared" si="50"/>
        <v>0</v>
      </c>
      <c r="BQ22" s="59">
        <f t="shared" si="51"/>
        <v>0</v>
      </c>
      <c r="BR22" s="60">
        <f t="shared" si="52"/>
        <v>0</v>
      </c>
      <c r="BS22" s="55">
        <v>3</v>
      </c>
      <c r="BT22" s="56">
        <v>0</v>
      </c>
      <c r="BU22" s="64">
        <f t="shared" si="13"/>
        <v>3</v>
      </c>
      <c r="BV22" s="59">
        <f t="shared" si="53"/>
        <v>0.08108108108108109</v>
      </c>
      <c r="BW22" s="59">
        <f t="shared" si="54"/>
        <v>0</v>
      </c>
      <c r="BX22" s="59">
        <f t="shared" si="55"/>
        <v>0.045454545454545456</v>
      </c>
      <c r="BY22" s="56">
        <v>0</v>
      </c>
      <c r="BZ22" s="56">
        <v>0</v>
      </c>
      <c r="CA22" s="64">
        <f t="shared" si="14"/>
        <v>0</v>
      </c>
      <c r="CB22" s="59">
        <f t="shared" si="56"/>
        <v>0</v>
      </c>
      <c r="CC22" s="59">
        <f t="shared" si="57"/>
        <v>0</v>
      </c>
      <c r="CD22" s="60">
        <f t="shared" si="58"/>
        <v>0</v>
      </c>
      <c r="CE22" s="55">
        <v>2</v>
      </c>
      <c r="CF22" s="56">
        <v>1</v>
      </c>
      <c r="CG22" s="64">
        <f t="shared" si="15"/>
        <v>3</v>
      </c>
      <c r="CH22" s="59">
        <f t="shared" si="59"/>
        <v>0.05405405405405406</v>
      </c>
      <c r="CI22" s="59">
        <f t="shared" si="60"/>
        <v>0.034482758620689655</v>
      </c>
      <c r="CJ22" s="59">
        <f t="shared" si="61"/>
        <v>0.045454545454545456</v>
      </c>
      <c r="CK22" s="56">
        <v>0</v>
      </c>
      <c r="CL22" s="56">
        <v>0</v>
      </c>
      <c r="CM22" s="64">
        <f t="shared" si="16"/>
        <v>0</v>
      </c>
      <c r="CN22" s="59">
        <f t="shared" si="62"/>
        <v>0</v>
      </c>
      <c r="CO22" s="59">
        <f t="shared" si="63"/>
        <v>0</v>
      </c>
      <c r="CP22" s="59">
        <f t="shared" si="64"/>
        <v>0</v>
      </c>
      <c r="CQ22" s="124">
        <f t="shared" si="65"/>
        <v>0.05405405405405406</v>
      </c>
      <c r="CR22" s="65">
        <f t="shared" si="66"/>
        <v>0.034482758620689655</v>
      </c>
      <c r="CS22" s="60">
        <f t="shared" si="67"/>
        <v>0.045454545454545456</v>
      </c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</row>
    <row r="23" spans="1:126" s="1" customFormat="1" ht="18.75" customHeight="1">
      <c r="A23" s="39" t="s">
        <v>31</v>
      </c>
      <c r="B23" s="66">
        <v>35</v>
      </c>
      <c r="C23" s="67">
        <v>37</v>
      </c>
      <c r="D23" s="68">
        <f t="shared" si="0"/>
        <v>72</v>
      </c>
      <c r="E23" s="66">
        <v>7</v>
      </c>
      <c r="F23" s="67">
        <v>9</v>
      </c>
      <c r="G23" s="68">
        <f t="shared" si="1"/>
        <v>16</v>
      </c>
      <c r="H23" s="69">
        <f t="shared" si="20"/>
        <v>0.2</v>
      </c>
      <c r="I23" s="70">
        <f t="shared" si="21"/>
        <v>0.24324324324324326</v>
      </c>
      <c r="J23" s="71">
        <f t="shared" si="22"/>
        <v>0.2222222222222222</v>
      </c>
      <c r="K23" s="66">
        <v>6</v>
      </c>
      <c r="L23" s="67">
        <v>8</v>
      </c>
      <c r="M23" s="68">
        <f t="shared" si="2"/>
        <v>14</v>
      </c>
      <c r="N23" s="69">
        <f t="shared" si="23"/>
        <v>0.8571428571428571</v>
      </c>
      <c r="O23" s="70">
        <f t="shared" si="24"/>
        <v>0.8888888888888888</v>
      </c>
      <c r="P23" s="71">
        <f t="shared" si="25"/>
        <v>0.875</v>
      </c>
      <c r="Q23" s="66">
        <v>1</v>
      </c>
      <c r="R23" s="67">
        <v>1</v>
      </c>
      <c r="S23" s="68">
        <f t="shared" si="4"/>
        <v>2</v>
      </c>
      <c r="T23" s="72">
        <f t="shared" si="26"/>
        <v>0.02857142857142857</v>
      </c>
      <c r="U23" s="73">
        <f t="shared" si="27"/>
        <v>0.02702702702702703</v>
      </c>
      <c r="V23" s="74">
        <f t="shared" si="28"/>
        <v>0.027777777777777776</v>
      </c>
      <c r="W23" s="66">
        <v>10</v>
      </c>
      <c r="X23" s="67">
        <v>17</v>
      </c>
      <c r="Y23" s="68">
        <f t="shared" si="5"/>
        <v>27</v>
      </c>
      <c r="Z23" s="72">
        <f t="shared" si="29"/>
        <v>0.2857142857142857</v>
      </c>
      <c r="AA23" s="73">
        <f t="shared" si="30"/>
        <v>0.4594594594594595</v>
      </c>
      <c r="AB23" s="74">
        <f t="shared" si="31"/>
        <v>0.375</v>
      </c>
      <c r="AC23" s="66">
        <v>0</v>
      </c>
      <c r="AD23" s="67">
        <v>0</v>
      </c>
      <c r="AE23" s="68">
        <f t="shared" si="6"/>
        <v>0</v>
      </c>
      <c r="AF23" s="72">
        <f t="shared" si="32"/>
        <v>0</v>
      </c>
      <c r="AG23" s="73">
        <f t="shared" si="33"/>
        <v>0</v>
      </c>
      <c r="AH23" s="74">
        <f t="shared" si="34"/>
        <v>0</v>
      </c>
      <c r="AI23" s="66">
        <v>11</v>
      </c>
      <c r="AJ23" s="67">
        <v>18</v>
      </c>
      <c r="AK23" s="68">
        <f t="shared" si="7"/>
        <v>29</v>
      </c>
      <c r="AL23" s="72">
        <f t="shared" si="35"/>
        <v>0.3142857142857143</v>
      </c>
      <c r="AM23" s="73">
        <f t="shared" si="36"/>
        <v>0.4864864864864865</v>
      </c>
      <c r="AN23" s="74">
        <f t="shared" si="37"/>
        <v>0.4027777777777778</v>
      </c>
      <c r="AO23" s="66">
        <v>6</v>
      </c>
      <c r="AP23" s="67">
        <v>2</v>
      </c>
      <c r="AQ23" s="68">
        <f t="shared" si="8"/>
        <v>8</v>
      </c>
      <c r="AR23" s="72">
        <f t="shared" si="38"/>
        <v>0.17142857142857143</v>
      </c>
      <c r="AS23" s="73">
        <f t="shared" si="39"/>
        <v>0.05405405405405406</v>
      </c>
      <c r="AT23" s="74">
        <f t="shared" si="40"/>
        <v>0.1111111111111111</v>
      </c>
      <c r="AU23" s="66">
        <v>0</v>
      </c>
      <c r="AV23" s="67">
        <v>0</v>
      </c>
      <c r="AW23" s="75">
        <f t="shared" si="9"/>
        <v>0</v>
      </c>
      <c r="AX23" s="70">
        <f t="shared" si="41"/>
        <v>0</v>
      </c>
      <c r="AY23" s="70">
        <f t="shared" si="42"/>
        <v>0</v>
      </c>
      <c r="AZ23" s="70">
        <f t="shared" si="43"/>
        <v>0</v>
      </c>
      <c r="BA23" s="67">
        <v>0</v>
      </c>
      <c r="BB23" s="67">
        <v>0</v>
      </c>
      <c r="BC23" s="75">
        <f t="shared" si="10"/>
        <v>0</v>
      </c>
      <c r="BD23" s="70">
        <f t="shared" si="44"/>
        <v>0</v>
      </c>
      <c r="BE23" s="70">
        <f t="shared" si="45"/>
        <v>0</v>
      </c>
      <c r="BF23" s="71">
        <f t="shared" si="46"/>
        <v>0</v>
      </c>
      <c r="BG23" s="66">
        <v>8</v>
      </c>
      <c r="BH23" s="67">
        <v>8</v>
      </c>
      <c r="BI23" s="75">
        <f t="shared" si="11"/>
        <v>16</v>
      </c>
      <c r="BJ23" s="70">
        <f t="shared" si="47"/>
        <v>0.22857142857142856</v>
      </c>
      <c r="BK23" s="70">
        <f t="shared" si="48"/>
        <v>0.21621621621621623</v>
      </c>
      <c r="BL23" s="70">
        <f t="shared" si="49"/>
        <v>0.2222222222222222</v>
      </c>
      <c r="BM23" s="67">
        <v>2</v>
      </c>
      <c r="BN23" s="67">
        <v>2</v>
      </c>
      <c r="BO23" s="75">
        <f t="shared" si="12"/>
        <v>4</v>
      </c>
      <c r="BP23" s="70">
        <f t="shared" si="50"/>
        <v>0.05714285714285714</v>
      </c>
      <c r="BQ23" s="70">
        <f t="shared" si="51"/>
        <v>0.05405405405405406</v>
      </c>
      <c r="BR23" s="71">
        <f t="shared" si="52"/>
        <v>0.05555555555555555</v>
      </c>
      <c r="BS23" s="66">
        <v>17</v>
      </c>
      <c r="BT23" s="67">
        <v>7</v>
      </c>
      <c r="BU23" s="75">
        <f t="shared" si="13"/>
        <v>24</v>
      </c>
      <c r="BV23" s="70">
        <f t="shared" si="53"/>
        <v>0.4857142857142857</v>
      </c>
      <c r="BW23" s="70">
        <f t="shared" si="54"/>
        <v>0.1891891891891892</v>
      </c>
      <c r="BX23" s="70">
        <f t="shared" si="55"/>
        <v>0.3333333333333333</v>
      </c>
      <c r="BY23" s="67">
        <v>2</v>
      </c>
      <c r="BZ23" s="67">
        <v>0</v>
      </c>
      <c r="CA23" s="75">
        <f t="shared" si="14"/>
        <v>2</v>
      </c>
      <c r="CB23" s="70">
        <f t="shared" si="56"/>
        <v>0.05714285714285714</v>
      </c>
      <c r="CC23" s="70">
        <f t="shared" si="57"/>
        <v>0</v>
      </c>
      <c r="CD23" s="71">
        <f t="shared" si="58"/>
        <v>0.027777777777777776</v>
      </c>
      <c r="CE23" s="66">
        <v>8</v>
      </c>
      <c r="CF23" s="67">
        <v>4</v>
      </c>
      <c r="CG23" s="75">
        <f t="shared" si="15"/>
        <v>12</v>
      </c>
      <c r="CH23" s="70">
        <f t="shared" si="59"/>
        <v>0.22857142857142856</v>
      </c>
      <c r="CI23" s="70">
        <f t="shared" si="60"/>
        <v>0.10810810810810811</v>
      </c>
      <c r="CJ23" s="70">
        <f t="shared" si="61"/>
        <v>0.16666666666666666</v>
      </c>
      <c r="CK23" s="67">
        <v>3</v>
      </c>
      <c r="CL23" s="67">
        <v>1</v>
      </c>
      <c r="CM23" s="75">
        <f t="shared" si="16"/>
        <v>4</v>
      </c>
      <c r="CN23" s="70">
        <f t="shared" si="62"/>
        <v>0.08571428571428572</v>
      </c>
      <c r="CO23" s="70">
        <f t="shared" si="63"/>
        <v>0.02702702702702703</v>
      </c>
      <c r="CP23" s="70">
        <f t="shared" si="64"/>
        <v>0.05555555555555555</v>
      </c>
      <c r="CQ23" s="125">
        <f t="shared" si="65"/>
        <v>0.3142857142857143</v>
      </c>
      <c r="CR23" s="76">
        <f t="shared" si="66"/>
        <v>0.13513513513513514</v>
      </c>
      <c r="CS23" s="71">
        <f t="shared" si="67"/>
        <v>0.2222222222222222</v>
      </c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</row>
    <row r="24" spans="1:126" s="1" customFormat="1" ht="18.75" customHeight="1">
      <c r="A24" s="40" t="s">
        <v>75</v>
      </c>
      <c r="B24" s="77">
        <f>SUM(B5:B23)</f>
        <v>6599</v>
      </c>
      <c r="C24" s="78">
        <f>SUM(C5:C23)</f>
        <v>6206</v>
      </c>
      <c r="D24" s="79">
        <f t="shared" si="0"/>
        <v>12805</v>
      </c>
      <c r="E24" s="77">
        <f>SUM(E5:E23)</f>
        <v>1857</v>
      </c>
      <c r="F24" s="78">
        <f>SUM(F5:F23)</f>
        <v>2013</v>
      </c>
      <c r="G24" s="79">
        <f t="shared" si="1"/>
        <v>3870</v>
      </c>
      <c r="H24" s="80">
        <f t="shared" si="20"/>
        <v>0.28140627367783</v>
      </c>
      <c r="I24" s="81">
        <f t="shared" si="21"/>
        <v>0.32436351917499195</v>
      </c>
      <c r="J24" s="82">
        <f t="shared" si="22"/>
        <v>0.3022256930886372</v>
      </c>
      <c r="K24" s="77">
        <f>SUM(K5:K23)</f>
        <v>1143</v>
      </c>
      <c r="L24" s="78">
        <f>SUM(L5:L23)</f>
        <v>1282</v>
      </c>
      <c r="M24" s="79">
        <f t="shared" si="2"/>
        <v>2425</v>
      </c>
      <c r="N24" s="80">
        <f t="shared" si="23"/>
        <v>0.6155088852988692</v>
      </c>
      <c r="O24" s="81">
        <f t="shared" si="24"/>
        <v>0.6368604073522106</v>
      </c>
      <c r="P24" s="82">
        <f t="shared" si="25"/>
        <v>0.6266149870801033</v>
      </c>
      <c r="Q24" s="77">
        <f>SUM(Q5:Q23)</f>
        <v>1271</v>
      </c>
      <c r="R24" s="78">
        <f>SUM(R5:R23)</f>
        <v>1384</v>
      </c>
      <c r="S24" s="79">
        <f t="shared" si="4"/>
        <v>2655</v>
      </c>
      <c r="T24" s="83">
        <f t="shared" si="26"/>
        <v>0.19260494014244584</v>
      </c>
      <c r="U24" s="84">
        <f t="shared" si="27"/>
        <v>0.22300999033193683</v>
      </c>
      <c r="V24" s="85">
        <f t="shared" si="28"/>
        <v>0.207340882467786</v>
      </c>
      <c r="W24" s="77">
        <f>SUM(W5:W23)</f>
        <v>2847</v>
      </c>
      <c r="X24" s="78">
        <f>SUM(X5:X23)</f>
        <v>3470</v>
      </c>
      <c r="Y24" s="79">
        <f t="shared" si="5"/>
        <v>6317</v>
      </c>
      <c r="Z24" s="83">
        <f t="shared" si="29"/>
        <v>0.43142900439460524</v>
      </c>
      <c r="AA24" s="84">
        <f t="shared" si="30"/>
        <v>0.5591363196906219</v>
      </c>
      <c r="AB24" s="85">
        <f t="shared" si="31"/>
        <v>0.49332292073408823</v>
      </c>
      <c r="AC24" s="77">
        <f>SUM(AC5:AC23)</f>
        <v>84</v>
      </c>
      <c r="AD24" s="78">
        <f>SUM(AD5:AD23)</f>
        <v>109</v>
      </c>
      <c r="AE24" s="79">
        <f t="shared" si="6"/>
        <v>193</v>
      </c>
      <c r="AF24" s="83">
        <f t="shared" si="32"/>
        <v>0.01272920139415063</v>
      </c>
      <c r="AG24" s="84">
        <f t="shared" si="33"/>
        <v>0.017563648082500806</v>
      </c>
      <c r="AH24" s="85">
        <f t="shared" si="34"/>
        <v>0.015072237407262788</v>
      </c>
      <c r="AI24" s="77">
        <f>SUM(AI5:AI23)</f>
        <v>4137</v>
      </c>
      <c r="AJ24" s="78">
        <f>SUM(AJ5:AJ23)</f>
        <v>4895</v>
      </c>
      <c r="AK24" s="79">
        <f t="shared" si="7"/>
        <v>9032</v>
      </c>
      <c r="AL24" s="83">
        <f t="shared" si="35"/>
        <v>0.6269131686619185</v>
      </c>
      <c r="AM24" s="84">
        <f t="shared" si="36"/>
        <v>0.7887528198517564</v>
      </c>
      <c r="AN24" s="85">
        <f t="shared" si="37"/>
        <v>0.7053494728621632</v>
      </c>
      <c r="AO24" s="77">
        <f>SUM(AO5:AO23)</f>
        <v>2096</v>
      </c>
      <c r="AP24" s="78">
        <f>SUM(AP5:AP23)</f>
        <v>2269</v>
      </c>
      <c r="AQ24" s="79">
        <f t="shared" si="8"/>
        <v>4365</v>
      </c>
      <c r="AR24" s="83">
        <f t="shared" si="38"/>
        <v>0.3176238824064252</v>
      </c>
      <c r="AS24" s="84">
        <f t="shared" si="39"/>
        <v>0.36561392201095716</v>
      </c>
      <c r="AT24" s="85">
        <f t="shared" si="40"/>
        <v>0.3408824677860211</v>
      </c>
      <c r="AU24" s="77">
        <f>SUM(AU5:AU23)</f>
        <v>108</v>
      </c>
      <c r="AV24" s="78">
        <f>SUM(AV5:AV23)</f>
        <v>125</v>
      </c>
      <c r="AW24" s="86">
        <f t="shared" si="9"/>
        <v>233</v>
      </c>
      <c r="AX24" s="81">
        <f t="shared" si="41"/>
        <v>0.016366116078193667</v>
      </c>
      <c r="AY24" s="81">
        <f t="shared" si="42"/>
        <v>0.02014179825974863</v>
      </c>
      <c r="AZ24" s="81">
        <f t="shared" si="43"/>
        <v>0.018196017180788754</v>
      </c>
      <c r="BA24" s="78">
        <f>SUM(BA5:BA23)</f>
        <v>21</v>
      </c>
      <c r="BB24" s="78">
        <f>SUM(BB5:BB23)</f>
        <v>32</v>
      </c>
      <c r="BC24" s="86">
        <f t="shared" si="10"/>
        <v>53</v>
      </c>
      <c r="BD24" s="81">
        <f t="shared" si="44"/>
        <v>0.0031823003485376574</v>
      </c>
      <c r="BE24" s="81">
        <f t="shared" si="45"/>
        <v>0.00515630035449565</v>
      </c>
      <c r="BF24" s="82">
        <f t="shared" si="46"/>
        <v>0.004139008199921906</v>
      </c>
      <c r="BG24" s="77">
        <f>SUM(BG5:BG23)</f>
        <v>1150</v>
      </c>
      <c r="BH24" s="78">
        <f>SUM(BH5:BH23)</f>
        <v>1248</v>
      </c>
      <c r="BI24" s="86">
        <f t="shared" si="11"/>
        <v>2398</v>
      </c>
      <c r="BJ24" s="81">
        <f t="shared" si="47"/>
        <v>0.17426882861039553</v>
      </c>
      <c r="BK24" s="81">
        <f t="shared" si="48"/>
        <v>0.2010957138253303</v>
      </c>
      <c r="BL24" s="81">
        <f t="shared" si="49"/>
        <v>0.18727059742288168</v>
      </c>
      <c r="BM24" s="78">
        <f>SUM(BM5:BM23)</f>
        <v>336</v>
      </c>
      <c r="BN24" s="78">
        <f>SUM(BN5:BN23)</f>
        <v>342</v>
      </c>
      <c r="BO24" s="86">
        <f t="shared" si="12"/>
        <v>678</v>
      </c>
      <c r="BP24" s="81">
        <f t="shared" si="50"/>
        <v>0.05091680557660252</v>
      </c>
      <c r="BQ24" s="81">
        <f t="shared" si="51"/>
        <v>0.05510796003867225</v>
      </c>
      <c r="BR24" s="82">
        <f t="shared" si="52"/>
        <v>0.05294806716126513</v>
      </c>
      <c r="BS24" s="77">
        <f>SUM(BS5:BS23)</f>
        <v>1364</v>
      </c>
      <c r="BT24" s="78">
        <f>SUM(BT5:BT23)</f>
        <v>896</v>
      </c>
      <c r="BU24" s="86">
        <f t="shared" si="13"/>
        <v>2260</v>
      </c>
      <c r="BV24" s="81">
        <f t="shared" si="53"/>
        <v>0.20669798454311258</v>
      </c>
      <c r="BW24" s="81">
        <f t="shared" si="54"/>
        <v>0.1443764099258782</v>
      </c>
      <c r="BX24" s="81">
        <f t="shared" si="55"/>
        <v>0.1764935572042171</v>
      </c>
      <c r="BY24" s="78">
        <f>SUM(BY5:BY23)</f>
        <v>285</v>
      </c>
      <c r="BZ24" s="78">
        <f>SUM(BZ5:BZ23)</f>
        <v>157</v>
      </c>
      <c r="CA24" s="86">
        <f t="shared" si="14"/>
        <v>442</v>
      </c>
      <c r="CB24" s="81">
        <f t="shared" si="56"/>
        <v>0.04318836187301106</v>
      </c>
      <c r="CC24" s="81">
        <f t="shared" si="57"/>
        <v>0.02529809861424428</v>
      </c>
      <c r="CD24" s="82">
        <f t="shared" si="58"/>
        <v>0.03451776649746193</v>
      </c>
      <c r="CE24" s="77">
        <f>SUM(CE5:CE23)</f>
        <v>1154</v>
      </c>
      <c r="CF24" s="78">
        <f>SUM(CF5:CF23)</f>
        <v>778</v>
      </c>
      <c r="CG24" s="86">
        <f t="shared" si="15"/>
        <v>1932</v>
      </c>
      <c r="CH24" s="81">
        <f t="shared" si="59"/>
        <v>0.17487498105773602</v>
      </c>
      <c r="CI24" s="81">
        <f t="shared" si="60"/>
        <v>0.12536255236867547</v>
      </c>
      <c r="CJ24" s="81">
        <f t="shared" si="61"/>
        <v>0.15087856306130418</v>
      </c>
      <c r="CK24" s="78">
        <f>SUM(CK5:CK23)</f>
        <v>286</v>
      </c>
      <c r="CL24" s="78">
        <f>SUM(CL5:CL23)</f>
        <v>180</v>
      </c>
      <c r="CM24" s="86">
        <f t="shared" si="16"/>
        <v>466</v>
      </c>
      <c r="CN24" s="81">
        <f t="shared" si="62"/>
        <v>0.04333989998484619</v>
      </c>
      <c r="CO24" s="81">
        <f t="shared" si="63"/>
        <v>0.02900418949403803</v>
      </c>
      <c r="CP24" s="81">
        <f t="shared" si="64"/>
        <v>0.03639203436157751</v>
      </c>
      <c r="CQ24" s="126">
        <f>SUM(CQ5:CQ23)</f>
        <v>4.341112930959207</v>
      </c>
      <c r="CR24" s="87">
        <f>SUM(CR5:CR23)</f>
        <v>2.9565453965963706</v>
      </c>
      <c r="CS24" s="82">
        <f t="shared" si="19"/>
        <v>0.18727059742288168</v>
      </c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</row>
    <row r="25" spans="1:126" s="1" customFormat="1" ht="18.75" customHeight="1">
      <c r="A25" s="41" t="s">
        <v>48</v>
      </c>
      <c r="B25" s="77">
        <v>490</v>
      </c>
      <c r="C25" s="78">
        <v>488</v>
      </c>
      <c r="D25" s="79">
        <f t="shared" si="0"/>
        <v>978</v>
      </c>
      <c r="E25" s="77">
        <v>108</v>
      </c>
      <c r="F25" s="78">
        <v>94</v>
      </c>
      <c r="G25" s="79">
        <f t="shared" si="1"/>
        <v>202</v>
      </c>
      <c r="H25" s="80">
        <f aca="true" t="shared" si="68" ref="H25">IF(E25=0,0,E25/$B25)</f>
        <v>0.22040816326530613</v>
      </c>
      <c r="I25" s="81">
        <f aca="true" t="shared" si="69" ref="I25">IF(F25=0,0,F25/$C25)</f>
        <v>0.19262295081967212</v>
      </c>
      <c r="J25" s="82">
        <f aca="true" t="shared" si="70" ref="J25">IF(G25=0,0,G25/$D25)</f>
        <v>0.2065439672801636</v>
      </c>
      <c r="K25" s="77">
        <v>76</v>
      </c>
      <c r="L25" s="78">
        <v>68</v>
      </c>
      <c r="M25" s="79">
        <f t="shared" si="2"/>
        <v>144</v>
      </c>
      <c r="N25" s="80">
        <f t="shared" si="23"/>
        <v>0.7037037037037037</v>
      </c>
      <c r="O25" s="81">
        <f t="shared" si="24"/>
        <v>0.723404255319149</v>
      </c>
      <c r="P25" s="82">
        <f t="shared" si="25"/>
        <v>0.7128712871287128</v>
      </c>
      <c r="Q25" s="77">
        <v>45</v>
      </c>
      <c r="R25" s="78">
        <v>42</v>
      </c>
      <c r="S25" s="79">
        <f t="shared" si="4"/>
        <v>87</v>
      </c>
      <c r="T25" s="83">
        <f aca="true" t="shared" si="71" ref="T25">IF(Q25=0,0,Q25/$B25)</f>
        <v>0.09183673469387756</v>
      </c>
      <c r="U25" s="84">
        <f aca="true" t="shared" si="72" ref="U25">IF(R25=0,0,R25/$C25)</f>
        <v>0.0860655737704918</v>
      </c>
      <c r="V25" s="85">
        <f aca="true" t="shared" si="73" ref="V25">IF(S25=0,0,S25/$D25)</f>
        <v>0.08895705521472393</v>
      </c>
      <c r="W25" s="77">
        <v>170</v>
      </c>
      <c r="X25" s="78">
        <v>150</v>
      </c>
      <c r="Y25" s="79">
        <f t="shared" si="5"/>
        <v>320</v>
      </c>
      <c r="Z25" s="83">
        <f aca="true" t="shared" si="74" ref="Z25">IF(W25=0,0,W25/$B25)</f>
        <v>0.3469387755102041</v>
      </c>
      <c r="AA25" s="84">
        <f aca="true" t="shared" si="75" ref="AA25">IF(X25=0,0,X25/$C25)</f>
        <v>0.3073770491803279</v>
      </c>
      <c r="AB25" s="85">
        <f aca="true" t="shared" si="76" ref="AB25">IF(Y25=0,0,Y25/$D25)</f>
        <v>0.32719836400818</v>
      </c>
      <c r="AC25" s="77">
        <v>3</v>
      </c>
      <c r="AD25" s="78">
        <v>12</v>
      </c>
      <c r="AE25" s="79">
        <f t="shared" si="6"/>
        <v>15</v>
      </c>
      <c r="AF25" s="83">
        <f aca="true" t="shared" si="77" ref="AF25">IF(AC25=0,0,AC25/$B25)</f>
        <v>0.006122448979591836</v>
      </c>
      <c r="AG25" s="84">
        <f aca="true" t="shared" si="78" ref="AG25">IF(AD25=0,0,AD25/$C25)</f>
        <v>0.02459016393442623</v>
      </c>
      <c r="AH25" s="85">
        <f aca="true" t="shared" si="79" ref="AH25">IF(AE25=0,0,AE25/$D25)</f>
        <v>0.015337423312883436</v>
      </c>
      <c r="AI25" s="77">
        <v>219</v>
      </c>
      <c r="AJ25" s="78">
        <v>187</v>
      </c>
      <c r="AK25" s="79">
        <f t="shared" si="7"/>
        <v>406</v>
      </c>
      <c r="AL25" s="83">
        <f aca="true" t="shared" si="80" ref="AL25">IF(AI25=0,0,AI25/$B25)</f>
        <v>0.44693877551020406</v>
      </c>
      <c r="AM25" s="84">
        <f aca="true" t="shared" si="81" ref="AM25">IF(AJ25=0,0,AJ25/$C25)</f>
        <v>0.3831967213114754</v>
      </c>
      <c r="AN25" s="85">
        <f aca="true" t="shared" si="82" ref="AN25">IF(AK25=0,0,AK25/$D25)</f>
        <v>0.41513292433537835</v>
      </c>
      <c r="AO25" s="77">
        <v>106</v>
      </c>
      <c r="AP25" s="78">
        <v>112</v>
      </c>
      <c r="AQ25" s="79">
        <f t="shared" si="8"/>
        <v>218</v>
      </c>
      <c r="AR25" s="83">
        <f aca="true" t="shared" si="83" ref="AR25">IF(AO25=0,0,AO25/$B25)</f>
        <v>0.2163265306122449</v>
      </c>
      <c r="AS25" s="84">
        <f aca="true" t="shared" si="84" ref="AS25">IF(AP25=0,0,AP25/$C25)</f>
        <v>0.22950819672131148</v>
      </c>
      <c r="AT25" s="85">
        <f aca="true" t="shared" si="85" ref="AT25">IF(AQ25=0,0,AQ25/$D25)</f>
        <v>0.2229038854805726</v>
      </c>
      <c r="AU25" s="77">
        <v>19</v>
      </c>
      <c r="AV25" s="78">
        <v>22</v>
      </c>
      <c r="AW25" s="86">
        <f t="shared" si="9"/>
        <v>41</v>
      </c>
      <c r="AX25" s="81">
        <f aca="true" t="shared" si="86" ref="AX25">IF(AU25=0,0,AU25/$B25)</f>
        <v>0.03877551020408163</v>
      </c>
      <c r="AY25" s="81">
        <f aca="true" t="shared" si="87" ref="AY25">IF(AV25=0,0,AV25/$C25)</f>
        <v>0.045081967213114756</v>
      </c>
      <c r="AZ25" s="81">
        <f aca="true" t="shared" si="88" ref="AZ25">IF(AW25=0,0,AW25/$D25)</f>
        <v>0.041922290388548056</v>
      </c>
      <c r="BA25" s="78">
        <v>5</v>
      </c>
      <c r="BB25" s="78">
        <v>3</v>
      </c>
      <c r="BC25" s="86">
        <f t="shared" si="10"/>
        <v>8</v>
      </c>
      <c r="BD25" s="81">
        <f aca="true" t="shared" si="89" ref="BD25">IF(BA25=0,0,BA25/$B25)</f>
        <v>0.01020408163265306</v>
      </c>
      <c r="BE25" s="81">
        <f aca="true" t="shared" si="90" ref="BE25">IF(BB25=0,0,BB25/$C25)</f>
        <v>0.006147540983606557</v>
      </c>
      <c r="BF25" s="82">
        <f aca="true" t="shared" si="91" ref="BF25">IF(BC25=0,0,BC25/$D25)</f>
        <v>0.0081799591002045</v>
      </c>
      <c r="BG25" s="77">
        <v>94</v>
      </c>
      <c r="BH25" s="78">
        <v>116</v>
      </c>
      <c r="BI25" s="86">
        <f t="shared" si="11"/>
        <v>210</v>
      </c>
      <c r="BJ25" s="81">
        <f aca="true" t="shared" si="92" ref="BJ25">IF(BG25=0,0,BG25/$B25)</f>
        <v>0.19183673469387755</v>
      </c>
      <c r="BK25" s="81">
        <f aca="true" t="shared" si="93" ref="BK25">IF(BH25=0,0,BH25/$C25)</f>
        <v>0.23770491803278687</v>
      </c>
      <c r="BL25" s="81">
        <f aca="true" t="shared" si="94" ref="BL25">IF(BI25=0,0,BI25/$D25)</f>
        <v>0.2147239263803681</v>
      </c>
      <c r="BM25" s="78">
        <v>38</v>
      </c>
      <c r="BN25" s="78">
        <v>29</v>
      </c>
      <c r="BO25" s="86">
        <f t="shared" si="12"/>
        <v>67</v>
      </c>
      <c r="BP25" s="81">
        <f aca="true" t="shared" si="95" ref="BP25">IF(BM25=0,0,BM25/$B25)</f>
        <v>0.07755102040816327</v>
      </c>
      <c r="BQ25" s="81">
        <f aca="true" t="shared" si="96" ref="BQ25">IF(BN25=0,0,BN25/$C25)</f>
        <v>0.05942622950819672</v>
      </c>
      <c r="BR25" s="82">
        <f aca="true" t="shared" si="97" ref="BR25">IF(BO25=0,0,BO25/$D25)</f>
        <v>0.06850715746421268</v>
      </c>
      <c r="BS25" s="77">
        <v>64</v>
      </c>
      <c r="BT25" s="78">
        <v>37</v>
      </c>
      <c r="BU25" s="86">
        <f t="shared" si="13"/>
        <v>101</v>
      </c>
      <c r="BV25" s="81">
        <f aca="true" t="shared" si="98" ref="BV25">IF(BS25=0,0,BS25/$B25)</f>
        <v>0.1306122448979592</v>
      </c>
      <c r="BW25" s="81">
        <f aca="true" t="shared" si="99" ref="BW25">IF(BT25=0,0,BT25/$C25)</f>
        <v>0.07581967213114754</v>
      </c>
      <c r="BX25" s="81">
        <f aca="true" t="shared" si="100" ref="BX25">IF(BU25=0,0,BU25/$D25)</f>
        <v>0.1032719836400818</v>
      </c>
      <c r="BY25" s="78">
        <v>20</v>
      </c>
      <c r="BZ25" s="78">
        <v>4</v>
      </c>
      <c r="CA25" s="86">
        <f t="shared" si="14"/>
        <v>24</v>
      </c>
      <c r="CB25" s="81">
        <f aca="true" t="shared" si="101" ref="CB25">IF(BY25=0,0,BY25/$B25)</f>
        <v>0.04081632653061224</v>
      </c>
      <c r="CC25" s="81">
        <f aca="true" t="shared" si="102" ref="CC25">IF(BZ25=0,0,BZ25/$C25)</f>
        <v>0.00819672131147541</v>
      </c>
      <c r="CD25" s="82">
        <f aca="true" t="shared" si="103" ref="CD25">IF(CA25=0,0,CA25/$D25)</f>
        <v>0.024539877300613498</v>
      </c>
      <c r="CE25" s="77">
        <v>61</v>
      </c>
      <c r="CF25" s="78">
        <v>50</v>
      </c>
      <c r="CG25" s="86">
        <f t="shared" si="15"/>
        <v>111</v>
      </c>
      <c r="CH25" s="81">
        <f aca="true" t="shared" si="104" ref="CH25">IF(CE25=0,0,CE25/$B25)</f>
        <v>0.12448979591836734</v>
      </c>
      <c r="CI25" s="81">
        <f aca="true" t="shared" si="105" ref="CI25">IF(CF25=0,0,CF25/$C25)</f>
        <v>0.10245901639344263</v>
      </c>
      <c r="CJ25" s="81">
        <f aca="true" t="shared" si="106" ref="CJ25">IF(CG25=0,0,CG25/$D25)</f>
        <v>0.11349693251533742</v>
      </c>
      <c r="CK25" s="78">
        <v>17</v>
      </c>
      <c r="CL25" s="78">
        <v>4</v>
      </c>
      <c r="CM25" s="86">
        <f t="shared" si="16"/>
        <v>21</v>
      </c>
      <c r="CN25" s="81">
        <f aca="true" t="shared" si="107" ref="CN25">IF(CK25=0,0,CK25/$B25)</f>
        <v>0.03469387755102041</v>
      </c>
      <c r="CO25" s="81">
        <f aca="true" t="shared" si="108" ref="CO25">IF(CL25=0,0,CL25/$C25)</f>
        <v>0.00819672131147541</v>
      </c>
      <c r="CP25" s="81">
        <f aca="true" t="shared" si="109" ref="CP25">IF(CM25=0,0,CM25/$D25)</f>
        <v>0.02147239263803681</v>
      </c>
      <c r="CQ25" s="126">
        <f aca="true" t="shared" si="110" ref="CQ25:CQ27">(CE25+CK25)/B25</f>
        <v>0.15918367346938775</v>
      </c>
      <c r="CR25" s="87">
        <f aca="true" t="shared" si="111" ref="CR25:CR27">(CF25+CL25)/C25</f>
        <v>0.11065573770491803</v>
      </c>
      <c r="CS25" s="82">
        <f t="shared" si="19"/>
        <v>0.13496932515337423</v>
      </c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</row>
    <row r="26" spans="1:126" s="1" customFormat="1" ht="18.75" customHeight="1" thickBot="1">
      <c r="A26" s="42" t="s">
        <v>76</v>
      </c>
      <c r="B26" s="88">
        <v>82</v>
      </c>
      <c r="C26" s="89">
        <v>49</v>
      </c>
      <c r="D26" s="90">
        <f t="shared" si="0"/>
        <v>131</v>
      </c>
      <c r="E26" s="88">
        <v>21</v>
      </c>
      <c r="F26" s="89">
        <v>15</v>
      </c>
      <c r="G26" s="90">
        <f t="shared" si="1"/>
        <v>36</v>
      </c>
      <c r="H26" s="91">
        <f t="shared" si="20"/>
        <v>0.25609756097560976</v>
      </c>
      <c r="I26" s="92">
        <f>IF(F26=0,0,F26/$C26)</f>
        <v>0.30612244897959184</v>
      </c>
      <c r="J26" s="93">
        <f t="shared" si="22"/>
        <v>0.2748091603053435</v>
      </c>
      <c r="K26" s="88">
        <v>2</v>
      </c>
      <c r="L26" s="89">
        <v>6</v>
      </c>
      <c r="M26" s="90">
        <f t="shared" si="2"/>
        <v>8</v>
      </c>
      <c r="N26" s="91">
        <f t="shared" si="23"/>
        <v>0.09523809523809523</v>
      </c>
      <c r="O26" s="92">
        <f t="shared" si="24"/>
        <v>0.4</v>
      </c>
      <c r="P26" s="93">
        <f t="shared" si="25"/>
        <v>0.2222222222222222</v>
      </c>
      <c r="Q26" s="88">
        <v>70</v>
      </c>
      <c r="R26" s="89">
        <v>8</v>
      </c>
      <c r="S26" s="90">
        <f t="shared" si="4"/>
        <v>78</v>
      </c>
      <c r="T26" s="94">
        <f t="shared" si="26"/>
        <v>0.8536585365853658</v>
      </c>
      <c r="U26" s="95">
        <f t="shared" si="27"/>
        <v>0.16326530612244897</v>
      </c>
      <c r="V26" s="96">
        <f t="shared" si="28"/>
        <v>0.5954198473282443</v>
      </c>
      <c r="W26" s="88">
        <v>20</v>
      </c>
      <c r="X26" s="89">
        <v>19</v>
      </c>
      <c r="Y26" s="90">
        <f t="shared" si="5"/>
        <v>39</v>
      </c>
      <c r="Z26" s="94">
        <f t="shared" si="29"/>
        <v>0.24390243902439024</v>
      </c>
      <c r="AA26" s="95">
        <f t="shared" si="30"/>
        <v>0.3877551020408163</v>
      </c>
      <c r="AB26" s="96">
        <f t="shared" si="31"/>
        <v>0.29770992366412213</v>
      </c>
      <c r="AC26" s="88">
        <v>0</v>
      </c>
      <c r="AD26" s="89">
        <v>3</v>
      </c>
      <c r="AE26" s="90">
        <f t="shared" si="6"/>
        <v>3</v>
      </c>
      <c r="AF26" s="94">
        <f t="shared" si="32"/>
        <v>0</v>
      </c>
      <c r="AG26" s="95">
        <f t="shared" si="33"/>
        <v>0.061224489795918366</v>
      </c>
      <c r="AH26" s="96">
        <f t="shared" si="34"/>
        <v>0.022900763358778626</v>
      </c>
      <c r="AI26" s="88">
        <v>58</v>
      </c>
      <c r="AJ26" s="89">
        <v>30</v>
      </c>
      <c r="AK26" s="90">
        <f t="shared" si="7"/>
        <v>88</v>
      </c>
      <c r="AL26" s="94">
        <f t="shared" si="35"/>
        <v>0.7073170731707317</v>
      </c>
      <c r="AM26" s="95">
        <f t="shared" si="36"/>
        <v>0.6122448979591837</v>
      </c>
      <c r="AN26" s="96">
        <f t="shared" si="37"/>
        <v>0.6717557251908397</v>
      </c>
      <c r="AO26" s="88">
        <v>11</v>
      </c>
      <c r="AP26" s="89">
        <v>26</v>
      </c>
      <c r="AQ26" s="90">
        <f t="shared" si="8"/>
        <v>37</v>
      </c>
      <c r="AR26" s="94">
        <f t="shared" si="38"/>
        <v>0.13414634146341464</v>
      </c>
      <c r="AS26" s="95">
        <f t="shared" si="39"/>
        <v>0.5306122448979592</v>
      </c>
      <c r="AT26" s="96">
        <f t="shared" si="40"/>
        <v>0.2824427480916031</v>
      </c>
      <c r="AU26" s="88">
        <v>0</v>
      </c>
      <c r="AV26" s="89">
        <v>1</v>
      </c>
      <c r="AW26" s="97">
        <f t="shared" si="9"/>
        <v>1</v>
      </c>
      <c r="AX26" s="92">
        <f t="shared" si="41"/>
        <v>0</v>
      </c>
      <c r="AY26" s="92">
        <f t="shared" si="42"/>
        <v>0.02040816326530612</v>
      </c>
      <c r="AZ26" s="92">
        <f t="shared" si="43"/>
        <v>0.007633587786259542</v>
      </c>
      <c r="BA26" s="89">
        <v>0</v>
      </c>
      <c r="BB26" s="89">
        <v>1</v>
      </c>
      <c r="BC26" s="97">
        <f t="shared" si="10"/>
        <v>1</v>
      </c>
      <c r="BD26" s="92">
        <f t="shared" si="44"/>
        <v>0</v>
      </c>
      <c r="BE26" s="92">
        <f t="shared" si="45"/>
        <v>0.02040816326530612</v>
      </c>
      <c r="BF26" s="93">
        <f t="shared" si="46"/>
        <v>0.007633587786259542</v>
      </c>
      <c r="BG26" s="88">
        <v>15</v>
      </c>
      <c r="BH26" s="89">
        <v>11</v>
      </c>
      <c r="BI26" s="97">
        <f t="shared" si="11"/>
        <v>26</v>
      </c>
      <c r="BJ26" s="92">
        <f t="shared" si="47"/>
        <v>0.18292682926829268</v>
      </c>
      <c r="BK26" s="92">
        <f t="shared" si="48"/>
        <v>0.22448979591836735</v>
      </c>
      <c r="BL26" s="92">
        <f t="shared" si="49"/>
        <v>0.1984732824427481</v>
      </c>
      <c r="BM26" s="89">
        <v>13</v>
      </c>
      <c r="BN26" s="89">
        <v>6</v>
      </c>
      <c r="BO26" s="97">
        <f t="shared" si="12"/>
        <v>19</v>
      </c>
      <c r="BP26" s="92">
        <f t="shared" si="50"/>
        <v>0.15853658536585366</v>
      </c>
      <c r="BQ26" s="92">
        <f t="shared" si="51"/>
        <v>0.12244897959183673</v>
      </c>
      <c r="BR26" s="93">
        <f t="shared" si="52"/>
        <v>0.1450381679389313</v>
      </c>
      <c r="BS26" s="88">
        <v>11</v>
      </c>
      <c r="BT26" s="89">
        <v>7</v>
      </c>
      <c r="BU26" s="97">
        <f t="shared" si="13"/>
        <v>18</v>
      </c>
      <c r="BV26" s="92">
        <f t="shared" si="53"/>
        <v>0.13414634146341464</v>
      </c>
      <c r="BW26" s="92">
        <f t="shared" si="54"/>
        <v>0.14285714285714285</v>
      </c>
      <c r="BX26" s="92">
        <f t="shared" si="55"/>
        <v>0.13740458015267176</v>
      </c>
      <c r="BY26" s="89">
        <v>6</v>
      </c>
      <c r="BZ26" s="89">
        <v>3</v>
      </c>
      <c r="CA26" s="97">
        <f t="shared" si="14"/>
        <v>9</v>
      </c>
      <c r="CB26" s="92">
        <f t="shared" si="56"/>
        <v>0.07317073170731707</v>
      </c>
      <c r="CC26" s="92">
        <f t="shared" si="57"/>
        <v>0.061224489795918366</v>
      </c>
      <c r="CD26" s="93">
        <f t="shared" si="58"/>
        <v>0.06870229007633588</v>
      </c>
      <c r="CE26" s="88">
        <v>15</v>
      </c>
      <c r="CF26" s="89">
        <v>7</v>
      </c>
      <c r="CG26" s="97">
        <f t="shared" si="15"/>
        <v>22</v>
      </c>
      <c r="CH26" s="92">
        <f t="shared" si="59"/>
        <v>0.18292682926829268</v>
      </c>
      <c r="CI26" s="92">
        <f t="shared" si="60"/>
        <v>0.14285714285714285</v>
      </c>
      <c r="CJ26" s="92">
        <f t="shared" si="61"/>
        <v>0.16793893129770993</v>
      </c>
      <c r="CK26" s="89">
        <v>2</v>
      </c>
      <c r="CL26" s="89">
        <v>3</v>
      </c>
      <c r="CM26" s="97">
        <f t="shared" si="16"/>
        <v>5</v>
      </c>
      <c r="CN26" s="92">
        <f t="shared" si="62"/>
        <v>0.024390243902439025</v>
      </c>
      <c r="CO26" s="92">
        <f t="shared" si="63"/>
        <v>0.061224489795918366</v>
      </c>
      <c r="CP26" s="92">
        <f t="shared" si="64"/>
        <v>0.03816793893129771</v>
      </c>
      <c r="CQ26" s="127">
        <f t="shared" si="110"/>
        <v>0.2073170731707317</v>
      </c>
      <c r="CR26" s="98">
        <f t="shared" si="111"/>
        <v>0.20408163265306123</v>
      </c>
      <c r="CS26" s="130">
        <f t="shared" si="19"/>
        <v>0.20610687022900764</v>
      </c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</row>
    <row r="27" spans="1:126" s="1" customFormat="1" ht="18.75" customHeight="1" thickTop="1">
      <c r="A27" s="43" t="s">
        <v>44</v>
      </c>
      <c r="B27" s="99">
        <f>SUM(B24:B26)</f>
        <v>7171</v>
      </c>
      <c r="C27" s="100">
        <f>SUM(C24:C26)</f>
        <v>6743</v>
      </c>
      <c r="D27" s="101">
        <f t="shared" si="0"/>
        <v>13914</v>
      </c>
      <c r="E27" s="99">
        <f>SUM(E24:E26)</f>
        <v>1986</v>
      </c>
      <c r="F27" s="100">
        <f>SUM(F24:F26)</f>
        <v>2122</v>
      </c>
      <c r="G27" s="101">
        <f t="shared" si="1"/>
        <v>4108</v>
      </c>
      <c r="H27" s="102">
        <f t="shared" si="20"/>
        <v>0.27694882164272766</v>
      </c>
      <c r="I27" s="103">
        <f t="shared" si="21"/>
        <v>0.3146967225270651</v>
      </c>
      <c r="J27" s="104">
        <f t="shared" si="22"/>
        <v>0.29524220209860574</v>
      </c>
      <c r="K27" s="99">
        <f>SUM(K24:K26)</f>
        <v>1221</v>
      </c>
      <c r="L27" s="100">
        <f>SUM(L24:L26)</f>
        <v>1356</v>
      </c>
      <c r="M27" s="101">
        <f t="shared" si="2"/>
        <v>2577</v>
      </c>
      <c r="N27" s="102">
        <f>IF(K27=0,0,K27/E27)</f>
        <v>0.6148036253776435</v>
      </c>
      <c r="O27" s="103">
        <f t="shared" si="24"/>
        <v>0.6390197926484449</v>
      </c>
      <c r="P27" s="104">
        <f t="shared" si="25"/>
        <v>0.6273125608568647</v>
      </c>
      <c r="Q27" s="99">
        <f>SUM(Q24:Q26)</f>
        <v>1386</v>
      </c>
      <c r="R27" s="100">
        <f>SUM(R24:R26)</f>
        <v>1434</v>
      </c>
      <c r="S27" s="101">
        <f t="shared" si="4"/>
        <v>2820</v>
      </c>
      <c r="T27" s="105">
        <f t="shared" si="26"/>
        <v>0.19327848277785525</v>
      </c>
      <c r="U27" s="106">
        <f t="shared" si="27"/>
        <v>0.21266498591131544</v>
      </c>
      <c r="V27" s="107">
        <f t="shared" si="28"/>
        <v>0.20267356619232427</v>
      </c>
      <c r="W27" s="99">
        <f>SUM(W24:W26)</f>
        <v>3037</v>
      </c>
      <c r="X27" s="100">
        <f>SUM(X24:X26)</f>
        <v>3639</v>
      </c>
      <c r="Y27" s="101">
        <f t="shared" si="5"/>
        <v>6676</v>
      </c>
      <c r="Z27" s="105">
        <f t="shared" si="29"/>
        <v>0.42351136522102917</v>
      </c>
      <c r="AA27" s="106">
        <f t="shared" si="30"/>
        <v>0.5396707696870829</v>
      </c>
      <c r="AB27" s="107">
        <f t="shared" si="31"/>
        <v>0.47980451343970104</v>
      </c>
      <c r="AC27" s="99">
        <f>SUM(AC24:AC26)</f>
        <v>87</v>
      </c>
      <c r="AD27" s="100">
        <f>SUM(AD24:AD26)</f>
        <v>124</v>
      </c>
      <c r="AE27" s="101">
        <f t="shared" si="6"/>
        <v>211</v>
      </c>
      <c r="AF27" s="105">
        <f t="shared" si="32"/>
        <v>0.012132199135406498</v>
      </c>
      <c r="AG27" s="106">
        <f t="shared" si="33"/>
        <v>0.01838944090167581</v>
      </c>
      <c r="AH27" s="107">
        <f t="shared" si="34"/>
        <v>0.015164582434957597</v>
      </c>
      <c r="AI27" s="99">
        <v>4414</v>
      </c>
      <c r="AJ27" s="100">
        <v>5112</v>
      </c>
      <c r="AK27" s="101">
        <f t="shared" si="7"/>
        <v>9526</v>
      </c>
      <c r="AL27" s="105">
        <f t="shared" si="35"/>
        <v>0.6155347929159113</v>
      </c>
      <c r="AM27" s="106">
        <f t="shared" si="36"/>
        <v>0.7581195313658609</v>
      </c>
      <c r="AN27" s="107">
        <f t="shared" si="37"/>
        <v>0.6846341814000287</v>
      </c>
      <c r="AO27" s="99">
        <v>2213</v>
      </c>
      <c r="AP27" s="100">
        <v>2407</v>
      </c>
      <c r="AQ27" s="101">
        <f t="shared" si="8"/>
        <v>4620</v>
      </c>
      <c r="AR27" s="105">
        <f t="shared" si="38"/>
        <v>0.30860409984660436</v>
      </c>
      <c r="AS27" s="106">
        <f t="shared" si="39"/>
        <v>0.3569627762123684</v>
      </c>
      <c r="AT27" s="107">
        <f t="shared" si="40"/>
        <v>0.3320396722725313</v>
      </c>
      <c r="AU27" s="99">
        <v>127</v>
      </c>
      <c r="AV27" s="100">
        <v>148</v>
      </c>
      <c r="AW27" s="108">
        <f t="shared" si="9"/>
        <v>275</v>
      </c>
      <c r="AX27" s="103">
        <f t="shared" si="41"/>
        <v>0.017710221726397992</v>
      </c>
      <c r="AY27" s="103">
        <f t="shared" si="42"/>
        <v>0.021948687527806616</v>
      </c>
      <c r="AZ27" s="103">
        <f t="shared" si="43"/>
        <v>0.01976426620669829</v>
      </c>
      <c r="BA27" s="109">
        <v>26</v>
      </c>
      <c r="BB27" s="109">
        <v>36</v>
      </c>
      <c r="BC27" s="108">
        <f t="shared" si="10"/>
        <v>62</v>
      </c>
      <c r="BD27" s="103">
        <f t="shared" si="44"/>
        <v>0.0036257146841444706</v>
      </c>
      <c r="BE27" s="103">
        <f t="shared" si="45"/>
        <v>0.005338869939196204</v>
      </c>
      <c r="BF27" s="104">
        <f t="shared" si="46"/>
        <v>0.004455943653873796</v>
      </c>
      <c r="BG27" s="99">
        <v>1259</v>
      </c>
      <c r="BH27" s="100">
        <v>1375</v>
      </c>
      <c r="BI27" s="108">
        <f t="shared" si="11"/>
        <v>2634</v>
      </c>
      <c r="BJ27" s="103">
        <f t="shared" si="47"/>
        <v>0.17556826105145726</v>
      </c>
      <c r="BK27" s="103">
        <f t="shared" si="48"/>
        <v>0.2039151712887439</v>
      </c>
      <c r="BL27" s="103">
        <f t="shared" si="49"/>
        <v>0.18930573523070288</v>
      </c>
      <c r="BM27" s="110">
        <v>387</v>
      </c>
      <c r="BN27" s="110">
        <v>377</v>
      </c>
      <c r="BO27" s="108">
        <f t="shared" si="12"/>
        <v>764</v>
      </c>
      <c r="BP27" s="103">
        <f t="shared" si="50"/>
        <v>0.0539673685678427</v>
      </c>
      <c r="BQ27" s="103">
        <f t="shared" si="51"/>
        <v>0.055909832418804685</v>
      </c>
      <c r="BR27" s="104">
        <f t="shared" si="52"/>
        <v>0.05490872502515452</v>
      </c>
      <c r="BS27" s="99">
        <v>1439</v>
      </c>
      <c r="BT27" s="100">
        <v>940</v>
      </c>
      <c r="BU27" s="108">
        <f t="shared" si="13"/>
        <v>2379</v>
      </c>
      <c r="BV27" s="103">
        <f t="shared" si="53"/>
        <v>0.20066936271091898</v>
      </c>
      <c r="BW27" s="103">
        <f t="shared" si="54"/>
        <v>0.1394038261901231</v>
      </c>
      <c r="BX27" s="103">
        <f t="shared" si="55"/>
        <v>0.17097887020267358</v>
      </c>
      <c r="BY27" s="100">
        <v>311</v>
      </c>
      <c r="BZ27" s="100">
        <v>164</v>
      </c>
      <c r="CA27" s="108">
        <f t="shared" si="14"/>
        <v>475</v>
      </c>
      <c r="CB27" s="103">
        <f t="shared" si="56"/>
        <v>0.043369125644958866</v>
      </c>
      <c r="CC27" s="103">
        <f t="shared" si="57"/>
        <v>0.024321518611893817</v>
      </c>
      <c r="CD27" s="104">
        <f t="shared" si="58"/>
        <v>0.03413827799338796</v>
      </c>
      <c r="CE27" s="99">
        <v>1230</v>
      </c>
      <c r="CF27" s="100">
        <v>835</v>
      </c>
      <c r="CG27" s="108">
        <f t="shared" si="15"/>
        <v>2065</v>
      </c>
      <c r="CH27" s="103">
        <f t="shared" si="59"/>
        <v>0.17152419467298843</v>
      </c>
      <c r="CI27" s="103">
        <f t="shared" si="60"/>
        <v>0.12383212220080084</v>
      </c>
      <c r="CJ27" s="103">
        <f t="shared" si="61"/>
        <v>0.1484116716975708</v>
      </c>
      <c r="CK27" s="100">
        <v>305</v>
      </c>
      <c r="CL27" s="100">
        <v>187</v>
      </c>
      <c r="CM27" s="108">
        <f t="shared" si="16"/>
        <v>492</v>
      </c>
      <c r="CN27" s="103">
        <f t="shared" si="62"/>
        <v>0.04253242225631014</v>
      </c>
      <c r="CO27" s="103">
        <f t="shared" si="63"/>
        <v>0.02773246329526917</v>
      </c>
      <c r="CP27" s="103">
        <f t="shared" si="64"/>
        <v>0.03536006899525657</v>
      </c>
      <c r="CQ27" s="128">
        <f t="shared" si="110"/>
        <v>0.21405661692929856</v>
      </c>
      <c r="CR27" s="129">
        <f t="shared" si="111"/>
        <v>0.15156458549607</v>
      </c>
      <c r="CS27" s="131">
        <f>(CG27+CM27)/D27</f>
        <v>0.18377174069282737</v>
      </c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</row>
    <row r="32" spans="1:97" ht="15">
      <c r="A32" s="5" t="s">
        <v>64</v>
      </c>
      <c r="B32" s="6">
        <f>B5</f>
        <v>1526</v>
      </c>
      <c r="C32" s="6">
        <f>C5</f>
        <v>1468</v>
      </c>
      <c r="D32" s="6">
        <f>D5</f>
        <v>2994</v>
      </c>
      <c r="G32" s="6">
        <f>G5</f>
        <v>849</v>
      </c>
      <c r="J32" s="31">
        <f aca="true" t="shared" si="112" ref="J32:J39">IF(G32=0,0,G32/$D32)</f>
        <v>0.2835671342685371</v>
      </c>
      <c r="AK32" s="6">
        <f>AK5</f>
        <v>2009</v>
      </c>
      <c r="AN32" s="7">
        <f aca="true" t="shared" si="113" ref="AN32:AN39">IF(AK32=0,0,AK32/$D32)</f>
        <v>0.6710086840347361</v>
      </c>
      <c r="CG32" s="6">
        <f>CG5</f>
        <v>378</v>
      </c>
      <c r="CM32" s="6">
        <f>CM5</f>
        <v>138</v>
      </c>
      <c r="CS32" s="32">
        <f aca="true" t="shared" si="114" ref="CS32:CS39">(CG32+CM32)/D32</f>
        <v>0.17234468937875752</v>
      </c>
    </row>
    <row r="33" spans="1:97" ht="15">
      <c r="A33" s="5" t="s">
        <v>65</v>
      </c>
      <c r="B33" s="6">
        <f>B9+B10+B11+B13</f>
        <v>1644</v>
      </c>
      <c r="C33" s="6">
        <f>C9+C10+C11+C13</f>
        <v>1456</v>
      </c>
      <c r="D33" s="6">
        <f>D9+D10+D11+D13</f>
        <v>3100</v>
      </c>
      <c r="G33" s="6">
        <f>G9+G10+G11+G13</f>
        <v>730</v>
      </c>
      <c r="J33" s="31">
        <f t="shared" si="112"/>
        <v>0.23548387096774193</v>
      </c>
      <c r="AK33" s="6">
        <f>AK9+AK10+AK11+AK13</f>
        <v>1681</v>
      </c>
      <c r="AN33" s="7">
        <f t="shared" si="113"/>
        <v>0.542258064516129</v>
      </c>
      <c r="CG33" s="6">
        <f>CG9+CG10+CG11+CG13</f>
        <v>393</v>
      </c>
      <c r="CM33" s="6">
        <f>CM9+CM10+CM11+CM13</f>
        <v>94</v>
      </c>
      <c r="CS33" s="32">
        <f t="shared" si="114"/>
        <v>0.1570967741935484</v>
      </c>
    </row>
    <row r="34" spans="1:97" ht="15">
      <c r="A34" s="5" t="s">
        <v>66</v>
      </c>
      <c r="B34" s="6">
        <f>B12+B14</f>
        <v>717</v>
      </c>
      <c r="C34" s="6">
        <f>C12+C14</f>
        <v>629</v>
      </c>
      <c r="D34" s="6">
        <f>D12+D14</f>
        <v>1346</v>
      </c>
      <c r="G34" s="6">
        <f>G12+G14</f>
        <v>408</v>
      </c>
      <c r="J34" s="31">
        <f t="shared" si="112"/>
        <v>0.3031203566121842</v>
      </c>
      <c r="AK34" s="6">
        <f>AK12+AK14</f>
        <v>996</v>
      </c>
      <c r="AN34" s="7">
        <f t="shared" si="113"/>
        <v>0.7399702823179792</v>
      </c>
      <c r="CG34" s="6">
        <f>CG12+CG14</f>
        <v>204</v>
      </c>
      <c r="CM34" s="6">
        <f>CM12+CM14</f>
        <v>111</v>
      </c>
      <c r="CS34" s="32">
        <f t="shared" si="114"/>
        <v>0.23402674591381872</v>
      </c>
    </row>
    <row r="35" spans="1:97" ht="15">
      <c r="A35" s="5" t="s">
        <v>67</v>
      </c>
      <c r="B35" s="6">
        <f>B8+B16+B18+B19</f>
        <v>1015</v>
      </c>
      <c r="C35" s="6">
        <f>C8+C16+C18+C19</f>
        <v>1005</v>
      </c>
      <c r="D35" s="6">
        <f>D8+D16+D18+D19</f>
        <v>2020</v>
      </c>
      <c r="G35" s="6">
        <f>G8+G16+G18+G19</f>
        <v>715</v>
      </c>
      <c r="J35" s="31">
        <f t="shared" si="112"/>
        <v>0.35396039603960394</v>
      </c>
      <c r="AK35" s="6">
        <f>AK8+AK16+AK18+AK19</f>
        <v>1708</v>
      </c>
      <c r="AN35" s="7">
        <f t="shared" si="113"/>
        <v>0.8455445544554455</v>
      </c>
      <c r="CG35" s="6">
        <f>CG8+CG16+CG18+CG19</f>
        <v>379</v>
      </c>
      <c r="CM35" s="6">
        <f>CM8+CM16+CM18+CM19</f>
        <v>38</v>
      </c>
      <c r="CS35" s="32">
        <f t="shared" si="114"/>
        <v>0.20643564356435642</v>
      </c>
    </row>
    <row r="36" spans="1:97" ht="15">
      <c r="A36" s="5" t="s">
        <v>68</v>
      </c>
      <c r="B36" s="6">
        <f>B6+B20+B21+B22+B23</f>
        <v>734</v>
      </c>
      <c r="C36" s="6">
        <f>C6+C20+C21+C22+C23</f>
        <v>722</v>
      </c>
      <c r="D36" s="6">
        <f>D6+D20+D21+D22+D23</f>
        <v>1456</v>
      </c>
      <c r="G36" s="6">
        <f>G6+G20+G21+G22+G23</f>
        <v>446</v>
      </c>
      <c r="J36" s="31">
        <f t="shared" si="112"/>
        <v>0.30631868131868134</v>
      </c>
      <c r="AK36" s="6">
        <f>AK6+AK20+AK21+AK22+AK23</f>
        <v>1154</v>
      </c>
      <c r="AN36" s="7">
        <f t="shared" si="113"/>
        <v>0.7925824175824175</v>
      </c>
      <c r="CG36" s="6">
        <f>CG6+CG20+CG21+CG22+CG23</f>
        <v>242</v>
      </c>
      <c r="CM36" s="6">
        <f>CM6+CM20+CM21+CM22+CM23</f>
        <v>32</v>
      </c>
      <c r="CS36" s="32">
        <f t="shared" si="114"/>
        <v>0.18818681318681318</v>
      </c>
    </row>
    <row r="37" spans="1:97" ht="15">
      <c r="A37" s="5" t="s">
        <v>69</v>
      </c>
      <c r="B37" s="6">
        <f>B7+B17</f>
        <v>766</v>
      </c>
      <c r="C37" s="6">
        <f>C7+C17</f>
        <v>719</v>
      </c>
      <c r="D37" s="6">
        <f>D7+D17</f>
        <v>1485</v>
      </c>
      <c r="G37" s="6">
        <f>G7+G17</f>
        <v>576</v>
      </c>
      <c r="J37" s="31">
        <f t="shared" si="112"/>
        <v>0.3878787878787879</v>
      </c>
      <c r="AK37" s="6">
        <f>AK7+AK17</f>
        <v>1120</v>
      </c>
      <c r="AN37" s="7">
        <f t="shared" si="113"/>
        <v>0.7542087542087542</v>
      </c>
      <c r="CG37" s="6">
        <f>CG7+CG17</f>
        <v>296</v>
      </c>
      <c r="CM37" s="6">
        <f>CM7+CM17</f>
        <v>47</v>
      </c>
      <c r="CS37" s="32">
        <f t="shared" si="114"/>
        <v>0.23097643097643097</v>
      </c>
    </row>
    <row r="38" spans="1:97" ht="15">
      <c r="A38" s="5" t="s">
        <v>70</v>
      </c>
      <c r="B38" s="6">
        <f>B15</f>
        <v>197</v>
      </c>
      <c r="C38" s="6">
        <f>C15</f>
        <v>207</v>
      </c>
      <c r="D38" s="6">
        <f>D15</f>
        <v>404</v>
      </c>
      <c r="G38" s="6">
        <f>G15</f>
        <v>146</v>
      </c>
      <c r="J38" s="31">
        <f t="shared" si="112"/>
        <v>0.3613861386138614</v>
      </c>
      <c r="AK38" s="6">
        <f>AK15</f>
        <v>364</v>
      </c>
      <c r="AN38" s="7">
        <f t="shared" si="113"/>
        <v>0.900990099009901</v>
      </c>
      <c r="CG38" s="6">
        <f>CG15</f>
        <v>40</v>
      </c>
      <c r="CM38" s="6">
        <f>CM15</f>
        <v>6</v>
      </c>
      <c r="CS38" s="32">
        <f t="shared" si="114"/>
        <v>0.11386138613861387</v>
      </c>
    </row>
    <row r="39" spans="1:97" ht="15">
      <c r="A39" s="5" t="s">
        <v>71</v>
      </c>
      <c r="B39" s="6">
        <f>SUM(B32:B38)</f>
        <v>6599</v>
      </c>
      <c r="C39" s="6">
        <f>SUM(C32:C38)</f>
        <v>6206</v>
      </c>
      <c r="D39" s="6">
        <f>SUM(D32:D38)</f>
        <v>12805</v>
      </c>
      <c r="G39" s="6">
        <f>SUM(G32:G38)</f>
        <v>3870</v>
      </c>
      <c r="J39" s="31">
        <f t="shared" si="112"/>
        <v>0.3022256930886372</v>
      </c>
      <c r="AK39" s="6">
        <f>SUM(AK32:AK38)</f>
        <v>9032</v>
      </c>
      <c r="AN39" s="7">
        <f t="shared" si="113"/>
        <v>0.7053494728621632</v>
      </c>
      <c r="CG39" s="6">
        <f>SUM(CG32:CG38)</f>
        <v>1932</v>
      </c>
      <c r="CM39" s="6">
        <f>SUM(CM32:CM38)</f>
        <v>466</v>
      </c>
      <c r="CS39" s="32">
        <f t="shared" si="114"/>
        <v>0.18727059742288168</v>
      </c>
    </row>
  </sheetData>
  <mergeCells count="82">
    <mergeCell ref="AO2:AQ2"/>
    <mergeCell ref="AH3:AH4"/>
    <mergeCell ref="AI3:AI4"/>
    <mergeCell ref="AJ3:AJ4"/>
    <mergeCell ref="AK3:AK4"/>
    <mergeCell ref="AQ3:AQ4"/>
    <mergeCell ref="AM3:AM4"/>
    <mergeCell ref="AN3:AN4"/>
    <mergeCell ref="AO3:AO4"/>
    <mergeCell ref="AP3:AP4"/>
    <mergeCell ref="J3:J4"/>
    <mergeCell ref="AI2:AK2"/>
    <mergeCell ref="N2:P2"/>
    <mergeCell ref="M3:M4"/>
    <mergeCell ref="AL2:AN2"/>
    <mergeCell ref="Z3:Z4"/>
    <mergeCell ref="AA3:AA4"/>
    <mergeCell ref="AB3:AB4"/>
    <mergeCell ref="AC3:AC4"/>
    <mergeCell ref="AD3:AD4"/>
    <mergeCell ref="AE3:AE4"/>
    <mergeCell ref="X3:X4"/>
    <mergeCell ref="AC2:AE2"/>
    <mergeCell ref="AF2:AH2"/>
    <mergeCell ref="AF3:AF4"/>
    <mergeCell ref="AG3:AG4"/>
    <mergeCell ref="A3:A4"/>
    <mergeCell ref="B3:B4"/>
    <mergeCell ref="C3:C4"/>
    <mergeCell ref="D3:D4"/>
    <mergeCell ref="E3:E4"/>
    <mergeCell ref="F3:F4"/>
    <mergeCell ref="G3:G4"/>
    <mergeCell ref="T2:V2"/>
    <mergeCell ref="W2:Y2"/>
    <mergeCell ref="Z2:AB2"/>
    <mergeCell ref="H3:H4"/>
    <mergeCell ref="I3:I4"/>
    <mergeCell ref="K3:K4"/>
    <mergeCell ref="L3:L4"/>
    <mergeCell ref="Y3:Y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AL3:AL4"/>
    <mergeCell ref="B2:D2"/>
    <mergeCell ref="E2:G2"/>
    <mergeCell ref="H2:J2"/>
    <mergeCell ref="K2:M2"/>
    <mergeCell ref="Q2:S2"/>
    <mergeCell ref="CE2:CS2"/>
    <mergeCell ref="AR3:AR4"/>
    <mergeCell ref="AS3:AS4"/>
    <mergeCell ref="AT3:AT4"/>
    <mergeCell ref="CB3:CD3"/>
    <mergeCell ref="AU2:BF2"/>
    <mergeCell ref="BG2:BR2"/>
    <mergeCell ref="BS2:CD2"/>
    <mergeCell ref="CQ3:CS3"/>
    <mergeCell ref="AR2:AT2"/>
    <mergeCell ref="BP3:BR3"/>
    <mergeCell ref="BS3:BU3"/>
    <mergeCell ref="BV3:BX3"/>
    <mergeCell ref="BY3:CA3"/>
    <mergeCell ref="BJ3:BL3"/>
    <mergeCell ref="CE3:CG3"/>
    <mergeCell ref="CH3:CJ3"/>
    <mergeCell ref="CK3:CM3"/>
    <mergeCell ref="CN3:CP3"/>
    <mergeCell ref="BM3:BO3"/>
    <mergeCell ref="AU3:AW3"/>
    <mergeCell ref="AX3:AZ3"/>
    <mergeCell ref="BA3:BC3"/>
    <mergeCell ref="BD3:BF3"/>
    <mergeCell ref="BG3:BI3"/>
  </mergeCells>
  <printOptions/>
  <pageMargins left="0.7" right="0.7" top="0.75" bottom="0.75" header="0.3" footer="0.3"/>
  <pageSetup horizontalDpi="600" verticalDpi="600" orientation="landscape" paperSize="9" r:id="rId1"/>
  <colBreaks count="3" manualBreakCount="3">
    <brk id="22" max="16383" man="1"/>
    <brk id="46" max="16383" man="1"/>
    <brk id="7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若栗　真太郎</dc:creator>
  <cp:keywords/>
  <dc:description/>
  <cp:lastModifiedBy>w</cp:lastModifiedBy>
  <cp:lastPrinted>2018-04-30T05:52:22Z</cp:lastPrinted>
  <dcterms:created xsi:type="dcterms:W3CDTF">2002-05-14T00:48:31Z</dcterms:created>
  <dcterms:modified xsi:type="dcterms:W3CDTF">2018-04-30T07:10:38Z</dcterms:modified>
  <cp:category/>
  <cp:version/>
  <cp:contentType/>
  <cp:contentStatus/>
</cp:coreProperties>
</file>