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7635" yWindow="65521" windowWidth="7665" windowHeight="8190" activeTab="0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'!$A$4:$P$24</definedName>
    <definedName name="_xlnm._FilterDatabase" localSheetId="1" hidden="1">'有病者率'!$A$4:$P$24</definedName>
    <definedName name="_xlnm.Print_Area" localSheetId="0">'一人平均う歯数 '!$B$1:$Q$131</definedName>
    <definedName name="_xlnm.Print_Area" localSheetId="2">'小学校1年生'!$A$1:$CY$27</definedName>
    <definedName name="_xlnm.Print_Area" localSheetId="1">'有病者率'!$B$1:$Q$132</definedName>
    <definedName name="_xlnm.Print_Titles" localSheetId="2">'小学校1年生'!$A:$A</definedName>
  </definedNames>
  <calcPr calcId="145621"/>
</workbook>
</file>

<file path=xl/sharedStrings.xml><?xml version="1.0" encoding="utf-8"?>
<sst xmlns="http://schemas.openxmlformats.org/spreadsheetml/2006/main" count="213" uniqueCount="78">
  <si>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</si>
  <si>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</si>
  <si>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</si>
  <si>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</si>
  <si>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</si>
  <si>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</si>
  <si>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</si>
  <si>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</si>
  <si>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</si>
  <si>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</si>
  <si>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</si>
  <si>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学校名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</si>
  <si>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</si>
  <si>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</si>
  <si>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</si>
  <si>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</si>
  <si>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</si>
  <si>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</si>
  <si>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</si>
  <si>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</si>
  <si>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</si>
  <si>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</si>
  <si>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</si>
  <si>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</si>
  <si>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</si>
  <si>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</si>
  <si>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</si>
  <si>
    <t>要観察（％）</t>
  </si>
  <si>
    <t>若干の付着(%)</t>
  </si>
  <si>
    <t>相当の付着(%)</t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</si>
  <si>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</si>
  <si>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</si>
  <si>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</si>
  <si>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</si>
  <si>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</si>
  <si>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</si>
  <si>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</si>
  <si>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</si>
  <si>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</si>
  <si>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</si>
  <si>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</si>
  <si>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</si>
  <si>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</si>
  <si>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</si>
  <si>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</si>
  <si>
    <t>顎関節</t>
    <rPh sb="0" eb="3">
      <t>ガクカンセツ</t>
    </rPh>
    <phoneticPr fontId="2"/>
  </si>
  <si>
    <t>う蝕有病者率</t>
  </si>
  <si>
    <t>処置完了者率</t>
  </si>
  <si>
    <t>永久歯
一人平均要観察歯数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</si>
  <si>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</si>
  <si>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</si>
  <si>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</si>
  <si>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</si>
  <si>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</si>
  <si>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</si>
  <si>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</si>
  <si>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</si>
  <si>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</si>
  <si>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</si>
  <si>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</si>
  <si>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</si>
  <si>
    <t>永久歯
有病者率</t>
  </si>
  <si>
    <t>永久歯
う歯処置完了者数</t>
  </si>
  <si>
    <t>永久歯
処置完了者率</t>
  </si>
  <si>
    <t>永久歯
う歯総本数</t>
  </si>
  <si>
    <t>永久歯
一人平均う歯数</t>
  </si>
  <si>
    <t>永久歯
要観察歯総数</t>
  </si>
  <si>
    <t>市町名</t>
    <rPh sb="0" eb="1">
      <t>シ</t>
    </rPh>
    <rPh sb="1" eb="2">
      <t>マチ</t>
    </rPh>
    <rPh sb="2" eb="3">
      <t>メイ</t>
    </rPh>
    <phoneticPr fontId="2"/>
  </si>
  <si>
    <t>年度</t>
    <rPh sb="0" eb="2">
      <t>ネンド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</si>
  <si>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</si>
  <si>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</si>
  <si>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</si>
  <si>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</si>
  <si>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</si>
  <si>
    <t>有所見者（％）</t>
    <rPh sb="0" eb="1">
      <t>ユウ</t>
    </rPh>
    <rPh sb="1" eb="3">
      <t>ショケン</t>
    </rPh>
    <rPh sb="3" eb="4">
      <t>シャ</t>
    </rPh>
    <phoneticPr fontId="2"/>
  </si>
  <si>
    <t>■平成28年度　小学1年生時点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</si>
  <si>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■小学1年生時点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</si>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</sst>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37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本明朝−Ｍ"/>
      <family val="3"/>
    </font>
    <font>
      <sz val="7"/>
      <name val="ＭＳ ゴシック"/>
      <family val="3"/>
    </font>
    <font>
      <sz val="6"/>
      <name val="リュウミンライト−ＫＬ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name val="Calibri"/>
      <family val="3"/>
      <scheme val="minor"/>
    </font>
    <font>
      <sz val="6"/>
      <name val="Calibri"/>
      <family val="3"/>
      <scheme val="minor"/>
    </font>
    <font>
      <sz val="9"/>
      <name val="Calibri"/>
      <family val="3"/>
      <scheme val="minor"/>
    </font>
    <font>
      <sz val="9"/>
      <color indexed="8"/>
      <name val="Calibri"/>
      <family val="3"/>
      <scheme val="minor"/>
    </font>
    <font>
      <sz val="12"/>
      <name val="Calibri"/>
      <family val="3"/>
      <scheme val="minor"/>
    </font>
    <font>
      <sz val="14"/>
      <name val="Calibri"/>
      <family val="3"/>
      <scheme val="minor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8.25"/>
      <color rgb="FF000000"/>
      <name val="ＭＳ ゴシック"/>
      <family val="2"/>
    </font>
    <font>
      <sz val="6"/>
      <color rgb="FF000000"/>
      <name val="ＭＳ Ｐゴシック"/>
      <family val="2"/>
    </font>
    <font>
      <sz val="10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34.25"/>
      <color rgb="FF000000"/>
      <name val="ＭＳ ゴシック"/>
      <family val="2"/>
    </font>
    <font>
      <sz val="9"/>
      <color rgb="FF000000"/>
      <name val="ＭＳ Ｐゴシック"/>
      <family val="2"/>
    </font>
    <font>
      <sz val="8"/>
      <color rgb="FF000000"/>
      <name val="ＭＳ Ｐ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/>
      <bottom style="double"/>
    </border>
    <border>
      <left/>
      <right style="hair"/>
      <top/>
      <bottom style="thin"/>
    </border>
    <border>
      <left style="hair"/>
      <right style="thin"/>
      <top style="hair"/>
      <bottom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1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3" xfId="21" applyNumberFormat="1" applyFont="1" applyFill="1" applyBorder="1" applyAlignment="1">
      <alignment horizontal="centerContinuous" vertical="center"/>
    </xf>
    <xf numFmtId="1" fontId="4" fillId="0" borderId="4" xfId="21" applyNumberFormat="1" applyFont="1" applyFill="1" applyBorder="1" applyAlignment="1">
      <alignment horizontal="center" vertical="center"/>
    </xf>
    <xf numFmtId="1" fontId="4" fillId="0" borderId="5" xfId="2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4" fillId="0" borderId="13" xfId="21" applyNumberFormat="1" applyFont="1" applyFill="1" applyBorder="1" applyAlignment="1">
      <alignment horizontal="centerContinuous" vertical="center"/>
    </xf>
    <xf numFmtId="1" fontId="4" fillId="0" borderId="14" xfId="2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1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vertical="center"/>
    </xf>
    <xf numFmtId="0" fontId="15" fillId="0" borderId="0" xfId="0" applyFont="1"/>
    <xf numFmtId="0" fontId="15" fillId="0" borderId="0" xfId="0" applyFont="1" applyBorder="1" applyAlignment="1">
      <alignment horizontal="left"/>
    </xf>
    <xf numFmtId="1" fontId="15" fillId="0" borderId="15" xfId="0" applyNumberFormat="1" applyFont="1" applyBorder="1" applyAlignment="1">
      <alignment horizontal="center" vertical="center" shrinkToFit="1"/>
    </xf>
    <xf numFmtId="1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0" fontId="15" fillId="0" borderId="0" xfId="0" applyFont="1" applyBorder="1"/>
    <xf numFmtId="0" fontId="16" fillId="0" borderId="15" xfId="0" applyFont="1" applyFill="1" applyBorder="1" applyAlignment="1">
      <alignment horizontal="left"/>
    </xf>
    <xf numFmtId="179" fontId="15" fillId="0" borderId="15" xfId="0" applyNumberFormat="1" applyFont="1" applyBorder="1" applyAlignment="1">
      <alignment horizontal="right" shrinkToFit="1"/>
    </xf>
    <xf numFmtId="176" fontId="15" fillId="0" borderId="0" xfId="0" applyNumberFormat="1" applyFont="1" applyBorder="1"/>
    <xf numFmtId="0" fontId="15" fillId="0" borderId="0" xfId="0" applyFont="1" applyAlignment="1">
      <alignment horizontal="right" vertical="center"/>
    </xf>
    <xf numFmtId="0" fontId="16" fillId="0" borderId="16" xfId="22" applyFont="1" applyFill="1" applyBorder="1" applyAlignment="1">
      <alignment horizontal="left" vertical="center"/>
      <protection/>
    </xf>
    <xf numFmtId="0" fontId="16" fillId="0" borderId="17" xfId="22" applyFont="1" applyFill="1" applyBorder="1" applyAlignment="1">
      <alignment horizontal="center" vertical="center"/>
      <protection/>
    </xf>
    <xf numFmtId="176" fontId="5" fillId="0" borderId="15" xfId="0" applyNumberFormat="1" applyFont="1" applyBorder="1" applyAlignment="1">
      <alignment horizontal="right"/>
    </xf>
    <xf numFmtId="178" fontId="11" fillId="0" borderId="15" xfId="21" applyNumberFormat="1" applyFont="1" applyBorder="1" applyAlignment="1">
      <alignment horizontal="right" shrinkToFit="1"/>
    </xf>
    <xf numFmtId="178" fontId="11" fillId="0" borderId="15" xfId="0" applyNumberFormat="1" applyFont="1" applyBorder="1" applyAlignment="1">
      <alignment horizontal="right"/>
    </xf>
    <xf numFmtId="178" fontId="12" fillId="0" borderId="15" xfId="23" applyNumberFormat="1" applyFont="1" applyFill="1" applyBorder="1" applyAlignment="1">
      <alignment horizontal="right" shrinkToFit="1"/>
      <protection/>
    </xf>
    <xf numFmtId="0" fontId="8" fillId="0" borderId="16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5" fillId="0" borderId="17" xfId="0" applyFont="1" applyBorder="1" applyAlignment="1">
      <alignment horizontal="left"/>
    </xf>
    <xf numFmtId="179" fontId="15" fillId="0" borderId="17" xfId="0" applyNumberFormat="1" applyFont="1" applyBorder="1" applyAlignment="1">
      <alignment horizontal="right" shrinkToFit="1"/>
    </xf>
    <xf numFmtId="0" fontId="16" fillId="0" borderId="18" xfId="0" applyFont="1" applyFill="1" applyBorder="1" applyAlignment="1">
      <alignment horizontal="left"/>
    </xf>
    <xf numFmtId="179" fontId="15" fillId="0" borderId="18" xfId="0" applyNumberFormat="1" applyFont="1" applyBorder="1" applyAlignment="1">
      <alignment horizontal="right" shrinkToFit="1"/>
    </xf>
    <xf numFmtId="179" fontId="15" fillId="0" borderId="17" xfId="21" applyNumberFormat="1" applyFont="1" applyBorder="1" applyAlignment="1">
      <alignment horizontal="right" shrinkToFit="1"/>
    </xf>
    <xf numFmtId="179" fontId="15" fillId="0" borderId="15" xfId="21" applyNumberFormat="1" applyFont="1" applyBorder="1" applyAlignment="1">
      <alignment horizontal="right" shrinkToFit="1"/>
    </xf>
    <xf numFmtId="179" fontId="16" fillId="0" borderId="15" xfId="23" applyNumberFormat="1" applyFont="1" applyFill="1" applyBorder="1" applyAlignment="1">
      <alignment horizontal="right" shrinkToFit="1"/>
      <protection/>
    </xf>
    <xf numFmtId="179" fontId="15" fillId="0" borderId="18" xfId="21" applyNumberFormat="1" applyFont="1" applyBorder="1" applyAlignment="1">
      <alignment horizontal="right" shrinkToFit="1"/>
    </xf>
    <xf numFmtId="179" fontId="16" fillId="0" borderId="18" xfId="23" applyNumberFormat="1" applyFont="1" applyFill="1" applyBorder="1" applyAlignment="1">
      <alignment horizontal="right" shrinkToFit="1"/>
      <protection/>
    </xf>
    <xf numFmtId="179" fontId="16" fillId="0" borderId="17" xfId="23" applyNumberFormat="1" applyFont="1" applyFill="1" applyBorder="1" applyAlignment="1">
      <alignment horizontal="right" shrinkToFit="1"/>
      <protection/>
    </xf>
    <xf numFmtId="0" fontId="18" fillId="0" borderId="0" xfId="0" applyFont="1" applyAlignment="1">
      <alignment horizontal="left"/>
    </xf>
    <xf numFmtId="0" fontId="10" fillId="0" borderId="17" xfId="0" applyFont="1" applyBorder="1"/>
    <xf numFmtId="178" fontId="11" fillId="0" borderId="17" xfId="0" applyNumberFormat="1" applyFont="1" applyBorder="1" applyAlignment="1">
      <alignment horizontal="right" shrinkToFit="1"/>
    </xf>
    <xf numFmtId="178" fontId="11" fillId="0" borderId="17" xfId="21" applyNumberFormat="1" applyFont="1" applyBorder="1" applyAlignment="1">
      <alignment horizontal="right" shrinkToFit="1"/>
    </xf>
    <xf numFmtId="178" fontId="11" fillId="0" borderId="17" xfId="0" applyNumberFormat="1" applyFont="1" applyBorder="1" applyAlignment="1">
      <alignment horizontal="right"/>
    </xf>
    <xf numFmtId="178" fontId="12" fillId="0" borderId="17" xfId="23" applyNumberFormat="1" applyFont="1" applyFill="1" applyBorder="1" applyAlignment="1">
      <alignment horizontal="right" shrinkToFit="1"/>
      <protection/>
    </xf>
    <xf numFmtId="176" fontId="5" fillId="0" borderId="17" xfId="0" applyNumberFormat="1" applyFont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178" fontId="11" fillId="0" borderId="18" xfId="21" applyNumberFormat="1" applyFont="1" applyBorder="1" applyAlignment="1">
      <alignment horizontal="right" shrinkToFit="1"/>
    </xf>
    <xf numFmtId="178" fontId="11" fillId="0" borderId="18" xfId="0" applyNumberFormat="1" applyFont="1" applyBorder="1" applyAlignment="1">
      <alignment horizontal="right"/>
    </xf>
    <xf numFmtId="178" fontId="12" fillId="0" borderId="18" xfId="23" applyNumberFormat="1" applyFont="1" applyFill="1" applyBorder="1" applyAlignment="1">
      <alignment horizontal="right" shrinkToFit="1"/>
      <protection/>
    </xf>
    <xf numFmtId="176" fontId="5" fillId="0" borderId="18" xfId="0" applyNumberFormat="1" applyFont="1" applyBorder="1" applyAlignment="1">
      <alignment horizontal="right"/>
    </xf>
    <xf numFmtId="177" fontId="19" fillId="0" borderId="19" xfId="0" applyNumberFormat="1" applyFont="1" applyFill="1" applyBorder="1" applyAlignment="1">
      <alignment horizontal="right"/>
    </xf>
    <xf numFmtId="177" fontId="19" fillId="0" borderId="20" xfId="0" applyNumberFormat="1" applyFont="1" applyFill="1" applyBorder="1" applyAlignment="1">
      <alignment horizontal="right"/>
    </xf>
    <xf numFmtId="177" fontId="19" fillId="0" borderId="21" xfId="0" applyNumberFormat="1" applyFont="1" applyFill="1" applyBorder="1" applyAlignment="1">
      <alignment horizontal="right"/>
    </xf>
    <xf numFmtId="180" fontId="19" fillId="0" borderId="19" xfId="20" applyNumberFormat="1" applyFont="1" applyFill="1" applyBorder="1" applyAlignment="1">
      <alignment horizontal="right"/>
    </xf>
    <xf numFmtId="180" fontId="19" fillId="0" borderId="20" xfId="20" applyNumberFormat="1" applyFont="1" applyFill="1" applyBorder="1" applyAlignment="1">
      <alignment horizontal="right"/>
    </xf>
    <xf numFmtId="180" fontId="19" fillId="0" borderId="21" xfId="20" applyNumberFormat="1" applyFont="1" applyFill="1" applyBorder="1" applyAlignment="1">
      <alignment horizontal="right"/>
    </xf>
    <xf numFmtId="179" fontId="19" fillId="0" borderId="19" xfId="0" applyNumberFormat="1" applyFont="1" applyFill="1" applyBorder="1" applyAlignment="1">
      <alignment horizontal="right"/>
    </xf>
    <xf numFmtId="179" fontId="19" fillId="0" borderId="20" xfId="0" applyNumberFormat="1" applyFont="1" applyFill="1" applyBorder="1" applyAlignment="1">
      <alignment horizontal="right"/>
    </xf>
    <xf numFmtId="179" fontId="19" fillId="0" borderId="21" xfId="0" applyNumberFormat="1" applyFont="1" applyFill="1" applyBorder="1" applyAlignment="1">
      <alignment horizontal="right"/>
    </xf>
    <xf numFmtId="177" fontId="19" fillId="0" borderId="13" xfId="0" applyNumberFormat="1" applyFont="1" applyFill="1" applyBorder="1" applyAlignment="1">
      <alignment horizontal="right"/>
    </xf>
    <xf numFmtId="177" fontId="19" fillId="0" borderId="1" xfId="0" applyNumberFormat="1" applyFont="1" applyFill="1" applyBorder="1" applyAlignment="1">
      <alignment horizontal="right"/>
    </xf>
    <xf numFmtId="177" fontId="19" fillId="0" borderId="3" xfId="0" applyNumberFormat="1" applyFont="1" applyFill="1" applyBorder="1" applyAlignment="1">
      <alignment horizontal="right"/>
    </xf>
    <xf numFmtId="180" fontId="19" fillId="0" borderId="13" xfId="20" applyNumberFormat="1" applyFont="1" applyFill="1" applyBorder="1" applyAlignment="1">
      <alignment horizontal="right"/>
    </xf>
    <xf numFmtId="180" fontId="19" fillId="0" borderId="1" xfId="20" applyNumberFormat="1" applyFont="1" applyFill="1" applyBorder="1" applyAlignment="1">
      <alignment horizontal="right"/>
    </xf>
    <xf numFmtId="180" fontId="19" fillId="0" borderId="3" xfId="20" applyNumberFormat="1" applyFont="1" applyFill="1" applyBorder="1" applyAlignment="1">
      <alignment horizontal="right"/>
    </xf>
    <xf numFmtId="179" fontId="19" fillId="0" borderId="13" xfId="0" applyNumberFormat="1" applyFont="1" applyFill="1" applyBorder="1" applyAlignment="1">
      <alignment horizontal="right"/>
    </xf>
    <xf numFmtId="179" fontId="19" fillId="0" borderId="1" xfId="0" applyNumberFormat="1" applyFont="1" applyFill="1" applyBorder="1" applyAlignment="1">
      <alignment horizontal="right"/>
    </xf>
    <xf numFmtId="179" fontId="19" fillId="0" borderId="3" xfId="0" applyNumberFormat="1" applyFont="1" applyFill="1" applyBorder="1" applyAlignment="1">
      <alignment horizontal="right"/>
    </xf>
    <xf numFmtId="177" fontId="19" fillId="0" borderId="14" xfId="0" applyNumberFormat="1" applyFont="1" applyFill="1" applyBorder="1" applyAlignment="1">
      <alignment horizontal="right"/>
    </xf>
    <xf numFmtId="177" fontId="19" fillId="0" borderId="4" xfId="0" applyNumberFormat="1" applyFont="1" applyFill="1" applyBorder="1" applyAlignment="1">
      <alignment horizontal="right"/>
    </xf>
    <xf numFmtId="177" fontId="19" fillId="0" borderId="5" xfId="0" applyNumberFormat="1" applyFont="1" applyFill="1" applyBorder="1" applyAlignment="1">
      <alignment horizontal="right"/>
    </xf>
    <xf numFmtId="180" fontId="19" fillId="0" borderId="14" xfId="20" applyNumberFormat="1" applyFont="1" applyFill="1" applyBorder="1" applyAlignment="1">
      <alignment horizontal="right"/>
    </xf>
    <xf numFmtId="180" fontId="19" fillId="0" borderId="4" xfId="20" applyNumberFormat="1" applyFont="1" applyFill="1" applyBorder="1" applyAlignment="1">
      <alignment horizontal="right"/>
    </xf>
    <xf numFmtId="180" fontId="19" fillId="0" borderId="5" xfId="20" applyNumberFormat="1" applyFont="1" applyFill="1" applyBorder="1" applyAlignment="1">
      <alignment horizontal="right"/>
    </xf>
    <xf numFmtId="179" fontId="19" fillId="0" borderId="14" xfId="0" applyNumberFormat="1" applyFont="1" applyFill="1" applyBorder="1" applyAlignment="1">
      <alignment horizontal="right"/>
    </xf>
    <xf numFmtId="179" fontId="19" fillId="0" borderId="4" xfId="0" applyNumberFormat="1" applyFont="1" applyFill="1" applyBorder="1" applyAlignment="1">
      <alignment horizontal="right"/>
    </xf>
    <xf numFmtId="179" fontId="19" fillId="0" borderId="5" xfId="0" applyNumberFormat="1" applyFont="1" applyFill="1" applyBorder="1" applyAlignment="1">
      <alignment horizontal="right"/>
    </xf>
    <xf numFmtId="177" fontId="19" fillId="0" borderId="22" xfId="0" applyNumberFormat="1" applyFont="1" applyFill="1" applyBorder="1" applyAlignment="1">
      <alignment horizontal="right"/>
    </xf>
    <xf numFmtId="177" fontId="19" fillId="0" borderId="23" xfId="0" applyNumberFormat="1" applyFont="1" applyFill="1" applyBorder="1" applyAlignment="1">
      <alignment horizontal="right"/>
    </xf>
    <xf numFmtId="177" fontId="19" fillId="0" borderId="24" xfId="0" applyNumberFormat="1" applyFont="1" applyFill="1" applyBorder="1" applyAlignment="1">
      <alignment horizontal="right"/>
    </xf>
    <xf numFmtId="180" fontId="19" fillId="0" borderId="22" xfId="20" applyNumberFormat="1" applyFont="1" applyFill="1" applyBorder="1" applyAlignment="1">
      <alignment horizontal="right"/>
    </xf>
    <xf numFmtId="180" fontId="19" fillId="0" borderId="23" xfId="20" applyNumberFormat="1" applyFont="1" applyFill="1" applyBorder="1" applyAlignment="1">
      <alignment horizontal="right"/>
    </xf>
    <xf numFmtId="180" fontId="19" fillId="0" borderId="24" xfId="20" applyNumberFormat="1" applyFont="1" applyFill="1" applyBorder="1" applyAlignment="1">
      <alignment horizontal="right"/>
    </xf>
    <xf numFmtId="179" fontId="19" fillId="0" borderId="22" xfId="0" applyNumberFormat="1" applyFont="1" applyFill="1" applyBorder="1" applyAlignment="1">
      <alignment horizontal="right"/>
    </xf>
    <xf numFmtId="179" fontId="19" fillId="0" borderId="23" xfId="0" applyNumberFormat="1" applyFont="1" applyFill="1" applyBorder="1" applyAlignment="1">
      <alignment horizontal="right"/>
    </xf>
    <xf numFmtId="179" fontId="19" fillId="0" borderId="24" xfId="0" applyNumberFormat="1" applyFont="1" applyFill="1" applyBorder="1" applyAlignment="1">
      <alignment horizontal="right"/>
    </xf>
    <xf numFmtId="180" fontId="19" fillId="0" borderId="25" xfId="20" applyNumberFormat="1" applyFont="1" applyFill="1" applyBorder="1" applyAlignment="1">
      <alignment horizontal="right"/>
    </xf>
    <xf numFmtId="177" fontId="19" fillId="0" borderId="26" xfId="0" applyNumberFormat="1" applyFont="1" applyFill="1" applyBorder="1" applyAlignment="1">
      <alignment horizontal="right"/>
    </xf>
    <xf numFmtId="177" fontId="19" fillId="0" borderId="27" xfId="0" applyNumberFormat="1" applyFont="1" applyFill="1" applyBorder="1" applyAlignment="1">
      <alignment horizontal="right"/>
    </xf>
    <xf numFmtId="177" fontId="19" fillId="0" borderId="28" xfId="0" applyNumberFormat="1" applyFont="1" applyFill="1" applyBorder="1" applyAlignment="1">
      <alignment horizontal="right"/>
    </xf>
    <xf numFmtId="177" fontId="19" fillId="0" borderId="29" xfId="0" applyNumberFormat="1" applyFont="1" applyFill="1" applyBorder="1" applyAlignment="1">
      <alignment horizontal="right"/>
    </xf>
    <xf numFmtId="180" fontId="19" fillId="0" borderId="27" xfId="20" applyNumberFormat="1" applyFont="1" applyFill="1" applyBorder="1" applyAlignment="1">
      <alignment horizontal="right"/>
    </xf>
    <xf numFmtId="180" fontId="19" fillId="0" borderId="28" xfId="20" applyNumberFormat="1" applyFont="1" applyFill="1" applyBorder="1" applyAlignment="1">
      <alignment horizontal="right"/>
    </xf>
    <xf numFmtId="180" fontId="19" fillId="0" borderId="29" xfId="20" applyNumberFormat="1" applyFont="1" applyFill="1" applyBorder="1" applyAlignment="1">
      <alignment horizontal="right"/>
    </xf>
    <xf numFmtId="179" fontId="19" fillId="0" borderId="27" xfId="0" applyNumberFormat="1" applyFont="1" applyFill="1" applyBorder="1" applyAlignment="1">
      <alignment horizontal="right"/>
    </xf>
    <xf numFmtId="179" fontId="19" fillId="0" borderId="28" xfId="0" applyNumberFormat="1" applyFont="1" applyFill="1" applyBorder="1" applyAlignment="1">
      <alignment horizontal="right"/>
    </xf>
    <xf numFmtId="179" fontId="19" fillId="0" borderId="29" xfId="0" applyNumberFormat="1" applyFont="1" applyFill="1" applyBorder="1" applyAlignment="1">
      <alignment horizontal="right"/>
    </xf>
    <xf numFmtId="177" fontId="19" fillId="0" borderId="30" xfId="0" applyNumberFormat="1" applyFont="1" applyFill="1" applyBorder="1" applyAlignment="1">
      <alignment horizontal="right"/>
    </xf>
    <xf numFmtId="177" fontId="19" fillId="0" borderId="31" xfId="0" applyNumberFormat="1" applyFont="1" applyFill="1" applyBorder="1" applyAlignment="1">
      <alignment horizontal="right"/>
    </xf>
    <xf numFmtId="177" fontId="19" fillId="0" borderId="32" xfId="0" applyNumberFormat="1" applyFont="1" applyFill="1" applyBorder="1" applyAlignment="1">
      <alignment horizontal="right"/>
    </xf>
    <xf numFmtId="180" fontId="19" fillId="0" borderId="30" xfId="20" applyNumberFormat="1" applyFont="1" applyFill="1" applyBorder="1" applyAlignment="1">
      <alignment horizontal="right"/>
    </xf>
    <xf numFmtId="180" fontId="19" fillId="0" borderId="31" xfId="20" applyNumberFormat="1" applyFont="1" applyFill="1" applyBorder="1" applyAlignment="1">
      <alignment horizontal="right"/>
    </xf>
    <xf numFmtId="180" fontId="19" fillId="0" borderId="32" xfId="20" applyNumberFormat="1" applyFont="1" applyFill="1" applyBorder="1" applyAlignment="1">
      <alignment horizontal="right"/>
    </xf>
    <xf numFmtId="179" fontId="19" fillId="0" borderId="30" xfId="0" applyNumberFormat="1" applyFont="1" applyFill="1" applyBorder="1" applyAlignment="1">
      <alignment horizontal="right"/>
    </xf>
    <xf numFmtId="179" fontId="19" fillId="0" borderId="31" xfId="0" applyNumberFormat="1" applyFont="1" applyFill="1" applyBorder="1" applyAlignment="1">
      <alignment horizontal="right"/>
    </xf>
    <xf numFmtId="179" fontId="19" fillId="0" borderId="32" xfId="0" applyNumberFormat="1" applyFont="1" applyFill="1" applyBorder="1" applyAlignment="1">
      <alignment horizontal="right"/>
    </xf>
    <xf numFmtId="1" fontId="4" fillId="0" borderId="33" xfId="21" applyNumberFormat="1" applyFont="1" applyFill="1" applyBorder="1" applyAlignment="1">
      <alignment horizontal="centerContinuous" vertical="center"/>
    </xf>
    <xf numFmtId="1" fontId="4" fillId="0" borderId="34" xfId="21" applyNumberFormat="1" applyFont="1" applyFill="1" applyBorder="1" applyAlignment="1">
      <alignment horizontal="center" vertical="center"/>
    </xf>
    <xf numFmtId="180" fontId="19" fillId="0" borderId="35" xfId="20" applyNumberFormat="1" applyFont="1" applyFill="1" applyBorder="1" applyAlignment="1">
      <alignment horizontal="right"/>
    </xf>
    <xf numFmtId="180" fontId="19" fillId="0" borderId="33" xfId="20" applyNumberFormat="1" applyFont="1" applyFill="1" applyBorder="1" applyAlignment="1">
      <alignment horizontal="right"/>
    </xf>
    <xf numFmtId="180" fontId="19" fillId="0" borderId="34" xfId="20" applyNumberFormat="1" applyFont="1" applyFill="1" applyBorder="1" applyAlignment="1">
      <alignment horizontal="right"/>
    </xf>
    <xf numFmtId="180" fontId="19" fillId="0" borderId="36" xfId="20" applyNumberFormat="1" applyFont="1" applyFill="1" applyBorder="1" applyAlignment="1">
      <alignment horizontal="right"/>
    </xf>
    <xf numFmtId="180" fontId="19" fillId="0" borderId="37" xfId="2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/>
    </xf>
    <xf numFmtId="181" fontId="11" fillId="0" borderId="15" xfId="0" applyNumberFormat="1" applyFont="1" applyBorder="1" applyAlignment="1">
      <alignment horizontal="center" vertical="center" shrinkToFit="1"/>
    </xf>
    <xf numFmtId="181" fontId="11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" fontId="3" fillId="0" borderId="4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center" vertical="center" wrapText="1"/>
    </xf>
    <xf numFmtId="176" fontId="3" fillId="0" borderId="43" xfId="0" applyNumberFormat="1" applyFont="1" applyFill="1" applyBorder="1" applyAlignment="1">
      <alignment horizontal="center" vertical="center" wrapText="1"/>
    </xf>
    <xf numFmtId="176" fontId="3" fillId="0" borderId="44" xfId="0" applyNumberFormat="1" applyFont="1" applyFill="1" applyBorder="1" applyAlignment="1">
      <alignment horizontal="center" vertical="center" wrapText="1"/>
    </xf>
    <xf numFmtId="2" fontId="19" fillId="0" borderId="42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  <cellStyle name="標準_Sheet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6"/>
          <c:w val="0.791"/>
          <c:h val="0.66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'!$D$5:$P$5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33064584"/>
        <c:axId val="29145801"/>
      </c:lineChart>
      <c:catAx>
        <c:axId val="330645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145801"/>
        <c:crosses val="autoZero"/>
        <c:auto val="0"/>
        <c:lblOffset val="100"/>
        <c:tickMarkSkip val="2"/>
        <c:noMultiLvlLbl val="0"/>
      </c:catAx>
      <c:valAx>
        <c:axId val="2914580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06458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1"/>
          <c:h val="0.63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'!$D$15:$P$15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7159266"/>
        <c:axId val="64433395"/>
      </c:lineChart>
      <c:catAx>
        <c:axId val="71592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433395"/>
        <c:crosses val="autoZero"/>
        <c:auto val="0"/>
        <c:lblOffset val="100"/>
        <c:tickLblSkip val="2"/>
        <c:noMultiLvlLbl val="0"/>
      </c:catAx>
      <c:valAx>
        <c:axId val="6443339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15926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425"/>
          <c:w val="0.791"/>
          <c:h val="0.63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'!$D$16:$P$16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3029644"/>
        <c:axId val="51722477"/>
      </c:lineChart>
      <c:catAx>
        <c:axId val="4302964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722477"/>
        <c:crosses val="autoZero"/>
        <c:auto val="0"/>
        <c:lblOffset val="100"/>
        <c:tickLblSkip val="2"/>
        <c:noMultiLvlLbl val="0"/>
      </c:catAx>
      <c:valAx>
        <c:axId val="5172247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02964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75"/>
          <c:y val="0.0507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'!$D$17:$P$17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62849110"/>
        <c:axId val="28771079"/>
      </c:lineChart>
      <c:catAx>
        <c:axId val="6284911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771079"/>
        <c:crosses val="autoZero"/>
        <c:auto val="0"/>
        <c:lblOffset val="100"/>
        <c:tickLblSkip val="2"/>
        <c:noMultiLvlLbl val="0"/>
      </c:catAx>
      <c:valAx>
        <c:axId val="2877107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84911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'!$D$18:$P$18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7613120"/>
        <c:axId val="48756033"/>
      </c:lineChart>
      <c:catAx>
        <c:axId val="5761312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756033"/>
        <c:crosses val="autoZero"/>
        <c:auto val="1"/>
        <c:lblOffset val="100"/>
        <c:tickLblSkip val="2"/>
        <c:noMultiLvlLbl val="0"/>
      </c:catAx>
      <c:valAx>
        <c:axId val="4875603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61312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'!$D$19:$P$19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36151114"/>
        <c:axId val="56924571"/>
      </c:lineChart>
      <c:catAx>
        <c:axId val="361511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924571"/>
        <c:crosses val="autoZero"/>
        <c:auto val="1"/>
        <c:lblOffset val="100"/>
        <c:tickLblSkip val="2"/>
        <c:noMultiLvlLbl val="0"/>
      </c:catAx>
      <c:valAx>
        <c:axId val="5692457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15111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1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'!$D$20:$P$20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2559092"/>
        <c:axId val="47487509"/>
      </c:lineChart>
      <c:catAx>
        <c:axId val="425590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487509"/>
        <c:crosses val="autoZero"/>
        <c:auto val="0"/>
        <c:lblOffset val="100"/>
        <c:tickLblSkip val="2"/>
        <c:noMultiLvlLbl val="0"/>
      </c:catAx>
      <c:valAx>
        <c:axId val="4748750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55909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512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26"/>
          <c:w val="0.7955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'!$D$21:$P$21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4734398"/>
        <c:axId val="21282991"/>
      </c:lineChart>
      <c:catAx>
        <c:axId val="2473439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282991"/>
        <c:crosses val="autoZero"/>
        <c:auto val="1"/>
        <c:lblOffset val="100"/>
        <c:tickLblSkip val="2"/>
        <c:noMultiLvlLbl val="0"/>
      </c:catAx>
      <c:valAx>
        <c:axId val="2128299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73439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25"/>
          <c:w val="0.916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33"/>
          <c:w val="0.795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'!$D$22:$P$22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7329192"/>
        <c:axId val="46200681"/>
      </c:lineChart>
      <c:catAx>
        <c:axId val="5732919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200681"/>
        <c:crosses val="autoZero"/>
        <c:auto val="1"/>
        <c:lblOffset val="100"/>
        <c:tickLblSkip val="2"/>
        <c:noMultiLvlLbl val="0"/>
      </c:catAx>
      <c:valAx>
        <c:axId val="4620068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2919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3"/>
          <c:y val="0.0285"/>
          <c:w val="0.916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175"/>
          <c:w val="0.8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'!$D$23:$P$23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13152946"/>
        <c:axId val="51267651"/>
      </c:lineChart>
      <c:catAx>
        <c:axId val="1315294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267651"/>
        <c:crosses val="autoZero"/>
        <c:auto val="1"/>
        <c:lblOffset val="100"/>
        <c:tickLblSkip val="2"/>
        <c:noMultiLvlLbl val="0"/>
      </c:catAx>
      <c:valAx>
        <c:axId val="5126765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5294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25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3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'!$D$8:$P$8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8755676"/>
        <c:axId val="59039037"/>
      </c:lineChart>
      <c:catAx>
        <c:axId val="5875567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039037"/>
        <c:crosses val="autoZero"/>
        <c:auto val="1"/>
        <c:lblOffset val="100"/>
        <c:tickLblSkip val="2"/>
        <c:noMultiLvlLbl val="0"/>
      </c:catAx>
      <c:valAx>
        <c:axId val="5903903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75567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'!$D$6:$P$6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60985618"/>
        <c:axId val="11999651"/>
      </c:lineChart>
      <c:catAx>
        <c:axId val="609856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99651"/>
        <c:crosses val="autoZero"/>
        <c:auto val="1"/>
        <c:lblOffset val="100"/>
        <c:tickLblSkip val="2"/>
        <c:noMultiLvlLbl val="0"/>
      </c:catAx>
      <c:valAx>
        <c:axId val="1199965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98561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12625"/>
          <c:w val="0.87475"/>
          <c:h val="0.6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4"/>
              <c:layout>
                <c:manualLayout>
                  <c:x val="0.003"/>
                  <c:y val="-0.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'!$P$5:$P$24</c:f>
              <c:numCache/>
            </c:numRef>
          </c:val>
        </c:ser>
        <c:axId val="61589286"/>
        <c:axId val="17432663"/>
      </c:barChart>
      <c:catAx>
        <c:axId val="6158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17432663"/>
        <c:crosses val="autoZero"/>
        <c:auto val="1"/>
        <c:lblOffset val="100"/>
        <c:noMultiLvlLbl val="0"/>
      </c:catAx>
      <c:valAx>
        <c:axId val="17432663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61589286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'有病者率'!$D$5:$P$5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2676240"/>
        <c:axId val="2759569"/>
      </c:lineChart>
      <c:catAx>
        <c:axId val="2267624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59569"/>
        <c:crosses val="autoZero"/>
        <c:auto val="0"/>
        <c:lblOffset val="100"/>
        <c:tickLblSkip val="2"/>
        <c:noMultiLvlLbl val="0"/>
      </c:catAx>
      <c:valAx>
        <c:axId val="27595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67624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'有病者率'!$D$6:$P$6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4836122"/>
        <c:axId val="22198507"/>
      </c:lineChart>
      <c:catAx>
        <c:axId val="2483612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198507"/>
        <c:crosses val="autoZero"/>
        <c:auto val="1"/>
        <c:lblOffset val="100"/>
        <c:tickLblSkip val="2"/>
        <c:noMultiLvlLbl val="0"/>
      </c:catAx>
      <c:valAx>
        <c:axId val="221985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83612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'有病者率'!$D$7:$P$7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5568836"/>
        <c:axId val="53248613"/>
      </c:lineChart>
      <c:catAx>
        <c:axId val="6556883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248613"/>
        <c:crosses val="autoZero"/>
        <c:auto val="0"/>
        <c:lblOffset val="100"/>
        <c:tickLblSkip val="2"/>
        <c:noMultiLvlLbl val="0"/>
      </c:catAx>
      <c:valAx>
        <c:axId val="532486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6883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'有病者率'!$D$9:$P$9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9475470"/>
        <c:axId val="18170367"/>
      </c:lineChart>
      <c:catAx>
        <c:axId val="947547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170367"/>
        <c:crosses val="autoZero"/>
        <c:auto val="1"/>
        <c:lblOffset val="100"/>
        <c:tickLblSkip val="2"/>
        <c:noMultiLvlLbl val="0"/>
      </c:catAx>
      <c:valAx>
        <c:axId val="181703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47547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'有病者率'!$D$10:$P$10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9315576"/>
        <c:axId val="62513593"/>
      </c:lineChart>
      <c:catAx>
        <c:axId val="2931557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13593"/>
        <c:crosses val="autoZero"/>
        <c:auto val="1"/>
        <c:lblOffset val="100"/>
        <c:tickLblSkip val="2"/>
        <c:noMultiLvlLbl val="0"/>
      </c:catAx>
      <c:valAx>
        <c:axId val="625135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31557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'有病者率'!$D$11:$P$11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5751426"/>
        <c:axId val="30436243"/>
      </c:lineChart>
      <c:catAx>
        <c:axId val="2575142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436243"/>
        <c:crosses val="autoZero"/>
        <c:auto val="1"/>
        <c:lblOffset val="100"/>
        <c:tickLblSkip val="2"/>
        <c:noMultiLvlLbl val="0"/>
      </c:catAx>
      <c:valAx>
        <c:axId val="304362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5142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'有病者率'!$D$12:$P$12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490732"/>
        <c:axId val="49416589"/>
      </c:lineChart>
      <c:catAx>
        <c:axId val="549073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416589"/>
        <c:crosses val="autoZero"/>
        <c:auto val="0"/>
        <c:lblOffset val="100"/>
        <c:tickLblSkip val="2"/>
        <c:noMultiLvlLbl val="0"/>
      </c:catAx>
      <c:valAx>
        <c:axId val="494165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73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5"/>
          <c:y val="0.0285"/>
          <c:w val="0.724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'有病者率'!$D$13:$P$13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2096118"/>
        <c:axId val="43320743"/>
      </c:lineChart>
      <c:catAx>
        <c:axId val="4209611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320743"/>
        <c:crosses val="autoZero"/>
        <c:auto val="0"/>
        <c:lblOffset val="100"/>
        <c:tickLblSkip val="2"/>
        <c:noMultiLvlLbl val="0"/>
      </c:catAx>
      <c:valAx>
        <c:axId val="433207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9611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'有病者率'!$D$14:$P$14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4342368"/>
        <c:axId val="19319265"/>
      </c:lineChart>
      <c:catAx>
        <c:axId val="5434236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319265"/>
        <c:crosses val="autoZero"/>
        <c:auto val="0"/>
        <c:lblOffset val="100"/>
        <c:tickLblSkip val="2"/>
        <c:noMultiLvlLbl val="0"/>
      </c:catAx>
      <c:valAx>
        <c:axId val="193192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236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6125"/>
          <c:h val="0.653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'!$D$7:$P$7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0887996"/>
        <c:axId val="32447645"/>
      </c:lineChart>
      <c:catAx>
        <c:axId val="408879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447645"/>
        <c:crosses val="autoZero"/>
        <c:auto val="0"/>
        <c:lblOffset val="100"/>
        <c:tickLblSkip val="3"/>
        <c:noMultiLvlLbl val="0"/>
      </c:catAx>
      <c:valAx>
        <c:axId val="3244764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88799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725"/>
          <c:w val="0.7852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'有病者率'!$D$15:$P$15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9655658"/>
        <c:axId val="21356603"/>
      </c:lineChart>
      <c:catAx>
        <c:axId val="3965565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356603"/>
        <c:crosses val="autoZero"/>
        <c:auto val="0"/>
        <c:lblOffset val="100"/>
        <c:tickLblSkip val="2"/>
        <c:noMultiLvlLbl val="0"/>
      </c:catAx>
      <c:valAx>
        <c:axId val="213566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565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5"/>
          <c:y val="0.0285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'有病者率'!$D$16:$P$16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7991700"/>
        <c:axId val="52163253"/>
      </c:lineChart>
      <c:catAx>
        <c:axId val="5799170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163253"/>
        <c:crosses val="autoZero"/>
        <c:auto val="0"/>
        <c:lblOffset val="100"/>
        <c:tickLblSkip val="2"/>
        <c:noMultiLvlLbl val="0"/>
      </c:catAx>
      <c:valAx>
        <c:axId val="521632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91700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'有病者率'!$D$17:$P$17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6816094"/>
        <c:axId val="64473935"/>
      </c:lineChart>
      <c:catAx>
        <c:axId val="6681609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473935"/>
        <c:crosses val="autoZero"/>
        <c:auto val="0"/>
        <c:lblOffset val="100"/>
        <c:tickLblSkip val="2"/>
        <c:noMultiLvlLbl val="0"/>
      </c:catAx>
      <c:valAx>
        <c:axId val="644739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609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'有病者率'!$D$18:$P$18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3394504"/>
        <c:axId val="55006217"/>
      </c:lineChart>
      <c:catAx>
        <c:axId val="4339450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006217"/>
        <c:crosses val="autoZero"/>
        <c:auto val="1"/>
        <c:lblOffset val="100"/>
        <c:tickLblSkip val="2"/>
        <c:noMultiLvlLbl val="0"/>
      </c:catAx>
      <c:valAx>
        <c:axId val="550062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39450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'有病者率'!$D$19:$P$19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5293906"/>
        <c:axId val="26318563"/>
      </c:lineChart>
      <c:catAx>
        <c:axId val="2529390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318563"/>
        <c:crosses val="autoZero"/>
        <c:auto val="1"/>
        <c:lblOffset val="100"/>
        <c:tickLblSkip val="2"/>
        <c:noMultiLvlLbl val="0"/>
      </c:catAx>
      <c:valAx>
        <c:axId val="263185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29390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425"/>
          <c:w val="0.7835"/>
          <c:h val="0.648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'有病者率'!$D$20:$P$20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5540476"/>
        <c:axId val="51428829"/>
      </c:lineChart>
      <c:catAx>
        <c:axId val="35540476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428829"/>
        <c:crosses val="autoZero"/>
        <c:auto val="0"/>
        <c:lblOffset val="100"/>
        <c:tickLblSkip val="2"/>
        <c:noMultiLvlLbl val="0"/>
      </c:catAx>
      <c:valAx>
        <c:axId val="514288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4047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397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'有病者率'!$D$21:$P$21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0206278"/>
        <c:axId val="4985591"/>
      </c:lineChart>
      <c:catAx>
        <c:axId val="60206278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85591"/>
        <c:crosses val="autoZero"/>
        <c:auto val="1"/>
        <c:lblOffset val="100"/>
        <c:tickLblSkip val="2"/>
        <c:noMultiLvlLbl val="0"/>
      </c:catAx>
      <c:valAx>
        <c:axId val="49855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20627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'有病者率'!$D$22:$P$22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4870320"/>
        <c:axId val="1179697"/>
      </c:lineChart>
      <c:catAx>
        <c:axId val="44870320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79697"/>
        <c:crosses val="autoZero"/>
        <c:auto val="1"/>
        <c:lblOffset val="100"/>
        <c:tickLblSkip val="2"/>
        <c:noMultiLvlLbl val="0"/>
      </c:catAx>
      <c:valAx>
        <c:axId val="11796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870320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97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'有病者率'!$D$23:$P$23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0617274"/>
        <c:axId val="28446603"/>
      </c:lineChart>
      <c:catAx>
        <c:axId val="10617274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446603"/>
        <c:crosses val="autoZero"/>
        <c:auto val="1"/>
        <c:lblOffset val="100"/>
        <c:tickLblSkip val="2"/>
        <c:noMultiLvlLbl val="0"/>
      </c:catAx>
      <c:valAx>
        <c:axId val="284466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1727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Osaka"/>
                <a:ea typeface="Osaka"/>
                <a:cs typeface="Osaka"/>
              </a:rPr>
              <a:t>H28</a:t>
            </a:r>
            <a:r>
              <a:rPr lang="en-US" cap="none" sz="14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'有病者率'!$P$5:$P$24</c:f>
              <c:numCache/>
            </c:numRef>
          </c:val>
        </c:ser>
        <c:axId val="54692836"/>
        <c:axId val="22473477"/>
      </c:barChart>
      <c:catAx>
        <c:axId val="5469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2473477"/>
        <c:crosses val="autoZero"/>
        <c:auto val="1"/>
        <c:lblOffset val="100"/>
        <c:noMultiLvlLbl val="0"/>
      </c:catAx>
      <c:valAx>
        <c:axId val="22473477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54692836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'!$D$9:$P$9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013559"/>
        <c:crosses val="autoZero"/>
        <c:auto val="1"/>
        <c:lblOffset val="100"/>
        <c:tickLblSkip val="2"/>
        <c:noMultiLvlLbl val="0"/>
      </c:catAx>
      <c:valAx>
        <c:axId val="11013559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59335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4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'有病者率'!$D$8:$P$8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934702"/>
        <c:axId val="8412319"/>
      </c:lineChart>
      <c:catAx>
        <c:axId val="934702"/>
        <c:scaling>
          <c:orientation val="minMax"/>
        </c:scaling>
        <c:axPos val="b"/>
        <c:delete val="0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412319"/>
        <c:crosses val="autoZero"/>
        <c:auto val="0"/>
        <c:lblOffset val="100"/>
        <c:tickLblSkip val="2"/>
        <c:noMultiLvlLbl val="0"/>
      </c:catAx>
      <c:valAx>
        <c:axId val="84123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70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'!$D$10:$P$10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32013168"/>
        <c:axId val="19683057"/>
      </c:lineChart>
      <c:catAx>
        <c:axId val="3201316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683057"/>
        <c:crosses val="autoZero"/>
        <c:auto val="1"/>
        <c:lblOffset val="100"/>
        <c:tickLblSkip val="2"/>
        <c:noMultiLvlLbl val="0"/>
      </c:catAx>
      <c:valAx>
        <c:axId val="1968305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01316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'!$D$11:$P$11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42929786"/>
        <c:axId val="50823755"/>
      </c:lineChart>
      <c:catAx>
        <c:axId val="4292978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823755"/>
        <c:crosses val="autoZero"/>
        <c:auto val="1"/>
        <c:lblOffset val="100"/>
        <c:tickLblSkip val="2"/>
        <c:noMultiLvlLbl val="0"/>
      </c:catAx>
      <c:valAx>
        <c:axId val="5082375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92978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5"/>
          <c:w val="0.7985"/>
          <c:h val="0.629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'!$D$12:$P$12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4760612"/>
        <c:axId val="23083461"/>
      </c:lineChart>
      <c:catAx>
        <c:axId val="5476061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083461"/>
        <c:crosses val="autoZero"/>
        <c:auto val="0"/>
        <c:lblOffset val="100"/>
        <c:tickLblSkip val="2"/>
        <c:noMultiLvlLbl val="0"/>
      </c:catAx>
      <c:valAx>
        <c:axId val="23083461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061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415"/>
          <c:w val="0.7835"/>
          <c:h val="0.64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'!$D$13:$P$13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6424558"/>
        <c:axId val="57821023"/>
      </c:lineChart>
      <c:catAx>
        <c:axId val="642455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821023"/>
        <c:crosses val="autoZero"/>
        <c:auto val="0"/>
        <c:lblOffset val="100"/>
        <c:tickLblSkip val="2"/>
        <c:noMultiLvlLbl val="0"/>
      </c:catAx>
      <c:valAx>
        <c:axId val="57821023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55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5"/>
          <c:y val="0.045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725"/>
          <c:w val="0.7985"/>
          <c:h val="0.64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'!$D$14:$P$14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'!$D$4:$P$4</c:f>
              <c:numCache/>
            </c:numRef>
          </c:cat>
          <c:val>
            <c:numRef>
              <c:f>'一人平均う歯数 '!$D$24:$P$24</c:f>
              <c:numCache/>
            </c:numRef>
          </c:val>
          <c:smooth val="0"/>
        </c:ser>
        <c:axId val="50627160"/>
        <c:axId val="52991257"/>
      </c:lineChart>
      <c:catAx>
        <c:axId val="5062716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991257"/>
        <c:crosses val="autoZero"/>
        <c:auto val="0"/>
        <c:lblOffset val="100"/>
        <c:tickLblSkip val="2"/>
        <c:noMultiLvlLbl val="0"/>
      </c:catAx>
      <c:valAx>
        <c:axId val="52991257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716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775"/>
          <c:y val="0.05075"/>
          <c:w val="0.932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1172825"/>
        <a:ext cx="1809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85725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247900" y="11172825"/>
        <a:ext cx="18288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62</xdr:row>
      <xdr:rowOff>38100</xdr:rowOff>
    </xdr:from>
    <xdr:to>
      <xdr:col>12</xdr:col>
      <xdr:colOff>133350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171950" y="11172825"/>
        <a:ext cx="18192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142875</xdr:rowOff>
    </xdr:from>
    <xdr:to>
      <xdr:col>4</xdr:col>
      <xdr:colOff>28575</xdr:colOff>
      <xdr:row>88</xdr:row>
      <xdr:rowOff>85725</xdr:rowOff>
    </xdr:to>
    <xdr:graphicFrame macro="">
      <xdr:nvGraphicFramePr>
        <xdr:cNvPr id="11" name="グラフ 10"/>
        <xdr:cNvGraphicFramePr/>
      </xdr:nvGraphicFramePr>
      <xdr:xfrm>
        <a:off x="342900" y="13754100"/>
        <a:ext cx="18097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142875</xdr:rowOff>
    </xdr:from>
    <xdr:to>
      <xdr:col>8</xdr:col>
      <xdr:colOff>85725</xdr:colOff>
      <xdr:row>88</xdr:row>
      <xdr:rowOff>85725</xdr:rowOff>
    </xdr:to>
    <xdr:graphicFrame macro="">
      <xdr:nvGraphicFramePr>
        <xdr:cNvPr id="12" name="グラフ 11"/>
        <xdr:cNvGraphicFramePr/>
      </xdr:nvGraphicFramePr>
      <xdr:xfrm>
        <a:off x="2247900" y="13754100"/>
        <a:ext cx="182880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180975</xdr:colOff>
      <xdr:row>75</xdr:row>
      <xdr:rowOff>142875</xdr:rowOff>
    </xdr:from>
    <xdr:to>
      <xdr:col>12</xdr:col>
      <xdr:colOff>133350</xdr:colOff>
      <xdr:row>88</xdr:row>
      <xdr:rowOff>85725</xdr:rowOff>
    </xdr:to>
    <xdr:graphicFrame macro="">
      <xdr:nvGraphicFramePr>
        <xdr:cNvPr id="13" name="グラフ 12"/>
        <xdr:cNvGraphicFramePr/>
      </xdr:nvGraphicFramePr>
      <xdr:xfrm>
        <a:off x="4171950" y="13754100"/>
        <a:ext cx="18192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142875</xdr:rowOff>
    </xdr:from>
    <xdr:to>
      <xdr:col>16</xdr:col>
      <xdr:colOff>190500</xdr:colOff>
      <xdr:row>88</xdr:row>
      <xdr:rowOff>85725</xdr:rowOff>
    </xdr:to>
    <xdr:graphicFrame macro="">
      <xdr:nvGraphicFramePr>
        <xdr:cNvPr id="14" name="グラフ 13"/>
        <xdr:cNvGraphicFramePr/>
      </xdr:nvGraphicFramePr>
      <xdr:xfrm>
        <a:off x="6086475" y="13754100"/>
        <a:ext cx="182880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104775</xdr:rowOff>
    </xdr:from>
    <xdr:to>
      <xdr:col>4</xdr:col>
      <xdr:colOff>28575</xdr:colOff>
      <xdr:row>102</xdr:row>
      <xdr:rowOff>47625</xdr:rowOff>
    </xdr:to>
    <xdr:graphicFrame macro="">
      <xdr:nvGraphicFramePr>
        <xdr:cNvPr id="20" name="グラフ 19"/>
        <xdr:cNvGraphicFramePr/>
      </xdr:nvGraphicFramePr>
      <xdr:xfrm>
        <a:off x="342900" y="16383000"/>
        <a:ext cx="18097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104775</xdr:rowOff>
    </xdr:from>
    <xdr:to>
      <xdr:col>8</xdr:col>
      <xdr:colOff>85725</xdr:colOff>
      <xdr:row>102</xdr:row>
      <xdr:rowOff>47625</xdr:rowOff>
    </xdr:to>
    <xdr:graphicFrame macro="">
      <xdr:nvGraphicFramePr>
        <xdr:cNvPr id="23" name="グラフ 22"/>
        <xdr:cNvGraphicFramePr/>
      </xdr:nvGraphicFramePr>
      <xdr:xfrm>
        <a:off x="2247900" y="16383000"/>
        <a:ext cx="18288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180975</xdr:colOff>
      <xdr:row>89</xdr:row>
      <xdr:rowOff>104775</xdr:rowOff>
    </xdr:from>
    <xdr:to>
      <xdr:col>12</xdr:col>
      <xdr:colOff>133350</xdr:colOff>
      <xdr:row>102</xdr:row>
      <xdr:rowOff>47625</xdr:rowOff>
    </xdr:to>
    <xdr:graphicFrame macro="">
      <xdr:nvGraphicFramePr>
        <xdr:cNvPr id="26" name="グラフ 25"/>
        <xdr:cNvGraphicFramePr/>
      </xdr:nvGraphicFramePr>
      <xdr:xfrm>
        <a:off x="4171950" y="16383000"/>
        <a:ext cx="18192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104775</xdr:rowOff>
    </xdr:from>
    <xdr:to>
      <xdr:col>16</xdr:col>
      <xdr:colOff>190500</xdr:colOff>
      <xdr:row>102</xdr:row>
      <xdr:rowOff>47625</xdr:rowOff>
    </xdr:to>
    <xdr:graphicFrame macro="">
      <xdr:nvGraphicFramePr>
        <xdr:cNvPr id="33" name="グラフ 32"/>
        <xdr:cNvGraphicFramePr/>
      </xdr:nvGraphicFramePr>
      <xdr:xfrm>
        <a:off x="6086475" y="16383000"/>
        <a:ext cx="182880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66675</xdr:rowOff>
    </xdr:from>
    <xdr:to>
      <xdr:col>4</xdr:col>
      <xdr:colOff>28575</xdr:colOff>
      <xdr:row>116</xdr:row>
      <xdr:rowOff>9525</xdr:rowOff>
    </xdr:to>
    <xdr:graphicFrame macro="">
      <xdr:nvGraphicFramePr>
        <xdr:cNvPr id="41" name="グラフ 40"/>
        <xdr:cNvGraphicFramePr/>
      </xdr:nvGraphicFramePr>
      <xdr:xfrm>
        <a:off x="342900" y="19011900"/>
        <a:ext cx="180975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66675</xdr:rowOff>
    </xdr:from>
    <xdr:to>
      <xdr:col>8</xdr:col>
      <xdr:colOff>85725</xdr:colOff>
      <xdr:row>116</xdr:row>
      <xdr:rowOff>9525</xdr:rowOff>
    </xdr:to>
    <xdr:graphicFrame macro="">
      <xdr:nvGraphicFramePr>
        <xdr:cNvPr id="47" name="グラフ 46"/>
        <xdr:cNvGraphicFramePr/>
      </xdr:nvGraphicFramePr>
      <xdr:xfrm>
        <a:off x="2247900" y="19011900"/>
        <a:ext cx="182880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180975</xdr:colOff>
      <xdr:row>103</xdr:row>
      <xdr:rowOff>66675</xdr:rowOff>
    </xdr:from>
    <xdr:to>
      <xdr:col>12</xdr:col>
      <xdr:colOff>133350</xdr:colOff>
      <xdr:row>116</xdr:row>
      <xdr:rowOff>9525</xdr:rowOff>
    </xdr:to>
    <xdr:graphicFrame macro="">
      <xdr:nvGraphicFramePr>
        <xdr:cNvPr id="48" name="グラフ 47"/>
        <xdr:cNvGraphicFramePr/>
      </xdr:nvGraphicFramePr>
      <xdr:xfrm>
        <a:off x="4171950" y="19011900"/>
        <a:ext cx="18192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66675</xdr:rowOff>
    </xdr:from>
    <xdr:to>
      <xdr:col>16</xdr:col>
      <xdr:colOff>190500</xdr:colOff>
      <xdr:row>116</xdr:row>
      <xdr:rowOff>9525</xdr:rowOff>
    </xdr:to>
    <xdr:graphicFrame macro="">
      <xdr:nvGraphicFramePr>
        <xdr:cNvPr id="49" name="グラフ 48"/>
        <xdr:cNvGraphicFramePr/>
      </xdr:nvGraphicFramePr>
      <xdr:xfrm>
        <a:off x="6086475" y="19011900"/>
        <a:ext cx="18288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28575</xdr:rowOff>
    </xdr:from>
    <xdr:to>
      <xdr:col>4</xdr:col>
      <xdr:colOff>28575</xdr:colOff>
      <xdr:row>129</xdr:row>
      <xdr:rowOff>114300</xdr:rowOff>
    </xdr:to>
    <xdr:graphicFrame macro="">
      <xdr:nvGraphicFramePr>
        <xdr:cNvPr id="52" name="グラフ 51"/>
        <xdr:cNvGraphicFramePr/>
      </xdr:nvGraphicFramePr>
      <xdr:xfrm>
        <a:off x="342900" y="21640800"/>
        <a:ext cx="180975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28575</xdr:rowOff>
    </xdr:from>
    <xdr:to>
      <xdr:col>8</xdr:col>
      <xdr:colOff>85725</xdr:colOff>
      <xdr:row>129</xdr:row>
      <xdr:rowOff>114300</xdr:rowOff>
    </xdr:to>
    <xdr:graphicFrame macro="">
      <xdr:nvGraphicFramePr>
        <xdr:cNvPr id="53" name="グラフ 52"/>
        <xdr:cNvGraphicFramePr/>
      </xdr:nvGraphicFramePr>
      <xdr:xfrm>
        <a:off x="2247900" y="21640800"/>
        <a:ext cx="1828800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180975</xdr:colOff>
      <xdr:row>117</xdr:row>
      <xdr:rowOff>28575</xdr:rowOff>
    </xdr:from>
    <xdr:to>
      <xdr:col>12</xdr:col>
      <xdr:colOff>133350</xdr:colOff>
      <xdr:row>129</xdr:row>
      <xdr:rowOff>114300</xdr:rowOff>
    </xdr:to>
    <xdr:graphicFrame macro="">
      <xdr:nvGraphicFramePr>
        <xdr:cNvPr id="54" name="グラフ 53"/>
        <xdr:cNvGraphicFramePr/>
      </xdr:nvGraphicFramePr>
      <xdr:xfrm>
        <a:off x="4171950" y="21640800"/>
        <a:ext cx="18192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190500</xdr:colOff>
      <xdr:row>74</xdr:row>
      <xdr:rowOff>123825</xdr:rowOff>
    </xdr:to>
    <xdr:graphicFrame macro="">
      <xdr:nvGraphicFramePr>
        <xdr:cNvPr id="64" name="グラフ 64"/>
        <xdr:cNvGraphicFramePr/>
      </xdr:nvGraphicFramePr>
      <xdr:xfrm>
        <a:off x="6086475" y="11172825"/>
        <a:ext cx="1828800" cy="2371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676275</xdr:colOff>
      <xdr:row>28</xdr:row>
      <xdr:rowOff>85725</xdr:rowOff>
    </xdr:from>
    <xdr:to>
      <xdr:col>14</xdr:col>
      <xdr:colOff>285750</xdr:colOff>
      <xdr:row>51</xdr:row>
      <xdr:rowOff>0</xdr:rowOff>
    </xdr:to>
    <xdr:graphicFrame macro="">
      <xdr:nvGraphicFramePr>
        <xdr:cNvPr id="66" name="グラフ 65"/>
        <xdr:cNvGraphicFramePr/>
      </xdr:nvGraphicFramePr>
      <xdr:xfrm>
        <a:off x="971550" y="5743575"/>
        <a:ext cx="6105525" cy="3419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209550</xdr:colOff>
      <xdr:row>26</xdr:row>
      <xdr:rowOff>133350</xdr:rowOff>
    </xdr:from>
    <xdr:to>
      <xdr:col>16</xdr:col>
      <xdr:colOff>95250</xdr:colOff>
      <xdr:row>54</xdr:row>
      <xdr:rowOff>85725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5486400"/>
          <a:ext cx="73152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27</xdr:row>
      <xdr:rowOff>133350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581025" y="563880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62</xdr:row>
      <xdr:rowOff>38100</xdr:rowOff>
    </xdr:from>
    <xdr:to>
      <xdr:col>4</xdr:col>
      <xdr:colOff>28575</xdr:colOff>
      <xdr:row>74</xdr:row>
      <xdr:rowOff>123825</xdr:rowOff>
    </xdr:to>
    <xdr:graphicFrame macro="">
      <xdr:nvGraphicFramePr>
        <xdr:cNvPr id="2" name="グラフ 1"/>
        <xdr:cNvGraphicFramePr/>
      </xdr:nvGraphicFramePr>
      <xdr:xfrm>
        <a:off x="342900" y="11077575"/>
        <a:ext cx="18097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62</xdr:row>
      <xdr:rowOff>38100</xdr:rowOff>
    </xdr:from>
    <xdr:to>
      <xdr:col>8</xdr:col>
      <xdr:colOff>76200</xdr:colOff>
      <xdr:row>74</xdr:row>
      <xdr:rowOff>123825</xdr:rowOff>
    </xdr:to>
    <xdr:graphicFrame macro="">
      <xdr:nvGraphicFramePr>
        <xdr:cNvPr id="5" name="グラフ 4"/>
        <xdr:cNvGraphicFramePr/>
      </xdr:nvGraphicFramePr>
      <xdr:xfrm>
        <a:off x="2247900" y="11077575"/>
        <a:ext cx="18192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62</xdr:row>
      <xdr:rowOff>38100</xdr:rowOff>
    </xdr:from>
    <xdr:to>
      <xdr:col>12</xdr:col>
      <xdr:colOff>123825</xdr:colOff>
      <xdr:row>74</xdr:row>
      <xdr:rowOff>123825</xdr:rowOff>
    </xdr:to>
    <xdr:graphicFrame macro="">
      <xdr:nvGraphicFramePr>
        <xdr:cNvPr id="6" name="グラフ 5"/>
        <xdr:cNvGraphicFramePr/>
      </xdr:nvGraphicFramePr>
      <xdr:xfrm>
        <a:off x="4162425" y="11077575"/>
        <a:ext cx="18192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75</xdr:row>
      <xdr:rowOff>133350</xdr:rowOff>
    </xdr:from>
    <xdr:to>
      <xdr:col>4</xdr:col>
      <xdr:colOff>28575</xdr:colOff>
      <xdr:row>88</xdr:row>
      <xdr:rowOff>76200</xdr:rowOff>
    </xdr:to>
    <xdr:graphicFrame macro="">
      <xdr:nvGraphicFramePr>
        <xdr:cNvPr id="11" name="グラフ 10"/>
        <xdr:cNvGraphicFramePr/>
      </xdr:nvGraphicFramePr>
      <xdr:xfrm>
        <a:off x="342900" y="13649325"/>
        <a:ext cx="180975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75</xdr:row>
      <xdr:rowOff>133350</xdr:rowOff>
    </xdr:from>
    <xdr:to>
      <xdr:col>8</xdr:col>
      <xdr:colOff>76200</xdr:colOff>
      <xdr:row>88</xdr:row>
      <xdr:rowOff>76200</xdr:rowOff>
    </xdr:to>
    <xdr:graphicFrame macro="">
      <xdr:nvGraphicFramePr>
        <xdr:cNvPr id="12" name="グラフ 11"/>
        <xdr:cNvGraphicFramePr/>
      </xdr:nvGraphicFramePr>
      <xdr:xfrm>
        <a:off x="2247900" y="13649325"/>
        <a:ext cx="18192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75</xdr:row>
      <xdr:rowOff>133350</xdr:rowOff>
    </xdr:from>
    <xdr:to>
      <xdr:col>12</xdr:col>
      <xdr:colOff>123825</xdr:colOff>
      <xdr:row>88</xdr:row>
      <xdr:rowOff>76200</xdr:rowOff>
    </xdr:to>
    <xdr:graphicFrame macro="">
      <xdr:nvGraphicFramePr>
        <xdr:cNvPr id="13" name="グラフ 12"/>
        <xdr:cNvGraphicFramePr/>
      </xdr:nvGraphicFramePr>
      <xdr:xfrm>
        <a:off x="4162425" y="13649325"/>
        <a:ext cx="18192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228600</xdr:colOff>
      <xdr:row>75</xdr:row>
      <xdr:rowOff>133350</xdr:rowOff>
    </xdr:from>
    <xdr:to>
      <xdr:col>16</xdr:col>
      <xdr:colOff>180975</xdr:colOff>
      <xdr:row>88</xdr:row>
      <xdr:rowOff>76200</xdr:rowOff>
    </xdr:to>
    <xdr:graphicFrame macro="">
      <xdr:nvGraphicFramePr>
        <xdr:cNvPr id="14" name="グラフ 13"/>
        <xdr:cNvGraphicFramePr/>
      </xdr:nvGraphicFramePr>
      <xdr:xfrm>
        <a:off x="6086475" y="13649325"/>
        <a:ext cx="18192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89</xdr:row>
      <xdr:rowOff>95250</xdr:rowOff>
    </xdr:from>
    <xdr:to>
      <xdr:col>4</xdr:col>
      <xdr:colOff>28575</xdr:colOff>
      <xdr:row>102</xdr:row>
      <xdr:rowOff>38100</xdr:rowOff>
    </xdr:to>
    <xdr:graphicFrame macro="">
      <xdr:nvGraphicFramePr>
        <xdr:cNvPr id="20" name="グラフ 19"/>
        <xdr:cNvGraphicFramePr/>
      </xdr:nvGraphicFramePr>
      <xdr:xfrm>
        <a:off x="342900" y="16278225"/>
        <a:ext cx="18097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123825</xdr:colOff>
      <xdr:row>89</xdr:row>
      <xdr:rowOff>95250</xdr:rowOff>
    </xdr:from>
    <xdr:to>
      <xdr:col>8</xdr:col>
      <xdr:colOff>76200</xdr:colOff>
      <xdr:row>102</xdr:row>
      <xdr:rowOff>38100</xdr:rowOff>
    </xdr:to>
    <xdr:graphicFrame macro="">
      <xdr:nvGraphicFramePr>
        <xdr:cNvPr id="23" name="グラフ 22"/>
        <xdr:cNvGraphicFramePr/>
      </xdr:nvGraphicFramePr>
      <xdr:xfrm>
        <a:off x="2247900" y="16278225"/>
        <a:ext cx="18192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171450</xdr:colOff>
      <xdr:row>89</xdr:row>
      <xdr:rowOff>95250</xdr:rowOff>
    </xdr:from>
    <xdr:to>
      <xdr:col>12</xdr:col>
      <xdr:colOff>123825</xdr:colOff>
      <xdr:row>102</xdr:row>
      <xdr:rowOff>38100</xdr:rowOff>
    </xdr:to>
    <xdr:graphicFrame macro="">
      <xdr:nvGraphicFramePr>
        <xdr:cNvPr id="26" name="グラフ 25"/>
        <xdr:cNvGraphicFramePr/>
      </xdr:nvGraphicFramePr>
      <xdr:xfrm>
        <a:off x="4162425" y="16278225"/>
        <a:ext cx="18192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228600</xdr:colOff>
      <xdr:row>89</xdr:row>
      <xdr:rowOff>95250</xdr:rowOff>
    </xdr:from>
    <xdr:to>
      <xdr:col>16</xdr:col>
      <xdr:colOff>180975</xdr:colOff>
      <xdr:row>102</xdr:row>
      <xdr:rowOff>38100</xdr:rowOff>
    </xdr:to>
    <xdr:graphicFrame macro="">
      <xdr:nvGraphicFramePr>
        <xdr:cNvPr id="33" name="グラフ 32"/>
        <xdr:cNvGraphicFramePr/>
      </xdr:nvGraphicFramePr>
      <xdr:xfrm>
        <a:off x="6086475" y="16278225"/>
        <a:ext cx="18192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47625</xdr:colOff>
      <xdr:row>103</xdr:row>
      <xdr:rowOff>47625</xdr:rowOff>
    </xdr:from>
    <xdr:to>
      <xdr:col>4</xdr:col>
      <xdr:colOff>28575</xdr:colOff>
      <xdr:row>115</xdr:row>
      <xdr:rowOff>133350</xdr:rowOff>
    </xdr:to>
    <xdr:graphicFrame macro="">
      <xdr:nvGraphicFramePr>
        <xdr:cNvPr id="41" name="グラフ 40"/>
        <xdr:cNvGraphicFramePr/>
      </xdr:nvGraphicFramePr>
      <xdr:xfrm>
        <a:off x="342900" y="18897600"/>
        <a:ext cx="18097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103</xdr:row>
      <xdr:rowOff>47625</xdr:rowOff>
    </xdr:from>
    <xdr:to>
      <xdr:col>8</xdr:col>
      <xdr:colOff>76200</xdr:colOff>
      <xdr:row>115</xdr:row>
      <xdr:rowOff>133350</xdr:rowOff>
    </xdr:to>
    <xdr:graphicFrame macro="">
      <xdr:nvGraphicFramePr>
        <xdr:cNvPr id="47" name="グラフ 46"/>
        <xdr:cNvGraphicFramePr/>
      </xdr:nvGraphicFramePr>
      <xdr:xfrm>
        <a:off x="2247900" y="18897600"/>
        <a:ext cx="1819275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171450</xdr:colOff>
      <xdr:row>103</xdr:row>
      <xdr:rowOff>47625</xdr:rowOff>
    </xdr:from>
    <xdr:to>
      <xdr:col>12</xdr:col>
      <xdr:colOff>123825</xdr:colOff>
      <xdr:row>115</xdr:row>
      <xdr:rowOff>133350</xdr:rowOff>
    </xdr:to>
    <xdr:graphicFrame macro="">
      <xdr:nvGraphicFramePr>
        <xdr:cNvPr id="48" name="グラフ 47"/>
        <xdr:cNvGraphicFramePr/>
      </xdr:nvGraphicFramePr>
      <xdr:xfrm>
        <a:off x="4162425" y="18897600"/>
        <a:ext cx="1819275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228600</xdr:colOff>
      <xdr:row>103</xdr:row>
      <xdr:rowOff>47625</xdr:rowOff>
    </xdr:from>
    <xdr:to>
      <xdr:col>16</xdr:col>
      <xdr:colOff>180975</xdr:colOff>
      <xdr:row>115</xdr:row>
      <xdr:rowOff>133350</xdr:rowOff>
    </xdr:to>
    <xdr:graphicFrame macro="">
      <xdr:nvGraphicFramePr>
        <xdr:cNvPr id="49" name="グラフ 48"/>
        <xdr:cNvGraphicFramePr/>
      </xdr:nvGraphicFramePr>
      <xdr:xfrm>
        <a:off x="6086475" y="18897600"/>
        <a:ext cx="1819275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47625</xdr:colOff>
      <xdr:row>117</xdr:row>
      <xdr:rowOff>9525</xdr:rowOff>
    </xdr:from>
    <xdr:to>
      <xdr:col>4</xdr:col>
      <xdr:colOff>28575</xdr:colOff>
      <xdr:row>129</xdr:row>
      <xdr:rowOff>95250</xdr:rowOff>
    </xdr:to>
    <xdr:graphicFrame macro="">
      <xdr:nvGraphicFramePr>
        <xdr:cNvPr id="52" name="グラフ 52"/>
        <xdr:cNvGraphicFramePr/>
      </xdr:nvGraphicFramePr>
      <xdr:xfrm>
        <a:off x="342900" y="21526500"/>
        <a:ext cx="180975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123825</xdr:colOff>
      <xdr:row>117</xdr:row>
      <xdr:rowOff>9525</xdr:rowOff>
    </xdr:from>
    <xdr:to>
      <xdr:col>8</xdr:col>
      <xdr:colOff>76200</xdr:colOff>
      <xdr:row>129</xdr:row>
      <xdr:rowOff>95250</xdr:rowOff>
    </xdr:to>
    <xdr:graphicFrame macro="">
      <xdr:nvGraphicFramePr>
        <xdr:cNvPr id="53" name="グラフ 53"/>
        <xdr:cNvGraphicFramePr/>
      </xdr:nvGraphicFramePr>
      <xdr:xfrm>
        <a:off x="2247900" y="21526500"/>
        <a:ext cx="1819275" cy="2371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171450</xdr:colOff>
      <xdr:row>117</xdr:row>
      <xdr:rowOff>9525</xdr:rowOff>
    </xdr:from>
    <xdr:to>
      <xdr:col>12</xdr:col>
      <xdr:colOff>123825</xdr:colOff>
      <xdr:row>129</xdr:row>
      <xdr:rowOff>95250</xdr:rowOff>
    </xdr:to>
    <xdr:graphicFrame macro="">
      <xdr:nvGraphicFramePr>
        <xdr:cNvPr id="54" name="グラフ 54"/>
        <xdr:cNvGraphicFramePr/>
      </xdr:nvGraphicFramePr>
      <xdr:xfrm>
        <a:off x="4162425" y="21526500"/>
        <a:ext cx="1819275" cy="2371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685800</xdr:colOff>
      <xdr:row>28</xdr:row>
      <xdr:rowOff>104775</xdr:rowOff>
    </xdr:from>
    <xdr:to>
      <xdr:col>14</xdr:col>
      <xdr:colOff>342900</xdr:colOff>
      <xdr:row>56</xdr:row>
      <xdr:rowOff>19050</xdr:rowOff>
    </xdr:to>
    <xdr:graphicFrame macro="">
      <xdr:nvGraphicFramePr>
        <xdr:cNvPr id="66" name="グラフ 65"/>
        <xdr:cNvGraphicFramePr/>
      </xdr:nvGraphicFramePr>
      <xdr:xfrm>
        <a:off x="981075" y="5819775"/>
        <a:ext cx="6153150" cy="4181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228600</xdr:colOff>
      <xdr:row>62</xdr:row>
      <xdr:rowOff>38100</xdr:rowOff>
    </xdr:from>
    <xdr:to>
      <xdr:col>16</xdr:col>
      <xdr:colOff>180975</xdr:colOff>
      <xdr:row>74</xdr:row>
      <xdr:rowOff>123825</xdr:rowOff>
    </xdr:to>
    <xdr:graphicFrame macro="">
      <xdr:nvGraphicFramePr>
        <xdr:cNvPr id="24" name="グラフ 23"/>
        <xdr:cNvGraphicFramePr/>
      </xdr:nvGraphicFramePr>
      <xdr:xfrm>
        <a:off x="6086475" y="11077575"/>
        <a:ext cx="1819275" cy="2371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152400</xdr:colOff>
      <xdr:row>26</xdr:row>
      <xdr:rowOff>28575</xdr:rowOff>
    </xdr:from>
    <xdr:to>
      <xdr:col>16</xdr:col>
      <xdr:colOff>0</xdr:colOff>
      <xdr:row>58</xdr:row>
      <xdr:rowOff>85725</xdr:rowOff>
    </xdr:to>
    <xdr:pic>
      <xdr:nvPicPr>
        <xdr:cNvPr id="27" name="図 2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438775"/>
          <a:ext cx="7277100" cy="493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27</xdr:row>
      <xdr:rowOff>76200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600075" y="5638800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view="pageBreakPreview" zoomScale="85" zoomScaleSheetLayoutView="85" workbookViewId="0" topLeftCell="A26">
      <selection activeCell="U53" sqref="U53"/>
    </sheetView>
  </sheetViews>
  <sheetFormatPr defaultColWidth="10.59765625" defaultRowHeight="15"/>
  <cols>
    <col min="1" max="1" width="3.09765625" style="36" customWidth="1"/>
    <col min="2" max="2" width="9.3984375" style="34" customWidth="1"/>
    <col min="3" max="16" width="4.8984375" style="35" customWidth="1"/>
    <col min="17" max="17" width="3.19921875" style="36" customWidth="1"/>
    <col min="18" max="19" width="4.8984375" style="36" customWidth="1"/>
    <col min="20" max="78" width="10.5" style="36" customWidth="1"/>
    <col min="79" max="16384" width="10.59765625" style="36" customWidth="1"/>
  </cols>
  <sheetData>
    <row r="1" spans="2:17" ht="17.25">
      <c r="B1" s="66" t="s">
        <v>76</v>
      </c>
      <c r="Q1" s="55"/>
    </row>
    <row r="2" ht="5.25" customHeight="1"/>
    <row r="3" spans="2:22" ht="12" customHeight="1">
      <c r="B3" s="47"/>
      <c r="C3" s="144" t="s">
        <v>68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37"/>
      <c r="R3" s="37"/>
      <c r="S3" s="37"/>
      <c r="T3" s="37"/>
      <c r="U3" s="37"/>
      <c r="V3" s="37"/>
    </row>
    <row r="4" spans="2:21" ht="12" customHeight="1">
      <c r="B4" s="48" t="s">
        <v>67</v>
      </c>
      <c r="C4" s="38">
        <v>15</v>
      </c>
      <c r="D4" s="38">
        <v>16</v>
      </c>
      <c r="E4" s="38">
        <v>17</v>
      </c>
      <c r="F4" s="38">
        <v>18</v>
      </c>
      <c r="G4" s="38">
        <v>19</v>
      </c>
      <c r="H4" s="38">
        <v>20</v>
      </c>
      <c r="I4" s="38">
        <v>21</v>
      </c>
      <c r="J4" s="39">
        <v>22</v>
      </c>
      <c r="K4" s="39">
        <v>23</v>
      </c>
      <c r="L4" s="39">
        <v>24</v>
      </c>
      <c r="M4" s="40">
        <v>25</v>
      </c>
      <c r="N4" s="40">
        <v>26</v>
      </c>
      <c r="O4" s="41">
        <v>27</v>
      </c>
      <c r="P4" s="40">
        <v>28</v>
      </c>
      <c r="Q4" s="42"/>
      <c r="R4" s="42"/>
      <c r="S4" s="42"/>
      <c r="T4" s="42"/>
      <c r="U4" s="42"/>
    </row>
    <row r="5" spans="1:21" ht="17.25" customHeight="1">
      <c r="A5" s="36">
        <v>1</v>
      </c>
      <c r="B5" s="43" t="s">
        <v>15</v>
      </c>
      <c r="C5" s="61"/>
      <c r="D5" s="61"/>
      <c r="E5" s="61">
        <v>2.9466266866566717</v>
      </c>
      <c r="F5" s="61">
        <v>2.921417565485362</v>
      </c>
      <c r="G5" s="61">
        <v>2.742902711323764</v>
      </c>
      <c r="H5" s="61">
        <v>2.4766791044776117</v>
      </c>
      <c r="I5" s="61">
        <v>2.3932788374205267</v>
      </c>
      <c r="J5" s="61">
        <v>2.1951369652200676</v>
      </c>
      <c r="K5" s="61">
        <v>2.026092628832355</v>
      </c>
      <c r="L5" s="61">
        <v>2.0902612826603324</v>
      </c>
      <c r="M5" s="44">
        <v>1.909495077802477</v>
      </c>
      <c r="N5" s="44">
        <v>1.6073131955484896</v>
      </c>
      <c r="O5" s="62">
        <v>1.619155111254434</v>
      </c>
      <c r="P5" s="44">
        <v>1.3693548387096774</v>
      </c>
      <c r="Q5" s="45"/>
      <c r="R5" s="45"/>
      <c r="S5" s="45"/>
      <c r="T5" s="45"/>
      <c r="U5" s="45"/>
    </row>
    <row r="6" spans="1:21" ht="17.25" customHeight="1">
      <c r="A6" s="36">
        <v>2</v>
      </c>
      <c r="B6" s="43" t="s">
        <v>16</v>
      </c>
      <c r="C6" s="61">
        <v>3.9964253798033957</v>
      </c>
      <c r="D6" s="61">
        <v>3.7966244725738396</v>
      </c>
      <c r="E6" s="61">
        <v>3.2896678966789668</v>
      </c>
      <c r="F6" s="61">
        <v>3.7306368330464714</v>
      </c>
      <c r="G6" s="61">
        <v>3.5356176735798015</v>
      </c>
      <c r="H6" s="61">
        <v>3.4827586206896552</v>
      </c>
      <c r="I6" s="61">
        <v>3.080808080808081</v>
      </c>
      <c r="J6" s="61">
        <v>2.7676767676767677</v>
      </c>
      <c r="K6" s="61">
        <v>2.621387283236994</v>
      </c>
      <c r="L6" s="61">
        <v>2.320588235294118</v>
      </c>
      <c r="M6" s="44">
        <v>2.462559241706161</v>
      </c>
      <c r="N6" s="44">
        <v>1.8302972195589646</v>
      </c>
      <c r="O6" s="62">
        <v>1.623725671918443</v>
      </c>
      <c r="P6" s="44">
        <v>1.8318756073858116</v>
      </c>
      <c r="Q6" s="45"/>
      <c r="R6" s="45"/>
      <c r="S6" s="45"/>
      <c r="T6" s="45"/>
      <c r="U6" s="45"/>
    </row>
    <row r="7" spans="1:21" ht="17.25" customHeight="1">
      <c r="A7" s="36">
        <v>3</v>
      </c>
      <c r="B7" s="43" t="s">
        <v>17</v>
      </c>
      <c r="C7" s="61"/>
      <c r="D7" s="61"/>
      <c r="E7" s="61"/>
      <c r="F7" s="61"/>
      <c r="G7" s="61"/>
      <c r="H7" s="44"/>
      <c r="I7" s="44"/>
      <c r="J7" s="44">
        <v>2.826530612244898</v>
      </c>
      <c r="K7" s="44">
        <v>2.654103852596315</v>
      </c>
      <c r="L7" s="44">
        <v>2.5816876122082584</v>
      </c>
      <c r="M7" s="44">
        <v>2.489504617968094</v>
      </c>
      <c r="N7" s="44">
        <v>2.1814946619217084</v>
      </c>
      <c r="O7" s="62">
        <v>1.9462962962962962</v>
      </c>
      <c r="P7" s="44">
        <v>2.0738255033557045</v>
      </c>
      <c r="Q7" s="45"/>
      <c r="R7" s="45"/>
      <c r="S7" s="45"/>
      <c r="T7" s="45"/>
      <c r="U7" s="45"/>
    </row>
    <row r="8" spans="1:21" ht="17.25" customHeight="1">
      <c r="A8" s="36">
        <v>4</v>
      </c>
      <c r="B8" s="43" t="s">
        <v>18</v>
      </c>
      <c r="C8" s="44"/>
      <c r="D8" s="44"/>
      <c r="E8" s="44"/>
      <c r="F8" s="44"/>
      <c r="G8" s="44"/>
      <c r="H8" s="44"/>
      <c r="I8" s="44"/>
      <c r="J8" s="44">
        <v>3.0065189048239898</v>
      </c>
      <c r="K8" s="44">
        <v>2.330567081604426</v>
      </c>
      <c r="L8" s="44">
        <v>2.199475065616798</v>
      </c>
      <c r="M8" s="44">
        <v>2.142857142857143</v>
      </c>
      <c r="N8" s="44">
        <v>2.2963885429638853</v>
      </c>
      <c r="O8" s="62">
        <v>2.0900243309002433</v>
      </c>
      <c r="P8" s="44">
        <v>1.857687420584498</v>
      </c>
      <c r="Q8" s="45"/>
      <c r="R8" s="45"/>
      <c r="S8" s="45"/>
      <c r="T8" s="45"/>
      <c r="U8" s="45"/>
    </row>
    <row r="9" spans="1:21" ht="17.25" customHeight="1">
      <c r="A9" s="36">
        <v>5</v>
      </c>
      <c r="B9" s="43" t="s">
        <v>19</v>
      </c>
      <c r="C9" s="61">
        <v>3.2092414995640803</v>
      </c>
      <c r="D9" s="61">
        <v>2.9260533104041273</v>
      </c>
      <c r="E9" s="61">
        <v>3.0497553017944536</v>
      </c>
      <c r="F9" s="61">
        <v>4.306451612903226</v>
      </c>
      <c r="G9" s="61">
        <v>2.6132404181184667</v>
      </c>
      <c r="H9" s="61">
        <v>2.4630705394190873</v>
      </c>
      <c r="I9" s="61">
        <v>2.261448792672773</v>
      </c>
      <c r="J9" s="61">
        <v>2.1575510204081634</v>
      </c>
      <c r="K9" s="61">
        <v>2.2396241190289743</v>
      </c>
      <c r="L9" s="61">
        <v>2.2961702127659573</v>
      </c>
      <c r="M9" s="44">
        <v>2.0629316960859554</v>
      </c>
      <c r="N9" s="44">
        <v>1.7783742331288344</v>
      </c>
      <c r="O9" s="62">
        <v>1.7101123595505618</v>
      </c>
      <c r="P9" s="44">
        <v>1.737631184407796</v>
      </c>
      <c r="Q9" s="45"/>
      <c r="R9" s="45"/>
      <c r="S9" s="45"/>
      <c r="T9" s="45"/>
      <c r="U9" s="45"/>
    </row>
    <row r="10" spans="1:21" ht="17.25" customHeight="1">
      <c r="A10" s="36">
        <v>6</v>
      </c>
      <c r="B10" s="43" t="s">
        <v>20</v>
      </c>
      <c r="C10" s="61">
        <v>3.2628120893561103</v>
      </c>
      <c r="D10" s="61">
        <v>2.9344262295081966</v>
      </c>
      <c r="E10" s="61">
        <v>3.0140127388535034</v>
      </c>
      <c r="F10" s="61">
        <v>3.2612085769980506</v>
      </c>
      <c r="G10" s="61">
        <v>2.5908543922984357</v>
      </c>
      <c r="H10" s="61">
        <v>2.3806451612903228</v>
      </c>
      <c r="I10" s="61">
        <v>2.6876404494382022</v>
      </c>
      <c r="J10" s="61">
        <v>2.017039403620873</v>
      </c>
      <c r="K10" s="61">
        <v>2.80931744312026</v>
      </c>
      <c r="L10" s="61">
        <v>1.7923076923076924</v>
      </c>
      <c r="M10" s="44">
        <v>1.623309053069719</v>
      </c>
      <c r="N10" s="44">
        <v>1.7561235356762512</v>
      </c>
      <c r="O10" s="62">
        <v>1.3651741293532338</v>
      </c>
      <c r="P10" s="44">
        <v>1.4551148225469728</v>
      </c>
      <c r="Q10" s="45"/>
      <c r="R10" s="45"/>
      <c r="S10" s="45"/>
      <c r="T10" s="45"/>
      <c r="U10" s="45"/>
    </row>
    <row r="11" spans="1:21" ht="17.25" customHeight="1">
      <c r="A11" s="36">
        <v>7</v>
      </c>
      <c r="B11" s="43" t="s">
        <v>49</v>
      </c>
      <c r="C11" s="61">
        <v>3.734126984126984</v>
      </c>
      <c r="D11" s="61">
        <v>3.6584362139917697</v>
      </c>
      <c r="E11" s="61">
        <v>3.261968085106383</v>
      </c>
      <c r="F11" s="61">
        <v>3.856060606060606</v>
      </c>
      <c r="G11" s="61">
        <v>3.3267080745341615</v>
      </c>
      <c r="H11" s="61">
        <v>2.77491601343785</v>
      </c>
      <c r="I11" s="61">
        <v>2.988358556461001</v>
      </c>
      <c r="J11" s="61">
        <v>2.4363636363636365</v>
      </c>
      <c r="K11" s="61">
        <v>2.524330900243309</v>
      </c>
      <c r="L11" s="61">
        <v>2.1261034047919294</v>
      </c>
      <c r="M11" s="44">
        <v>2.2138590203106334</v>
      </c>
      <c r="N11" s="44">
        <v>2.2918149466192173</v>
      </c>
      <c r="O11" s="62">
        <v>2.174563591022444</v>
      </c>
      <c r="P11" s="44">
        <v>2.1468624833110814</v>
      </c>
      <c r="Q11" s="45"/>
      <c r="R11" s="45"/>
      <c r="S11" s="45"/>
      <c r="T11" s="45"/>
      <c r="U11" s="45"/>
    </row>
    <row r="12" spans="1:21" ht="17.25" customHeight="1">
      <c r="A12" s="36">
        <v>8</v>
      </c>
      <c r="B12" s="43" t="s">
        <v>50</v>
      </c>
      <c r="C12" s="61"/>
      <c r="D12" s="61"/>
      <c r="E12" s="61">
        <v>3.6717948717948716</v>
      </c>
      <c r="F12" s="61">
        <v>2.9635036496350367</v>
      </c>
      <c r="G12" s="61">
        <v>3.6164529914529915</v>
      </c>
      <c r="H12" s="61">
        <v>3.2545846817691477</v>
      </c>
      <c r="I12" s="61">
        <v>2.852910052910053</v>
      </c>
      <c r="J12" s="61">
        <v>2.737864077669903</v>
      </c>
      <c r="K12" s="61">
        <v>2.661592505854801</v>
      </c>
      <c r="L12" s="61">
        <v>2.445475638051044</v>
      </c>
      <c r="M12" s="44">
        <v>2.479627473806752</v>
      </c>
      <c r="N12" s="44">
        <v>2.081272084805654</v>
      </c>
      <c r="O12" s="62">
        <v>2.3284258210645525</v>
      </c>
      <c r="P12" s="44">
        <v>1.75062656641604</v>
      </c>
      <c r="Q12" s="45"/>
      <c r="R12" s="45"/>
      <c r="S12" s="45"/>
      <c r="T12" s="45"/>
      <c r="U12" s="45"/>
    </row>
    <row r="13" spans="1:21" ht="17.25" customHeight="1">
      <c r="A13" s="36">
        <v>9</v>
      </c>
      <c r="B13" s="43" t="s">
        <v>51</v>
      </c>
      <c r="C13" s="61"/>
      <c r="D13" s="61"/>
      <c r="E13" s="61">
        <v>3.9920477137176937</v>
      </c>
      <c r="F13" s="61">
        <v>3.0551181102362204</v>
      </c>
      <c r="G13" s="61">
        <v>2.6733870967741935</v>
      </c>
      <c r="H13" s="61">
        <v>2.5356415478615073</v>
      </c>
      <c r="I13" s="61">
        <v>2.2938931297709924</v>
      </c>
      <c r="J13" s="61">
        <v>2.257510729613734</v>
      </c>
      <c r="K13" s="61">
        <v>2.346368715083799</v>
      </c>
      <c r="L13" s="61">
        <v>1.8673469387755102</v>
      </c>
      <c r="M13" s="44">
        <v>2.099403578528827</v>
      </c>
      <c r="N13" s="44">
        <v>1.7913223140495869</v>
      </c>
      <c r="O13" s="62">
        <v>1.608695652173913</v>
      </c>
      <c r="P13" s="44">
        <v>1.7555970149253732</v>
      </c>
      <c r="Q13" s="45"/>
      <c r="R13" s="45"/>
      <c r="S13" s="45"/>
      <c r="T13" s="45"/>
      <c r="U13" s="45"/>
    </row>
    <row r="14" spans="1:21" ht="17.25" customHeight="1">
      <c r="A14" s="36">
        <v>10</v>
      </c>
      <c r="B14" s="43" t="s">
        <v>52</v>
      </c>
      <c r="C14" s="61"/>
      <c r="D14" s="61"/>
      <c r="E14" s="61">
        <v>3.524390243902439</v>
      </c>
      <c r="F14" s="61">
        <v>3.529680365296804</v>
      </c>
      <c r="G14" s="61">
        <v>2.937399678972713</v>
      </c>
      <c r="H14" s="61">
        <v>3.1243243243243244</v>
      </c>
      <c r="I14" s="61">
        <v>3.1709233791748526</v>
      </c>
      <c r="J14" s="61">
        <v>3.0280898876404496</v>
      </c>
      <c r="K14" s="61">
        <v>2.37137330754352</v>
      </c>
      <c r="L14" s="61">
        <v>2.478787878787879</v>
      </c>
      <c r="M14" s="44">
        <v>2.198329853862213</v>
      </c>
      <c r="N14" s="44">
        <v>2.059322033898305</v>
      </c>
      <c r="O14" s="62">
        <v>1.5621181262729125</v>
      </c>
      <c r="P14" s="44">
        <v>0.8439425051334702</v>
      </c>
      <c r="Q14" s="45"/>
      <c r="R14" s="45"/>
      <c r="S14" s="45"/>
      <c r="T14" s="45"/>
      <c r="U14" s="45"/>
    </row>
    <row r="15" spans="1:21" ht="17.25" customHeight="1">
      <c r="A15" s="36">
        <v>11</v>
      </c>
      <c r="B15" s="43" t="s">
        <v>53</v>
      </c>
      <c r="C15" s="61"/>
      <c r="D15" s="61"/>
      <c r="E15" s="61">
        <v>4.4200743494423795</v>
      </c>
      <c r="F15" s="61">
        <v>3.550218340611354</v>
      </c>
      <c r="G15" s="61">
        <v>3.7963709677419355</v>
      </c>
      <c r="H15" s="61">
        <v>3.5042735042735043</v>
      </c>
      <c r="I15" s="61">
        <v>2.8997722095671983</v>
      </c>
      <c r="J15" s="61">
        <v>2.577830188679245</v>
      </c>
      <c r="K15" s="61">
        <v>2.8650602409638553</v>
      </c>
      <c r="L15" s="61">
        <v>2.5707434052757794</v>
      </c>
      <c r="M15" s="44">
        <v>2.2519083969465647</v>
      </c>
      <c r="N15" s="44">
        <v>2.1734417344173442</v>
      </c>
      <c r="O15" s="62">
        <v>1.987146529562982</v>
      </c>
      <c r="P15" s="44">
        <v>1.9376498800959232</v>
      </c>
      <c r="Q15" s="45"/>
      <c r="R15" s="45"/>
      <c r="S15" s="45"/>
      <c r="T15" s="45"/>
      <c r="U15" s="45"/>
    </row>
    <row r="16" spans="1:21" ht="17.25" customHeight="1">
      <c r="A16" s="36">
        <v>12</v>
      </c>
      <c r="B16" s="43" t="s">
        <v>54</v>
      </c>
      <c r="C16" s="61"/>
      <c r="D16" s="61"/>
      <c r="E16" s="61">
        <v>3.6598694942903753</v>
      </c>
      <c r="F16" s="61">
        <v>2.867892976588629</v>
      </c>
      <c r="G16" s="61">
        <v>3.4223549488054608</v>
      </c>
      <c r="H16" s="61">
        <v>3.15905383360522</v>
      </c>
      <c r="I16" s="61">
        <v>2.9117402164862614</v>
      </c>
      <c r="J16" s="61">
        <v>3.012623985572588</v>
      </c>
      <c r="K16" s="61">
        <v>2.8440528634361235</v>
      </c>
      <c r="L16" s="61">
        <v>2.720754716981132</v>
      </c>
      <c r="M16" s="44">
        <v>2.4634806131650135</v>
      </c>
      <c r="N16" s="44">
        <v>2.1264367816091956</v>
      </c>
      <c r="O16" s="62">
        <v>2.4307974335472045</v>
      </c>
      <c r="P16" s="44">
        <v>2.267097966728281</v>
      </c>
      <c r="Q16" s="45"/>
      <c r="R16" s="45"/>
      <c r="S16" s="45"/>
      <c r="T16" s="45"/>
      <c r="U16" s="45"/>
    </row>
    <row r="17" spans="1:21" ht="17.25" customHeight="1">
      <c r="A17" s="36">
        <v>13</v>
      </c>
      <c r="B17" s="43" t="s">
        <v>55</v>
      </c>
      <c r="C17" s="61"/>
      <c r="D17" s="61"/>
      <c r="E17" s="61">
        <v>3.963302752293578</v>
      </c>
      <c r="F17" s="61">
        <v>3.6666666666666665</v>
      </c>
      <c r="G17" s="61">
        <v>3.732876712328767</v>
      </c>
      <c r="H17" s="61">
        <v>3.7546296296296298</v>
      </c>
      <c r="I17" s="61">
        <v>3.442260442260442</v>
      </c>
      <c r="J17" s="61">
        <v>3.0558510638297873</v>
      </c>
      <c r="K17" s="61">
        <v>3.1436619718309857</v>
      </c>
      <c r="L17" s="61">
        <v>2.621468926553672</v>
      </c>
      <c r="M17" s="44">
        <v>2.495468277945619</v>
      </c>
      <c r="N17" s="44">
        <v>2.529051987767584</v>
      </c>
      <c r="O17" s="62">
        <v>2.5309734513274336</v>
      </c>
      <c r="P17" s="44">
        <v>2.236074270557029</v>
      </c>
      <c r="Q17" s="45"/>
      <c r="R17" s="45"/>
      <c r="S17" s="45"/>
      <c r="T17" s="45"/>
      <c r="U17" s="45"/>
    </row>
    <row r="18" spans="1:16" ht="17.25" customHeight="1">
      <c r="A18" s="36">
        <v>14</v>
      </c>
      <c r="B18" s="43" t="s">
        <v>21</v>
      </c>
      <c r="C18" s="61">
        <v>4.502732240437158</v>
      </c>
      <c r="D18" s="61">
        <v>3.995121951219512</v>
      </c>
      <c r="E18" s="61">
        <v>4.502347417840376</v>
      </c>
      <c r="F18" s="61">
        <v>4.08252427184466</v>
      </c>
      <c r="G18" s="61">
        <v>3.6586538461538463</v>
      </c>
      <c r="H18" s="61">
        <v>2.966183574879227</v>
      </c>
      <c r="I18" s="61">
        <v>3.004694835680751</v>
      </c>
      <c r="J18" s="61">
        <v>3.381443298969072</v>
      </c>
      <c r="K18" s="61">
        <v>2.9528795811518322</v>
      </c>
      <c r="L18" s="61">
        <v>2.7339901477832513</v>
      </c>
      <c r="M18" s="44">
        <v>2.857142857142857</v>
      </c>
      <c r="N18" s="44">
        <v>2.3197674418604652</v>
      </c>
      <c r="O18" s="62">
        <v>2.409090909090909</v>
      </c>
      <c r="P18" s="44">
        <v>2.683673469387755</v>
      </c>
    </row>
    <row r="19" spans="1:16" ht="17.25" customHeight="1">
      <c r="A19" s="36">
        <v>15</v>
      </c>
      <c r="B19" s="43" t="s">
        <v>22</v>
      </c>
      <c r="C19" s="61">
        <v>4.459677419354839</v>
      </c>
      <c r="D19" s="61">
        <v>3.3253968253968256</v>
      </c>
      <c r="E19" s="61">
        <v>1.9189189189189189</v>
      </c>
      <c r="F19" s="61">
        <v>3.45</v>
      </c>
      <c r="G19" s="61">
        <v>2.967741935483871</v>
      </c>
      <c r="H19" s="61">
        <v>2.941747572815534</v>
      </c>
      <c r="I19" s="61">
        <v>2.15702479338843</v>
      </c>
      <c r="J19" s="61">
        <v>2.092436974789916</v>
      </c>
      <c r="K19" s="61">
        <v>2.6097560975609757</v>
      </c>
      <c r="L19" s="61">
        <v>2.0902255639097747</v>
      </c>
      <c r="M19" s="44">
        <v>2.019047619047619</v>
      </c>
      <c r="N19" s="44">
        <v>2.0148148148148146</v>
      </c>
      <c r="O19" s="62">
        <v>2.193548387096774</v>
      </c>
      <c r="P19" s="44">
        <v>1.7868852459016393</v>
      </c>
    </row>
    <row r="20" spans="1:16" ht="17.25" customHeight="1">
      <c r="A20" s="36">
        <v>16</v>
      </c>
      <c r="B20" s="43" t="s">
        <v>56</v>
      </c>
      <c r="C20" s="61"/>
      <c r="D20" s="61"/>
      <c r="E20" s="61">
        <v>3.776190476190476</v>
      </c>
      <c r="F20" s="61">
        <v>3.5</v>
      </c>
      <c r="G20" s="61">
        <v>3.4178403755868545</v>
      </c>
      <c r="H20" s="61">
        <v>3.2857142857142856</v>
      </c>
      <c r="I20" s="61">
        <v>3.3292682926829267</v>
      </c>
      <c r="J20" s="61">
        <v>3.16289592760181</v>
      </c>
      <c r="K20" s="61">
        <v>2.482905982905983</v>
      </c>
      <c r="L20" s="61">
        <v>2.590909090909091</v>
      </c>
      <c r="M20" s="44">
        <v>2.649532710280374</v>
      </c>
      <c r="N20" s="44">
        <v>2.225296442687747</v>
      </c>
      <c r="O20" s="62">
        <v>2.4506437768240343</v>
      </c>
      <c r="P20" s="44">
        <v>2.0392156862745097</v>
      </c>
    </row>
    <row r="21" spans="1:16" ht="17.25" customHeight="1">
      <c r="A21" s="36">
        <v>17</v>
      </c>
      <c r="B21" s="43" t="s">
        <v>23</v>
      </c>
      <c r="C21" s="61">
        <v>4.34375</v>
      </c>
      <c r="D21" s="61">
        <v>6.065573770491803</v>
      </c>
      <c r="E21" s="61">
        <v>4.303571428571429</v>
      </c>
      <c r="F21" s="61">
        <v>3.014925373134328</v>
      </c>
      <c r="G21" s="61">
        <v>3.5384615384615383</v>
      </c>
      <c r="H21" s="61">
        <v>4.161290322580645</v>
      </c>
      <c r="I21" s="61">
        <v>2.597560975609756</v>
      </c>
      <c r="J21" s="61">
        <v>3.073529411764706</v>
      </c>
      <c r="K21" s="61">
        <v>2.6835443037974684</v>
      </c>
      <c r="L21" s="61">
        <v>3.323943661971831</v>
      </c>
      <c r="M21" s="44">
        <v>2.4615384615384617</v>
      </c>
      <c r="N21" s="44">
        <v>2.767123287671233</v>
      </c>
      <c r="O21" s="62">
        <v>2.0224719101123596</v>
      </c>
      <c r="P21" s="44">
        <v>2.0121951219512195</v>
      </c>
    </row>
    <row r="22" spans="1:16" ht="17.25" customHeight="1">
      <c r="A22" s="36">
        <v>18</v>
      </c>
      <c r="B22" s="43" t="s">
        <v>24</v>
      </c>
      <c r="C22" s="61">
        <v>4.373493975903615</v>
      </c>
      <c r="D22" s="61">
        <v>4.2898550724637685</v>
      </c>
      <c r="E22" s="61">
        <v>4.619047619047619</v>
      </c>
      <c r="F22" s="61">
        <v>4.267605633802817</v>
      </c>
      <c r="G22" s="61">
        <v>4.4743589743589745</v>
      </c>
      <c r="H22" s="61">
        <v>3.5357142857142856</v>
      </c>
      <c r="I22" s="61">
        <v>4.119402985074627</v>
      </c>
      <c r="J22" s="61">
        <v>3.8157894736842106</v>
      </c>
      <c r="K22" s="61">
        <v>3.1325301204819276</v>
      </c>
      <c r="L22" s="61">
        <v>2.8333333333333335</v>
      </c>
      <c r="M22" s="44">
        <v>3.65</v>
      </c>
      <c r="N22" s="44">
        <v>2.2857142857142856</v>
      </c>
      <c r="O22" s="62">
        <v>3.287878787878788</v>
      </c>
      <c r="P22" s="44">
        <v>2.955223880597015</v>
      </c>
    </row>
    <row r="23" spans="1:16" ht="17.25" customHeight="1" thickBot="1">
      <c r="A23" s="36">
        <v>19</v>
      </c>
      <c r="B23" s="58" t="s">
        <v>25</v>
      </c>
      <c r="C23" s="63">
        <v>3.074074074074074</v>
      </c>
      <c r="D23" s="63">
        <v>2.6</v>
      </c>
      <c r="E23" s="63">
        <v>4.472972972972973</v>
      </c>
      <c r="F23" s="63">
        <v>3.5671641791044775</v>
      </c>
      <c r="G23" s="63">
        <v>3.7868852459016393</v>
      </c>
      <c r="H23" s="63">
        <v>4.125</v>
      </c>
      <c r="I23" s="63">
        <v>4.098765432098766</v>
      </c>
      <c r="J23" s="63">
        <v>3.101449275362319</v>
      </c>
      <c r="K23" s="63">
        <v>1.2622950819672132</v>
      </c>
      <c r="L23" s="63">
        <v>1.9722222222222223</v>
      </c>
      <c r="M23" s="59">
        <v>2.1587301587301586</v>
      </c>
      <c r="N23" s="59">
        <v>1.4833333333333334</v>
      </c>
      <c r="O23" s="64">
        <v>1.4029850746268657</v>
      </c>
      <c r="P23" s="59">
        <v>2.1343283582089554</v>
      </c>
    </row>
    <row r="24" spans="1:16" ht="17.25" customHeight="1" thickTop="1">
      <c r="A24" s="36">
        <v>20</v>
      </c>
      <c r="B24" s="56" t="s">
        <v>58</v>
      </c>
      <c r="C24" s="57">
        <v>3.7614842247703155</v>
      </c>
      <c r="D24" s="57">
        <v>3.5406333193218438</v>
      </c>
      <c r="E24" s="57">
        <v>3.3785127390733964</v>
      </c>
      <c r="F24" s="57">
        <v>3.217691299247913</v>
      </c>
      <c r="G24" s="57">
        <v>3.116109592880667</v>
      </c>
      <c r="H24" s="57">
        <v>2.9020267949158365</v>
      </c>
      <c r="I24" s="57">
        <v>2.72</v>
      </c>
      <c r="J24" s="60">
        <v>2.539070227497527</v>
      </c>
      <c r="K24" s="60">
        <v>2.4486291486291485</v>
      </c>
      <c r="L24" s="57">
        <v>2.273305401765674</v>
      </c>
      <c r="M24" s="57">
        <v>2.1696947935368045</v>
      </c>
      <c r="N24" s="57">
        <v>1.9368946074887958</v>
      </c>
      <c r="O24" s="65">
        <v>1.863349131121643</v>
      </c>
      <c r="P24" s="57">
        <v>1.7468437568415676</v>
      </c>
    </row>
    <row r="27" ht="12"/>
    <row r="28" ht="12"/>
    <row r="29" spans="3:16" ht="12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3:16" ht="12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3:16" ht="12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3:16" ht="12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3:16" ht="12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3:16" ht="12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3:16" ht="12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3:16" ht="12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3:16" ht="12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3:16" ht="12"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61" ht="17.25">
      <c r="B61" s="66" t="str">
        <f>B1</f>
        <v>■小学1年生時点　一人平均むし歯数の状況</v>
      </c>
    </row>
  </sheetData>
  <autoFilter ref="A4:P24">
    <sortState ref="A5:P61">
      <sortCondition sortBy="value" ref="A5:A61"/>
    </sortState>
  </autoFilter>
  <mergeCells count="1">
    <mergeCell ref="C3:P3"/>
  </mergeCells>
  <printOptions verticalCentered="1"/>
  <pageMargins left="0.78" right="0.7" top="0.6" bottom="0.75" header="0.3" footer="0.3"/>
  <pageSetup fitToHeight="0" fitToWidth="0" horizontalDpi="600" verticalDpi="600" orientation="portrait" paperSize="9" r:id="rId2"/>
  <rowBreaks count="1" manualBreakCount="1">
    <brk id="6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view="pageBreakPreview" zoomScaleSheetLayoutView="100" workbookViewId="0" topLeftCell="A56">
      <selection activeCell="B62" sqref="B62"/>
    </sheetView>
  </sheetViews>
  <sheetFormatPr defaultColWidth="10.59765625" defaultRowHeight="15"/>
  <cols>
    <col min="1" max="1" width="3.09765625" style="26" customWidth="1"/>
    <col min="2" max="2" width="9.3984375" style="27" customWidth="1"/>
    <col min="3" max="4" width="4.8984375" style="28" customWidth="1"/>
    <col min="5" max="16" width="4.8984375" style="29" customWidth="1"/>
    <col min="17" max="17" width="3.19921875" style="26" customWidth="1"/>
    <col min="18" max="27" width="16.69921875" style="26" customWidth="1"/>
    <col min="28" max="49" width="17.59765625" style="26" customWidth="1"/>
    <col min="50" max="16384" width="10.59765625" style="26" customWidth="1"/>
  </cols>
  <sheetData>
    <row r="1" spans="2:17" s="36" customFormat="1" ht="17.25">
      <c r="B1" s="66" t="s">
        <v>77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5"/>
    </row>
    <row r="2" spans="2:16" s="36" customFormat="1" ht="5.2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22" ht="17.25" customHeight="1">
      <c r="B3" s="53"/>
      <c r="C3" s="145" t="s">
        <v>69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30"/>
      <c r="R3" s="30"/>
      <c r="S3" s="30"/>
      <c r="T3" s="30"/>
      <c r="U3" s="30"/>
      <c r="V3" s="30"/>
    </row>
    <row r="4" spans="2:21" ht="17.25" customHeight="1">
      <c r="B4" s="54" t="s">
        <v>59</v>
      </c>
      <c r="C4" s="142">
        <v>15</v>
      </c>
      <c r="D4" s="142">
        <v>16</v>
      </c>
      <c r="E4" s="142">
        <v>17</v>
      </c>
      <c r="F4" s="143">
        <v>18</v>
      </c>
      <c r="G4" s="143">
        <v>19</v>
      </c>
      <c r="H4" s="143">
        <v>20</v>
      </c>
      <c r="I4" s="143">
        <v>21</v>
      </c>
      <c r="J4" s="143">
        <v>22</v>
      </c>
      <c r="K4" s="143">
        <v>23</v>
      </c>
      <c r="L4" s="143">
        <v>24</v>
      </c>
      <c r="M4" s="143">
        <v>25</v>
      </c>
      <c r="N4" s="143">
        <v>26</v>
      </c>
      <c r="O4" s="143">
        <v>27</v>
      </c>
      <c r="P4" s="143">
        <v>28</v>
      </c>
      <c r="Q4" s="31"/>
      <c r="R4" s="31"/>
      <c r="S4" s="31"/>
      <c r="T4" s="31"/>
      <c r="U4" s="31"/>
    </row>
    <row r="5" spans="1:21" ht="17.25" customHeight="1">
      <c r="A5" s="26">
        <v>1</v>
      </c>
      <c r="B5" s="33" t="s">
        <v>15</v>
      </c>
      <c r="C5" s="50"/>
      <c r="D5" s="50"/>
      <c r="E5" s="50">
        <v>60.83958020989505</v>
      </c>
      <c r="F5" s="50">
        <v>58.15100154083205</v>
      </c>
      <c r="G5" s="50">
        <v>56.9377990430622</v>
      </c>
      <c r="H5" s="50">
        <v>53.17164179104478</v>
      </c>
      <c r="I5" s="50">
        <v>53.16379049349077</v>
      </c>
      <c r="J5" s="50">
        <v>49.33825792551554</v>
      </c>
      <c r="K5" s="50">
        <v>47.162426614481404</v>
      </c>
      <c r="L5" s="51">
        <v>49.2704445198507</v>
      </c>
      <c r="M5" s="51">
        <v>45.31597332486504</v>
      </c>
      <c r="N5" s="52">
        <v>40.54054054054054</v>
      </c>
      <c r="O5" s="52">
        <v>41.56723637536279</v>
      </c>
      <c r="P5" s="49">
        <v>37.74193548387097</v>
      </c>
      <c r="Q5" s="32"/>
      <c r="R5" s="32"/>
      <c r="S5" s="32"/>
      <c r="T5" s="32"/>
      <c r="U5" s="32"/>
    </row>
    <row r="6" spans="1:21" ht="17.25" customHeight="1">
      <c r="A6" s="26">
        <v>2</v>
      </c>
      <c r="B6" s="33" t="s">
        <v>16</v>
      </c>
      <c r="C6" s="50">
        <v>70.15192135835568</v>
      </c>
      <c r="D6" s="50">
        <v>71.47679324894514</v>
      </c>
      <c r="E6" s="50">
        <v>66.88191881918819</v>
      </c>
      <c r="F6" s="50">
        <v>69.44922547332186</v>
      </c>
      <c r="G6" s="50">
        <v>68.80072137060415</v>
      </c>
      <c r="H6" s="50">
        <v>64.91379310344828</v>
      </c>
      <c r="I6" s="50">
        <v>62.16712580348944</v>
      </c>
      <c r="J6" s="50">
        <v>60.23875114784206</v>
      </c>
      <c r="K6" s="50">
        <v>56.936416184971094</v>
      </c>
      <c r="L6" s="51">
        <v>51.5686274509804</v>
      </c>
      <c r="M6" s="51">
        <v>55.26066350710901</v>
      </c>
      <c r="N6" s="52">
        <v>46.4046021093001</v>
      </c>
      <c r="O6" s="52">
        <v>43.00278035217794</v>
      </c>
      <c r="P6" s="49">
        <v>47.71622934888241</v>
      </c>
      <c r="Q6" s="32"/>
      <c r="R6" s="32"/>
      <c r="S6" s="32"/>
      <c r="T6" s="32"/>
      <c r="U6" s="32"/>
    </row>
    <row r="7" spans="1:21" ht="17.25" customHeight="1">
      <c r="A7" s="26">
        <v>3</v>
      </c>
      <c r="B7" s="33" t="s">
        <v>17</v>
      </c>
      <c r="C7" s="50"/>
      <c r="D7" s="50"/>
      <c r="E7" s="50"/>
      <c r="F7" s="50"/>
      <c r="G7" s="51"/>
      <c r="H7" s="51"/>
      <c r="I7" s="51"/>
      <c r="J7" s="51">
        <v>61.13945578231292</v>
      </c>
      <c r="K7" s="51">
        <v>57.37018425460636</v>
      </c>
      <c r="L7" s="51">
        <v>56.552962298025136</v>
      </c>
      <c r="M7" s="51">
        <v>53.232577665827044</v>
      </c>
      <c r="N7" s="52">
        <v>52.75800711743772</v>
      </c>
      <c r="O7" s="52">
        <v>47.87037037037037</v>
      </c>
      <c r="P7" s="49">
        <v>50.52732502396932</v>
      </c>
      <c r="Q7" s="32"/>
      <c r="R7" s="32"/>
      <c r="S7" s="32"/>
      <c r="T7" s="32"/>
      <c r="U7" s="32"/>
    </row>
    <row r="8" spans="1:21" ht="17.25" customHeight="1">
      <c r="A8" s="26">
        <v>4</v>
      </c>
      <c r="B8" s="33" t="s">
        <v>18</v>
      </c>
      <c r="C8" s="51"/>
      <c r="D8" s="51"/>
      <c r="E8" s="51"/>
      <c r="F8" s="51"/>
      <c r="G8" s="51"/>
      <c r="H8" s="51"/>
      <c r="I8" s="51"/>
      <c r="J8" s="51">
        <v>59.58279009126467</v>
      </c>
      <c r="K8" s="51">
        <v>52.00553250345782</v>
      </c>
      <c r="L8" s="51">
        <v>50.5249343832021</v>
      </c>
      <c r="M8" s="51">
        <v>49.68394437420986</v>
      </c>
      <c r="N8" s="52">
        <v>49.31506849315068</v>
      </c>
      <c r="O8" s="52">
        <v>49.02676399026764</v>
      </c>
      <c r="P8" s="49">
        <v>45.7433290978399</v>
      </c>
      <c r="Q8" s="32"/>
      <c r="R8" s="32"/>
      <c r="S8" s="32"/>
      <c r="T8" s="32"/>
      <c r="U8" s="32"/>
    </row>
    <row r="9" spans="1:21" ht="17.25" customHeight="1">
      <c r="A9" s="26">
        <v>5</v>
      </c>
      <c r="B9" s="33" t="s">
        <v>19</v>
      </c>
      <c r="C9" s="50">
        <v>65.03923278116827</v>
      </c>
      <c r="D9" s="50">
        <v>63.28460877042132</v>
      </c>
      <c r="E9" s="50">
        <v>60.685154975530175</v>
      </c>
      <c r="F9" s="50">
        <v>70.96774193548387</v>
      </c>
      <c r="G9" s="50">
        <v>58.71080139372822</v>
      </c>
      <c r="H9" s="50">
        <v>56.92946058091286</v>
      </c>
      <c r="I9" s="50">
        <v>51.95670274771024</v>
      </c>
      <c r="J9" s="50">
        <v>49.38775510204081</v>
      </c>
      <c r="K9" s="50">
        <v>48.5512920908379</v>
      </c>
      <c r="L9" s="51">
        <v>49.61702127659574</v>
      </c>
      <c r="M9" s="51">
        <v>47.04528012279356</v>
      </c>
      <c r="N9" s="52">
        <v>43.63496932515337</v>
      </c>
      <c r="O9" s="52">
        <v>40.89887640449438</v>
      </c>
      <c r="P9" s="49">
        <v>39.95502248875562</v>
      </c>
      <c r="Q9" s="32"/>
      <c r="R9" s="32"/>
      <c r="S9" s="32"/>
      <c r="T9" s="32"/>
      <c r="U9" s="32"/>
    </row>
    <row r="10" spans="1:21" ht="17.25" customHeight="1">
      <c r="A10" s="26">
        <v>6</v>
      </c>
      <c r="B10" s="33" t="s">
        <v>20</v>
      </c>
      <c r="C10" s="50">
        <v>62.155059132720105</v>
      </c>
      <c r="D10" s="50">
        <v>63.55611601513241</v>
      </c>
      <c r="E10" s="50">
        <v>59.10828025477707</v>
      </c>
      <c r="F10" s="50">
        <v>65.69200779727096</v>
      </c>
      <c r="G10" s="50">
        <v>58.24308062575211</v>
      </c>
      <c r="H10" s="50">
        <v>49.78494623655914</v>
      </c>
      <c r="I10" s="50">
        <v>54.606741573033716</v>
      </c>
      <c r="J10" s="50">
        <v>43.87646432374867</v>
      </c>
      <c r="K10" s="50">
        <v>50.70422535211267</v>
      </c>
      <c r="L10" s="51">
        <v>41.42857142857143</v>
      </c>
      <c r="M10" s="51">
        <v>37.66909469302809</v>
      </c>
      <c r="N10" s="52">
        <v>39.61661341853035</v>
      </c>
      <c r="O10" s="52">
        <v>33.930348258706466</v>
      </c>
      <c r="P10" s="49">
        <v>38.10020876826722</v>
      </c>
      <c r="Q10" s="32"/>
      <c r="R10" s="32"/>
      <c r="S10" s="32"/>
      <c r="T10" s="32"/>
      <c r="U10" s="32"/>
    </row>
    <row r="11" spans="1:21" ht="17.25" customHeight="1">
      <c r="A11" s="26">
        <v>7</v>
      </c>
      <c r="B11" s="33" t="s">
        <v>49</v>
      </c>
      <c r="C11" s="50">
        <v>68.25396825396825</v>
      </c>
      <c r="D11" s="50">
        <v>65.4320987654321</v>
      </c>
      <c r="E11" s="50">
        <v>66.22340425531915</v>
      </c>
      <c r="F11" s="50">
        <v>66.66666666666666</v>
      </c>
      <c r="G11" s="50">
        <v>62.11180124223602</v>
      </c>
      <c r="H11" s="50">
        <v>55.5431131019037</v>
      </c>
      <c r="I11" s="50">
        <v>57.62514551804424</v>
      </c>
      <c r="J11" s="50">
        <v>55.45454545454545</v>
      </c>
      <c r="K11" s="50">
        <v>52.18978102189781</v>
      </c>
      <c r="L11" s="51">
        <v>45.775535939470366</v>
      </c>
      <c r="M11" s="51">
        <v>46.83393070489845</v>
      </c>
      <c r="N11" s="52">
        <v>51.00830367734282</v>
      </c>
      <c r="O11" s="52">
        <v>51.74563591022444</v>
      </c>
      <c r="P11" s="49">
        <v>50.467289719626166</v>
      </c>
      <c r="Q11" s="32"/>
      <c r="R11" s="32"/>
      <c r="S11" s="32"/>
      <c r="T11" s="32"/>
      <c r="U11" s="32"/>
    </row>
    <row r="12" spans="1:21" ht="17.25" customHeight="1">
      <c r="A12" s="26">
        <v>8</v>
      </c>
      <c r="B12" s="33" t="s">
        <v>50</v>
      </c>
      <c r="C12" s="50"/>
      <c r="D12" s="50"/>
      <c r="E12" s="50">
        <v>71.17948717948718</v>
      </c>
      <c r="F12" s="50">
        <v>69.34306569343066</v>
      </c>
      <c r="G12" s="50">
        <v>70.2991452991453</v>
      </c>
      <c r="H12" s="50">
        <v>63.96979503775621</v>
      </c>
      <c r="I12" s="50">
        <v>60</v>
      </c>
      <c r="J12" s="50">
        <v>56.85005393743258</v>
      </c>
      <c r="K12" s="50">
        <v>56.674473067915685</v>
      </c>
      <c r="L12" s="51">
        <v>53.1322505800464</v>
      </c>
      <c r="M12" s="51">
        <v>53.783469150174625</v>
      </c>
      <c r="N12" s="52">
        <v>47.820965842167254</v>
      </c>
      <c r="O12" s="52">
        <v>51.302378255945634</v>
      </c>
      <c r="P12" s="49">
        <v>43.859649122807014</v>
      </c>
      <c r="Q12" s="32"/>
      <c r="R12" s="32"/>
      <c r="S12" s="32"/>
      <c r="T12" s="32"/>
      <c r="U12" s="32"/>
    </row>
    <row r="13" spans="1:21" ht="17.25" customHeight="1">
      <c r="A13" s="26">
        <v>9</v>
      </c>
      <c r="B13" s="33" t="s">
        <v>51</v>
      </c>
      <c r="C13" s="50"/>
      <c r="D13" s="50"/>
      <c r="E13" s="50">
        <v>61.82902584493042</v>
      </c>
      <c r="F13" s="50">
        <v>65.35433070866141</v>
      </c>
      <c r="G13" s="50">
        <v>61.08870967741935</v>
      </c>
      <c r="H13" s="50">
        <v>55.60081466395111</v>
      </c>
      <c r="I13" s="50">
        <v>52.09923664122137</v>
      </c>
      <c r="J13" s="50">
        <v>48.283261802575105</v>
      </c>
      <c r="K13" s="50">
        <v>52.1415270018622</v>
      </c>
      <c r="L13" s="51">
        <v>47.95918367346938</v>
      </c>
      <c r="M13" s="51">
        <v>51.0934393638171</v>
      </c>
      <c r="N13" s="52">
        <v>44.62809917355372</v>
      </c>
      <c r="O13" s="52">
        <v>41.30434782608695</v>
      </c>
      <c r="P13" s="49">
        <v>43.843283582089555</v>
      </c>
      <c r="Q13" s="32"/>
      <c r="R13" s="32"/>
      <c r="S13" s="32"/>
      <c r="T13" s="32"/>
      <c r="U13" s="32"/>
    </row>
    <row r="14" spans="1:21" ht="17.25" customHeight="1">
      <c r="A14" s="26">
        <v>10</v>
      </c>
      <c r="B14" s="33" t="s">
        <v>52</v>
      </c>
      <c r="C14" s="50"/>
      <c r="D14" s="50"/>
      <c r="E14" s="50">
        <v>70.38327526132404</v>
      </c>
      <c r="F14" s="50">
        <v>70.77625570776256</v>
      </c>
      <c r="G14" s="50">
        <v>61.15569823434992</v>
      </c>
      <c r="H14" s="50">
        <v>61.44144144144145</v>
      </c>
      <c r="I14" s="50">
        <v>62.082514734774065</v>
      </c>
      <c r="J14" s="50">
        <v>61.42322097378277</v>
      </c>
      <c r="K14" s="50">
        <v>53.9651837524178</v>
      </c>
      <c r="L14" s="51">
        <v>50.101010101010104</v>
      </c>
      <c r="M14" s="51">
        <v>50.10438413361169</v>
      </c>
      <c r="N14" s="52">
        <v>47.88135593220339</v>
      </c>
      <c r="O14" s="52">
        <v>48.87983706720978</v>
      </c>
      <c r="P14" s="49">
        <v>32.85420944558521</v>
      </c>
      <c r="Q14" s="32"/>
      <c r="R14" s="32"/>
      <c r="S14" s="32"/>
      <c r="T14" s="32"/>
      <c r="U14" s="32"/>
    </row>
    <row r="15" spans="1:21" ht="17.25" customHeight="1">
      <c r="A15" s="26">
        <v>11</v>
      </c>
      <c r="B15" s="33" t="s">
        <v>53</v>
      </c>
      <c r="C15" s="50"/>
      <c r="D15" s="50"/>
      <c r="E15" s="50">
        <v>74.72118959107806</v>
      </c>
      <c r="F15" s="50">
        <v>66.37554585152839</v>
      </c>
      <c r="G15" s="50">
        <v>69.55645161290323</v>
      </c>
      <c r="H15" s="50">
        <v>66.88034188034187</v>
      </c>
      <c r="I15" s="50">
        <v>61.958997722095674</v>
      </c>
      <c r="J15" s="50">
        <v>62.5</v>
      </c>
      <c r="K15" s="50">
        <v>61.44578313253012</v>
      </c>
      <c r="L15" s="51">
        <v>59.47242206235012</v>
      </c>
      <c r="M15" s="51">
        <v>50.63613231552163</v>
      </c>
      <c r="N15" s="52">
        <v>52.30352303523035</v>
      </c>
      <c r="O15" s="52">
        <v>49.3573264781491</v>
      </c>
      <c r="P15" s="49">
        <v>47.24220623501199</v>
      </c>
      <c r="Q15" s="32"/>
      <c r="R15" s="32"/>
      <c r="S15" s="32"/>
      <c r="T15" s="32"/>
      <c r="U15" s="32"/>
    </row>
    <row r="16" spans="1:21" ht="17.25" customHeight="1">
      <c r="A16" s="26">
        <v>12</v>
      </c>
      <c r="B16" s="33" t="s">
        <v>54</v>
      </c>
      <c r="C16" s="50"/>
      <c r="D16" s="50"/>
      <c r="E16" s="50">
        <v>65.25285481239804</v>
      </c>
      <c r="F16" s="50">
        <v>57.77591973244147</v>
      </c>
      <c r="G16" s="50">
        <v>67.32081911262799</v>
      </c>
      <c r="H16" s="50">
        <v>63.621533442088094</v>
      </c>
      <c r="I16" s="50">
        <v>66.02830974188177</v>
      </c>
      <c r="J16" s="50">
        <v>60.054102795311096</v>
      </c>
      <c r="K16" s="50">
        <v>59.38325991189427</v>
      </c>
      <c r="L16" s="51">
        <v>57.07547169811321</v>
      </c>
      <c r="M16" s="51">
        <v>55.09467989179441</v>
      </c>
      <c r="N16" s="52">
        <v>48.894783377542</v>
      </c>
      <c r="O16" s="52">
        <v>51.237396883593036</v>
      </c>
      <c r="P16" s="49">
        <v>50.27726432532348</v>
      </c>
      <c r="Q16" s="32"/>
      <c r="R16" s="32"/>
      <c r="S16" s="32"/>
      <c r="T16" s="32"/>
      <c r="U16" s="32"/>
    </row>
    <row r="17" spans="1:21" ht="17.25" customHeight="1">
      <c r="A17" s="26">
        <v>13</v>
      </c>
      <c r="B17" s="33" t="s">
        <v>55</v>
      </c>
      <c r="C17" s="50"/>
      <c r="D17" s="50"/>
      <c r="E17" s="50">
        <v>76.14678899082568</v>
      </c>
      <c r="F17" s="50">
        <v>72.5925925925926</v>
      </c>
      <c r="G17" s="50">
        <v>68.72146118721462</v>
      </c>
      <c r="H17" s="50">
        <v>72.45370370370371</v>
      </c>
      <c r="I17" s="50">
        <v>65.84766584766585</v>
      </c>
      <c r="J17" s="50">
        <v>66.48936170212765</v>
      </c>
      <c r="K17" s="50">
        <v>60.281690140845065</v>
      </c>
      <c r="L17" s="51">
        <v>59.32203389830508</v>
      </c>
      <c r="M17" s="51">
        <v>52.87009063444109</v>
      </c>
      <c r="N17" s="52">
        <v>56.88073394495413</v>
      </c>
      <c r="O17" s="52">
        <v>57.52212389380531</v>
      </c>
      <c r="P17" s="49">
        <v>52.785145888594165</v>
      </c>
      <c r="Q17" s="32"/>
      <c r="R17" s="32"/>
      <c r="S17" s="32"/>
      <c r="T17" s="32"/>
      <c r="U17" s="32"/>
    </row>
    <row r="18" spans="1:16" ht="17.25" customHeight="1">
      <c r="A18" s="26">
        <v>14</v>
      </c>
      <c r="B18" s="33" t="s">
        <v>21</v>
      </c>
      <c r="C18" s="50">
        <v>83.06010928961749</v>
      </c>
      <c r="D18" s="50">
        <v>76.09756097560975</v>
      </c>
      <c r="E18" s="50">
        <v>76.52582159624414</v>
      </c>
      <c r="F18" s="50">
        <v>72.33009708737865</v>
      </c>
      <c r="G18" s="50">
        <v>73.07692307692307</v>
      </c>
      <c r="H18" s="50">
        <v>60.86956521739131</v>
      </c>
      <c r="I18" s="50">
        <v>63.38028169014085</v>
      </c>
      <c r="J18" s="50">
        <v>67.0103092783505</v>
      </c>
      <c r="K18" s="50">
        <v>65.96858638743456</v>
      </c>
      <c r="L18" s="51">
        <v>60.09852216748769</v>
      </c>
      <c r="M18" s="51">
        <v>58.16326530612245</v>
      </c>
      <c r="N18" s="52">
        <v>52.32558139534884</v>
      </c>
      <c r="O18" s="52">
        <v>52.27272727272727</v>
      </c>
      <c r="P18" s="49">
        <v>56.12244897959183</v>
      </c>
    </row>
    <row r="19" spans="1:16" ht="17.25" customHeight="1">
      <c r="A19" s="26">
        <v>15</v>
      </c>
      <c r="B19" s="33" t="s">
        <v>22</v>
      </c>
      <c r="C19" s="50">
        <v>79.83870967741935</v>
      </c>
      <c r="D19" s="50">
        <v>67.46031746031747</v>
      </c>
      <c r="E19" s="50">
        <v>53.153153153153156</v>
      </c>
      <c r="F19" s="50">
        <v>61.66666666666667</v>
      </c>
      <c r="G19" s="50">
        <v>70.16129032258065</v>
      </c>
      <c r="H19" s="50">
        <v>66.99029126213593</v>
      </c>
      <c r="I19" s="50">
        <v>55.371900826446286</v>
      </c>
      <c r="J19" s="50">
        <v>53.78151260504202</v>
      </c>
      <c r="K19" s="50">
        <v>63.41463414634146</v>
      </c>
      <c r="L19" s="51">
        <v>46.616541353383454</v>
      </c>
      <c r="M19" s="51">
        <v>47.61904761904761</v>
      </c>
      <c r="N19" s="52">
        <v>53.333333333333336</v>
      </c>
      <c r="O19" s="52">
        <v>47.58064516129033</v>
      </c>
      <c r="P19" s="49">
        <v>44.26229508196721</v>
      </c>
    </row>
    <row r="20" spans="1:16" ht="17.25" customHeight="1">
      <c r="A20" s="26">
        <v>16</v>
      </c>
      <c r="B20" s="33" t="s">
        <v>56</v>
      </c>
      <c r="C20" s="50"/>
      <c r="D20" s="50"/>
      <c r="E20" s="50">
        <v>71.9047619047619</v>
      </c>
      <c r="F20" s="50">
        <v>69.54545454545455</v>
      </c>
      <c r="G20" s="50">
        <v>68.54460093896714</v>
      </c>
      <c r="H20" s="50">
        <v>63.4453781512605</v>
      </c>
      <c r="I20" s="50">
        <v>65.04065040650406</v>
      </c>
      <c r="J20" s="50">
        <v>58.82352941176471</v>
      </c>
      <c r="K20" s="50">
        <v>64.95726495726495</v>
      </c>
      <c r="L20" s="51">
        <v>58.63636363636363</v>
      </c>
      <c r="M20" s="51">
        <v>56.074766355140184</v>
      </c>
      <c r="N20" s="52">
        <v>50.59288537549407</v>
      </c>
      <c r="O20" s="52">
        <v>52.36051502145923</v>
      </c>
      <c r="P20" s="49">
        <v>51.37254901960784</v>
      </c>
    </row>
    <row r="21" spans="1:16" ht="17.25" customHeight="1">
      <c r="A21" s="26">
        <v>17</v>
      </c>
      <c r="B21" s="33" t="s">
        <v>23</v>
      </c>
      <c r="C21" s="50">
        <v>84.375</v>
      </c>
      <c r="D21" s="50">
        <v>75.40983606557377</v>
      </c>
      <c r="E21" s="50">
        <v>67.85714285714286</v>
      </c>
      <c r="F21" s="50">
        <v>67.16417910447761</v>
      </c>
      <c r="G21" s="50">
        <v>65.38461538461539</v>
      </c>
      <c r="H21" s="50">
        <v>67.74193548387096</v>
      </c>
      <c r="I21" s="50">
        <v>59.756097560975604</v>
      </c>
      <c r="J21" s="50">
        <v>60.29411764705882</v>
      </c>
      <c r="K21" s="50">
        <v>58.22784810126582</v>
      </c>
      <c r="L21" s="51">
        <v>59.154929577464785</v>
      </c>
      <c r="M21" s="51">
        <v>49.23076923076923</v>
      </c>
      <c r="N21" s="52">
        <v>47.94520547945205</v>
      </c>
      <c r="O21" s="52">
        <v>48.31460674157304</v>
      </c>
      <c r="P21" s="49">
        <v>47.5609756097561</v>
      </c>
    </row>
    <row r="22" spans="1:16" ht="17.25" customHeight="1">
      <c r="A22" s="26">
        <v>18</v>
      </c>
      <c r="B22" s="33" t="s">
        <v>24</v>
      </c>
      <c r="C22" s="50">
        <v>80.72289156626506</v>
      </c>
      <c r="D22" s="50">
        <v>82.6086956521739</v>
      </c>
      <c r="E22" s="50">
        <v>79.76190476190477</v>
      </c>
      <c r="F22" s="50">
        <v>81.69014084507043</v>
      </c>
      <c r="G22" s="50">
        <v>82.05128205128204</v>
      </c>
      <c r="H22" s="50">
        <v>72.61904761904762</v>
      </c>
      <c r="I22" s="50">
        <v>77.61194029850746</v>
      </c>
      <c r="J22" s="50">
        <v>67.10526315789474</v>
      </c>
      <c r="K22" s="50">
        <v>68.67469879518072</v>
      </c>
      <c r="L22" s="51">
        <v>77.08333333333334</v>
      </c>
      <c r="M22" s="51">
        <v>71.66666666666667</v>
      </c>
      <c r="N22" s="52">
        <v>58.730158730158735</v>
      </c>
      <c r="O22" s="52">
        <v>68.18181818181817</v>
      </c>
      <c r="P22" s="49">
        <v>52.23880597014925</v>
      </c>
    </row>
    <row r="23" spans="1:16" ht="17.25" customHeight="1" thickBot="1">
      <c r="A23" s="26">
        <v>19</v>
      </c>
      <c r="B23" s="73" t="s">
        <v>25</v>
      </c>
      <c r="C23" s="74">
        <v>65.4320987654321</v>
      </c>
      <c r="D23" s="74">
        <v>70</v>
      </c>
      <c r="E23" s="74">
        <v>72.97297297297297</v>
      </c>
      <c r="F23" s="74">
        <v>82.08955223880598</v>
      </c>
      <c r="G23" s="74">
        <v>80.32786885245902</v>
      </c>
      <c r="H23" s="74">
        <v>70.83333333333334</v>
      </c>
      <c r="I23" s="74">
        <v>85.18518518518519</v>
      </c>
      <c r="J23" s="74">
        <v>56.52173913043478</v>
      </c>
      <c r="K23" s="74">
        <v>47.540983606557376</v>
      </c>
      <c r="L23" s="75">
        <v>52.77777777777778</v>
      </c>
      <c r="M23" s="75">
        <v>50.79365079365079</v>
      </c>
      <c r="N23" s="76">
        <v>43.333333333333336</v>
      </c>
      <c r="O23" s="76">
        <v>41.7910447761194</v>
      </c>
      <c r="P23" s="77">
        <v>58.2089552238806</v>
      </c>
    </row>
    <row r="24" spans="1:16" ht="17.25" customHeight="1" thickTop="1">
      <c r="A24" s="26">
        <v>20</v>
      </c>
      <c r="B24" s="67" t="s">
        <v>57</v>
      </c>
      <c r="C24" s="68">
        <v>69.53208460935831</v>
      </c>
      <c r="D24" s="68">
        <v>67.75956284153006</v>
      </c>
      <c r="E24" s="68">
        <v>65.31795898639785</v>
      </c>
      <c r="F24" s="69">
        <v>63.86531428965707</v>
      </c>
      <c r="G24" s="69">
        <v>63.121014645084436</v>
      </c>
      <c r="H24" s="69">
        <v>59.271727928546895</v>
      </c>
      <c r="I24" s="69">
        <v>58.05220047202555</v>
      </c>
      <c r="J24" s="69">
        <v>54.783100183693655</v>
      </c>
      <c r="K24" s="70">
        <v>53.18181818181819</v>
      </c>
      <c r="L24" s="70">
        <v>50.96513541822535</v>
      </c>
      <c r="M24" s="70">
        <v>48.63195691202872</v>
      </c>
      <c r="N24" s="71">
        <v>46.10380222639873</v>
      </c>
      <c r="O24" s="71">
        <v>45.196036191296855</v>
      </c>
      <c r="P24" s="72">
        <v>43.57439976647449</v>
      </c>
    </row>
    <row r="25" ht="12" customHeight="1"/>
    <row r="26" ht="12" customHeight="1"/>
    <row r="27" ht="12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1" ht="17.25" customHeight="1">
      <c r="B61" s="66" t="str">
        <f>B1</f>
        <v>■小学1年生時点　むし歯のある人の割合の状況</v>
      </c>
    </row>
  </sheetData>
  <autoFilter ref="A4:P24">
    <sortState ref="A5:P61">
      <sortCondition sortBy="value" ref="A5:A61"/>
    </sortState>
  </autoFilter>
  <mergeCells count="1">
    <mergeCell ref="C3:P3"/>
  </mergeCells>
  <printOptions verticalCentered="1"/>
  <pageMargins left="0.81" right="0.5905511811023623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41"/>
  <sheetViews>
    <sheetView view="pageBreakPreview" zoomScale="115" zoomScaleSheetLayoutView="115" workbookViewId="0" topLeftCell="A1">
      <selection activeCell="E14" sqref="E14"/>
    </sheetView>
  </sheetViews>
  <sheetFormatPr defaultColWidth="10.59765625" defaultRowHeight="15"/>
  <cols>
    <col min="1" max="1" width="11.19921875" style="4" customWidth="1"/>
    <col min="2" max="3" width="4.09765625" style="2" customWidth="1"/>
    <col min="4" max="4" width="4.5" style="2" customWidth="1"/>
    <col min="5" max="7" width="4.09765625" style="2" customWidth="1"/>
    <col min="8" max="10" width="4.69921875" style="5" customWidth="1"/>
    <col min="11" max="13" width="4.09765625" style="2" customWidth="1"/>
    <col min="14" max="16" width="4.59765625" style="2" customWidth="1"/>
    <col min="17" max="19" width="4.69921875" style="2" customWidth="1"/>
    <col min="20" max="22" width="4.09765625" style="6" customWidth="1"/>
    <col min="23" max="25" width="4.09765625" style="2" customWidth="1"/>
    <col min="26" max="28" width="4.097656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09765625" style="7" customWidth="1"/>
    <col min="53" max="55" width="4.09765625" style="2" customWidth="1"/>
    <col min="56" max="58" width="4.69921875" style="5" customWidth="1"/>
    <col min="59" max="61" width="4.09765625" style="2" customWidth="1"/>
    <col min="62" max="64" width="4.69921875" style="5" customWidth="1"/>
    <col min="65" max="67" width="4.09765625" style="2" customWidth="1"/>
    <col min="68" max="70" width="4.69921875" style="5" customWidth="1"/>
    <col min="71" max="73" width="4.09765625" style="2" customWidth="1"/>
    <col min="74" max="76" width="4.69921875" style="5" customWidth="1"/>
    <col min="77" max="79" width="3.69921875" style="2" customWidth="1"/>
    <col min="80" max="82" width="4.69921875" style="5" customWidth="1"/>
    <col min="83" max="85" width="3.69921875" style="2" customWidth="1"/>
    <col min="86" max="88" width="4.69921875" style="5" customWidth="1"/>
    <col min="89" max="91" width="3.69921875" style="2" customWidth="1"/>
    <col min="92" max="94" width="4.69921875" style="5" customWidth="1"/>
    <col min="95" max="97" width="3.69921875" style="2" customWidth="1"/>
    <col min="98" max="103" width="4.69921875" style="5" customWidth="1"/>
    <col min="104" max="144" width="3.59765625" style="2" customWidth="1"/>
    <col min="145" max="16384" width="10.59765625" style="2" customWidth="1"/>
  </cols>
  <sheetData>
    <row r="1" spans="2:53" ht="17.25">
      <c r="B1" s="141" t="s">
        <v>75</v>
      </c>
      <c r="AC1" s="141" t="s">
        <v>75</v>
      </c>
      <c r="BA1" s="141" t="s">
        <v>75</v>
      </c>
    </row>
    <row r="2" spans="1:107" ht="24" customHeight="1">
      <c r="A2" s="16"/>
      <c r="B2" s="157" t="s">
        <v>44</v>
      </c>
      <c r="C2" s="158"/>
      <c r="D2" s="159"/>
      <c r="E2" s="160" t="s">
        <v>0</v>
      </c>
      <c r="F2" s="161"/>
      <c r="G2" s="162"/>
      <c r="H2" s="154" t="s">
        <v>46</v>
      </c>
      <c r="I2" s="155"/>
      <c r="J2" s="156"/>
      <c r="K2" s="160" t="s">
        <v>1</v>
      </c>
      <c r="L2" s="161"/>
      <c r="M2" s="162"/>
      <c r="N2" s="160" t="s">
        <v>47</v>
      </c>
      <c r="O2" s="161"/>
      <c r="P2" s="162"/>
      <c r="Q2" s="160" t="s">
        <v>2</v>
      </c>
      <c r="R2" s="161"/>
      <c r="S2" s="162"/>
      <c r="T2" s="163" t="s">
        <v>3</v>
      </c>
      <c r="U2" s="164"/>
      <c r="V2" s="165"/>
      <c r="W2" s="160" t="s">
        <v>4</v>
      </c>
      <c r="X2" s="161"/>
      <c r="Y2" s="162"/>
      <c r="Z2" s="166" t="s">
        <v>26</v>
      </c>
      <c r="AA2" s="167"/>
      <c r="AB2" s="168"/>
      <c r="AC2" s="160" t="s">
        <v>60</v>
      </c>
      <c r="AD2" s="161"/>
      <c r="AE2" s="162"/>
      <c r="AF2" s="154" t="s">
        <v>61</v>
      </c>
      <c r="AG2" s="155"/>
      <c r="AH2" s="156"/>
      <c r="AI2" s="160" t="s">
        <v>62</v>
      </c>
      <c r="AJ2" s="161"/>
      <c r="AK2" s="162"/>
      <c r="AL2" s="154" t="s">
        <v>63</v>
      </c>
      <c r="AM2" s="155"/>
      <c r="AN2" s="156"/>
      <c r="AO2" s="160" t="s">
        <v>64</v>
      </c>
      <c r="AP2" s="161"/>
      <c r="AQ2" s="162"/>
      <c r="AR2" s="169" t="s">
        <v>65</v>
      </c>
      <c r="AS2" s="170"/>
      <c r="AT2" s="171"/>
      <c r="AU2" s="160" t="s">
        <v>66</v>
      </c>
      <c r="AV2" s="161"/>
      <c r="AW2" s="162"/>
      <c r="AX2" s="169" t="s">
        <v>48</v>
      </c>
      <c r="AY2" s="170"/>
      <c r="AZ2" s="171"/>
      <c r="BA2" s="157" t="s">
        <v>45</v>
      </c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9"/>
      <c r="BM2" s="157" t="s">
        <v>43</v>
      </c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9"/>
      <c r="BY2" s="157" t="s">
        <v>5</v>
      </c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9"/>
      <c r="CK2" s="157" t="s">
        <v>6</v>
      </c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9"/>
      <c r="CZ2" s="1"/>
      <c r="DA2" s="1"/>
      <c r="DB2" s="1"/>
      <c r="DC2" s="1"/>
    </row>
    <row r="3" spans="1:103" ht="9.2" customHeight="1">
      <c r="A3" s="148" t="s">
        <v>11</v>
      </c>
      <c r="B3" s="150" t="s">
        <v>12</v>
      </c>
      <c r="C3" s="152" t="s">
        <v>13</v>
      </c>
      <c r="D3" s="146" t="s">
        <v>14</v>
      </c>
      <c r="E3" s="150" t="s">
        <v>12</v>
      </c>
      <c r="F3" s="152" t="s">
        <v>13</v>
      </c>
      <c r="G3" s="146" t="s">
        <v>14</v>
      </c>
      <c r="H3" s="150" t="s">
        <v>12</v>
      </c>
      <c r="I3" s="152" t="s">
        <v>13</v>
      </c>
      <c r="J3" s="146" t="s">
        <v>14</v>
      </c>
      <c r="K3" s="150" t="s">
        <v>12</v>
      </c>
      <c r="L3" s="152" t="s">
        <v>13</v>
      </c>
      <c r="M3" s="146" t="s">
        <v>14</v>
      </c>
      <c r="N3" s="150" t="s">
        <v>12</v>
      </c>
      <c r="O3" s="152" t="s">
        <v>13</v>
      </c>
      <c r="P3" s="146" t="s">
        <v>14</v>
      </c>
      <c r="Q3" s="150" t="s">
        <v>12</v>
      </c>
      <c r="R3" s="152" t="s">
        <v>13</v>
      </c>
      <c r="S3" s="146" t="s">
        <v>14</v>
      </c>
      <c r="T3" s="150" t="s">
        <v>12</v>
      </c>
      <c r="U3" s="152" t="s">
        <v>13</v>
      </c>
      <c r="V3" s="146" t="s">
        <v>14</v>
      </c>
      <c r="W3" s="150" t="s">
        <v>12</v>
      </c>
      <c r="X3" s="152" t="s">
        <v>13</v>
      </c>
      <c r="Y3" s="146" t="s">
        <v>14</v>
      </c>
      <c r="Z3" s="150" t="s">
        <v>12</v>
      </c>
      <c r="AA3" s="152" t="s">
        <v>13</v>
      </c>
      <c r="AB3" s="146" t="s">
        <v>14</v>
      </c>
      <c r="AC3" s="150" t="s">
        <v>12</v>
      </c>
      <c r="AD3" s="152" t="s">
        <v>13</v>
      </c>
      <c r="AE3" s="146" t="s">
        <v>14</v>
      </c>
      <c r="AF3" s="150" t="s">
        <v>12</v>
      </c>
      <c r="AG3" s="152" t="s">
        <v>13</v>
      </c>
      <c r="AH3" s="146" t="s">
        <v>14</v>
      </c>
      <c r="AI3" s="150" t="s">
        <v>12</v>
      </c>
      <c r="AJ3" s="152" t="s">
        <v>13</v>
      </c>
      <c r="AK3" s="146" t="s">
        <v>14</v>
      </c>
      <c r="AL3" s="150" t="s">
        <v>12</v>
      </c>
      <c r="AM3" s="152" t="s">
        <v>13</v>
      </c>
      <c r="AN3" s="146" t="s">
        <v>14</v>
      </c>
      <c r="AO3" s="150" t="s">
        <v>12</v>
      </c>
      <c r="AP3" s="152" t="s">
        <v>13</v>
      </c>
      <c r="AQ3" s="146" t="s">
        <v>14</v>
      </c>
      <c r="AR3" s="150" t="s">
        <v>12</v>
      </c>
      <c r="AS3" s="152" t="s">
        <v>13</v>
      </c>
      <c r="AT3" s="146" t="s">
        <v>14</v>
      </c>
      <c r="AU3" s="150" t="s">
        <v>12</v>
      </c>
      <c r="AV3" s="152" t="s">
        <v>13</v>
      </c>
      <c r="AW3" s="146" t="s">
        <v>14</v>
      </c>
      <c r="AX3" s="150" t="s">
        <v>12</v>
      </c>
      <c r="AY3" s="152" t="s">
        <v>13</v>
      </c>
      <c r="AZ3" s="146" t="s">
        <v>14</v>
      </c>
      <c r="BA3" s="23" t="s">
        <v>39</v>
      </c>
      <c r="BB3" s="9"/>
      <c r="BC3" s="9"/>
      <c r="BD3" s="9" t="s">
        <v>40</v>
      </c>
      <c r="BE3" s="9"/>
      <c r="BF3" s="9"/>
      <c r="BG3" s="9" t="s">
        <v>41</v>
      </c>
      <c r="BH3" s="9"/>
      <c r="BI3" s="9"/>
      <c r="BJ3" s="9" t="s">
        <v>42</v>
      </c>
      <c r="BK3" s="9"/>
      <c r="BL3" s="13"/>
      <c r="BM3" s="23" t="s">
        <v>39</v>
      </c>
      <c r="BN3" s="9"/>
      <c r="BO3" s="9"/>
      <c r="BP3" s="9" t="s">
        <v>40</v>
      </c>
      <c r="BQ3" s="9"/>
      <c r="BR3" s="9"/>
      <c r="BS3" s="9" t="s">
        <v>41</v>
      </c>
      <c r="BT3" s="9"/>
      <c r="BU3" s="9"/>
      <c r="BV3" s="9" t="s">
        <v>42</v>
      </c>
      <c r="BW3" s="9"/>
      <c r="BX3" s="13"/>
      <c r="BY3" s="23" t="s">
        <v>9</v>
      </c>
      <c r="BZ3" s="9"/>
      <c r="CA3" s="9"/>
      <c r="CB3" s="9" t="s">
        <v>28</v>
      </c>
      <c r="CC3" s="9"/>
      <c r="CD3" s="9"/>
      <c r="CE3" s="9" t="s">
        <v>10</v>
      </c>
      <c r="CF3" s="9"/>
      <c r="CG3" s="9"/>
      <c r="CH3" s="9" t="s">
        <v>29</v>
      </c>
      <c r="CI3" s="9"/>
      <c r="CJ3" s="13"/>
      <c r="CK3" s="23" t="s">
        <v>7</v>
      </c>
      <c r="CL3" s="9"/>
      <c r="CM3" s="9"/>
      <c r="CN3" s="9" t="s">
        <v>27</v>
      </c>
      <c r="CO3" s="9"/>
      <c r="CP3" s="9"/>
      <c r="CQ3" s="9" t="s">
        <v>8</v>
      </c>
      <c r="CR3" s="9"/>
      <c r="CS3" s="9"/>
      <c r="CT3" s="9" t="s">
        <v>73</v>
      </c>
      <c r="CU3" s="9"/>
      <c r="CV3" s="9"/>
      <c r="CW3" s="134" t="s">
        <v>74</v>
      </c>
      <c r="CX3" s="9"/>
      <c r="CY3" s="13"/>
    </row>
    <row r="4" spans="1:103" s="3" customFormat="1" ht="9.2" customHeight="1">
      <c r="A4" s="149"/>
      <c r="B4" s="151"/>
      <c r="C4" s="153"/>
      <c r="D4" s="147"/>
      <c r="E4" s="151"/>
      <c r="F4" s="153"/>
      <c r="G4" s="147"/>
      <c r="H4" s="151"/>
      <c r="I4" s="153"/>
      <c r="J4" s="147"/>
      <c r="K4" s="151"/>
      <c r="L4" s="153"/>
      <c r="M4" s="147"/>
      <c r="N4" s="151"/>
      <c r="O4" s="153"/>
      <c r="P4" s="147"/>
      <c r="Q4" s="151"/>
      <c r="R4" s="153"/>
      <c r="S4" s="147"/>
      <c r="T4" s="151"/>
      <c r="U4" s="153"/>
      <c r="V4" s="147"/>
      <c r="W4" s="151"/>
      <c r="X4" s="153"/>
      <c r="Y4" s="147"/>
      <c r="Z4" s="151"/>
      <c r="AA4" s="153"/>
      <c r="AB4" s="147"/>
      <c r="AC4" s="151"/>
      <c r="AD4" s="153"/>
      <c r="AE4" s="147"/>
      <c r="AF4" s="151"/>
      <c r="AG4" s="153"/>
      <c r="AH4" s="147"/>
      <c r="AI4" s="151"/>
      <c r="AJ4" s="153"/>
      <c r="AK4" s="147"/>
      <c r="AL4" s="151"/>
      <c r="AM4" s="153"/>
      <c r="AN4" s="147"/>
      <c r="AO4" s="151"/>
      <c r="AP4" s="153"/>
      <c r="AQ4" s="147"/>
      <c r="AR4" s="151"/>
      <c r="AS4" s="153"/>
      <c r="AT4" s="147"/>
      <c r="AU4" s="151"/>
      <c r="AV4" s="153"/>
      <c r="AW4" s="147"/>
      <c r="AX4" s="151"/>
      <c r="AY4" s="153"/>
      <c r="AZ4" s="147"/>
      <c r="BA4" s="24" t="s">
        <v>12</v>
      </c>
      <c r="BB4" s="14" t="s">
        <v>13</v>
      </c>
      <c r="BC4" s="14" t="s">
        <v>14</v>
      </c>
      <c r="BD4" s="14" t="s">
        <v>12</v>
      </c>
      <c r="BE4" s="14" t="s">
        <v>13</v>
      </c>
      <c r="BF4" s="14" t="s">
        <v>14</v>
      </c>
      <c r="BG4" s="14" t="s">
        <v>12</v>
      </c>
      <c r="BH4" s="14" t="s">
        <v>13</v>
      </c>
      <c r="BI4" s="14" t="s">
        <v>14</v>
      </c>
      <c r="BJ4" s="14" t="s">
        <v>12</v>
      </c>
      <c r="BK4" s="14" t="s">
        <v>13</v>
      </c>
      <c r="BL4" s="15" t="s">
        <v>14</v>
      </c>
      <c r="BM4" s="24" t="s">
        <v>12</v>
      </c>
      <c r="BN4" s="14" t="s">
        <v>13</v>
      </c>
      <c r="BO4" s="14" t="s">
        <v>14</v>
      </c>
      <c r="BP4" s="14" t="s">
        <v>12</v>
      </c>
      <c r="BQ4" s="14" t="s">
        <v>13</v>
      </c>
      <c r="BR4" s="14" t="s">
        <v>14</v>
      </c>
      <c r="BS4" s="14" t="s">
        <v>12</v>
      </c>
      <c r="BT4" s="14" t="s">
        <v>13</v>
      </c>
      <c r="BU4" s="14" t="s">
        <v>14</v>
      </c>
      <c r="BV4" s="14" t="s">
        <v>12</v>
      </c>
      <c r="BW4" s="14" t="s">
        <v>13</v>
      </c>
      <c r="BX4" s="15" t="s">
        <v>14</v>
      </c>
      <c r="BY4" s="24" t="s">
        <v>12</v>
      </c>
      <c r="BZ4" s="14" t="s">
        <v>13</v>
      </c>
      <c r="CA4" s="14" t="s">
        <v>14</v>
      </c>
      <c r="CB4" s="14" t="s">
        <v>12</v>
      </c>
      <c r="CC4" s="14" t="s">
        <v>13</v>
      </c>
      <c r="CD4" s="14" t="s">
        <v>14</v>
      </c>
      <c r="CE4" s="14" t="s">
        <v>12</v>
      </c>
      <c r="CF4" s="14" t="s">
        <v>13</v>
      </c>
      <c r="CG4" s="14" t="s">
        <v>14</v>
      </c>
      <c r="CH4" s="14" t="s">
        <v>12</v>
      </c>
      <c r="CI4" s="14" t="s">
        <v>13</v>
      </c>
      <c r="CJ4" s="15" t="s">
        <v>14</v>
      </c>
      <c r="CK4" s="24" t="s">
        <v>12</v>
      </c>
      <c r="CL4" s="14" t="s">
        <v>13</v>
      </c>
      <c r="CM4" s="14" t="s">
        <v>14</v>
      </c>
      <c r="CN4" s="14" t="s">
        <v>12</v>
      </c>
      <c r="CO4" s="14" t="s">
        <v>13</v>
      </c>
      <c r="CP4" s="14" t="s">
        <v>14</v>
      </c>
      <c r="CQ4" s="14" t="s">
        <v>12</v>
      </c>
      <c r="CR4" s="14" t="s">
        <v>13</v>
      </c>
      <c r="CS4" s="14" t="s">
        <v>14</v>
      </c>
      <c r="CT4" s="14" t="s">
        <v>12</v>
      </c>
      <c r="CU4" s="14" t="s">
        <v>13</v>
      </c>
      <c r="CV4" s="14" t="s">
        <v>14</v>
      </c>
      <c r="CW4" s="135" t="s">
        <v>12</v>
      </c>
      <c r="CX4" s="14" t="s">
        <v>13</v>
      </c>
      <c r="CY4" s="15" t="s">
        <v>14</v>
      </c>
    </row>
    <row r="5" spans="1:103" ht="18.75" customHeight="1">
      <c r="A5" s="17" t="s">
        <v>15</v>
      </c>
      <c r="B5" s="78">
        <v>1575</v>
      </c>
      <c r="C5" s="79">
        <v>1525</v>
      </c>
      <c r="D5" s="80">
        <f aca="true" t="shared" si="0" ref="D5:D16">SUM(B5:C5)</f>
        <v>3100</v>
      </c>
      <c r="E5" s="78">
        <v>599</v>
      </c>
      <c r="F5" s="79">
        <v>571</v>
      </c>
      <c r="G5" s="80">
        <f aca="true" t="shared" si="1" ref="G5:G14">SUM(E5:F5)</f>
        <v>1170</v>
      </c>
      <c r="H5" s="81">
        <f>E5/B5</f>
        <v>0.38031746031746033</v>
      </c>
      <c r="I5" s="82">
        <f aca="true" t="shared" si="2" ref="I5:J5">F5/C5</f>
        <v>0.3744262295081967</v>
      </c>
      <c r="J5" s="83">
        <f t="shared" si="2"/>
        <v>0.3774193548387097</v>
      </c>
      <c r="K5" s="78">
        <v>255</v>
      </c>
      <c r="L5" s="79">
        <v>233</v>
      </c>
      <c r="M5" s="80">
        <f aca="true" t="shared" si="3" ref="M5:M14">SUM(K5:L5)</f>
        <v>488</v>
      </c>
      <c r="N5" s="81">
        <f>K5/E5</f>
        <v>0.4257095158597663</v>
      </c>
      <c r="O5" s="82">
        <f aca="true" t="shared" si="4" ref="O5:O27">L5/F5</f>
        <v>0.4080560420315236</v>
      </c>
      <c r="P5" s="83">
        <f aca="true" t="shared" si="5" ref="P5:P27">M5/G5</f>
        <v>0.4170940170940171</v>
      </c>
      <c r="Q5" s="78">
        <v>2313</v>
      </c>
      <c r="R5" s="79">
        <v>1932</v>
      </c>
      <c r="S5" s="80">
        <f aca="true" t="shared" si="6" ref="S5:S14">SUM(Q5:R5)</f>
        <v>4245</v>
      </c>
      <c r="T5" s="84">
        <f>Q5/B5</f>
        <v>1.4685714285714286</v>
      </c>
      <c r="U5" s="85">
        <f aca="true" t="shared" si="7" ref="U5:V5">R5/C5</f>
        <v>1.2668852459016393</v>
      </c>
      <c r="V5" s="86">
        <f t="shared" si="7"/>
        <v>1.3693548387096774</v>
      </c>
      <c r="W5" s="78">
        <v>174</v>
      </c>
      <c r="X5" s="79">
        <v>165</v>
      </c>
      <c r="Y5" s="80">
        <f>SUM(W5:X5)</f>
        <v>339</v>
      </c>
      <c r="Z5" s="84">
        <f>W5/B5</f>
        <v>0.11047619047619048</v>
      </c>
      <c r="AA5" s="85">
        <f aca="true" t="shared" si="8" ref="AA5:AB5">X5/C5</f>
        <v>0.10819672131147541</v>
      </c>
      <c r="AB5" s="86">
        <f t="shared" si="8"/>
        <v>0.10935483870967742</v>
      </c>
      <c r="AC5" s="78">
        <v>50</v>
      </c>
      <c r="AD5" s="79">
        <v>55</v>
      </c>
      <c r="AE5" s="80">
        <f>SUM(AC5:AD5)</f>
        <v>105</v>
      </c>
      <c r="AF5" s="81">
        <f>AC5/B5</f>
        <v>0.031746031746031744</v>
      </c>
      <c r="AG5" s="82">
        <f aca="true" t="shared" si="9" ref="AG5:AG27">AD5/C5</f>
        <v>0.036065573770491806</v>
      </c>
      <c r="AH5" s="83">
        <f aca="true" t="shared" si="10" ref="AH5:AH27">AE5/D5</f>
        <v>0.03387096774193549</v>
      </c>
      <c r="AI5" s="78">
        <v>29</v>
      </c>
      <c r="AJ5" s="79">
        <v>34</v>
      </c>
      <c r="AK5" s="80">
        <f>SUM(AI5:AJ5)</f>
        <v>63</v>
      </c>
      <c r="AL5" s="81">
        <f>IF(AI5=0,0,AI5/AC5)</f>
        <v>0.58</v>
      </c>
      <c r="AM5" s="82">
        <f aca="true" t="shared" si="11" ref="AM5:AN5">IF(AJ5=0,0,AJ5/AD5)</f>
        <v>0.6181818181818182</v>
      </c>
      <c r="AN5" s="83">
        <f t="shared" si="11"/>
        <v>0.6</v>
      </c>
      <c r="AO5" s="78">
        <v>76</v>
      </c>
      <c r="AP5" s="79">
        <v>107</v>
      </c>
      <c r="AQ5" s="80">
        <f aca="true" t="shared" si="12" ref="AQ5:AQ14">SUM(AO5:AP5)</f>
        <v>183</v>
      </c>
      <c r="AR5" s="84">
        <f aca="true" t="shared" si="13" ref="AR5:AT12">IF(AO5=0,0,AO5/B5)</f>
        <v>0.04825396825396826</v>
      </c>
      <c r="AS5" s="85">
        <f t="shared" si="13"/>
        <v>0.07016393442622951</v>
      </c>
      <c r="AT5" s="86">
        <f t="shared" si="13"/>
        <v>0.059032258064516126</v>
      </c>
      <c r="AU5" s="78">
        <v>69</v>
      </c>
      <c r="AV5" s="79">
        <v>66</v>
      </c>
      <c r="AW5" s="80">
        <f>SUM(AU5:AV5)</f>
        <v>135</v>
      </c>
      <c r="AX5" s="84">
        <f aca="true" t="shared" si="14" ref="AX5:AZ12">IF(AU5=0,0,AU5/B5)</f>
        <v>0.04380952380952381</v>
      </c>
      <c r="AY5" s="85">
        <f t="shared" si="14"/>
        <v>0.043278688524590166</v>
      </c>
      <c r="AZ5" s="86">
        <f t="shared" si="14"/>
        <v>0.043548387096774194</v>
      </c>
      <c r="BA5" s="78">
        <v>8</v>
      </c>
      <c r="BB5" s="79">
        <v>9</v>
      </c>
      <c r="BC5" s="79">
        <f aca="true" t="shared" si="15" ref="BC5:BC27">SUM(BA5:BB5)</f>
        <v>17</v>
      </c>
      <c r="BD5" s="82">
        <f aca="true" t="shared" si="16" ref="BD5:BD27">BA5/B5</f>
        <v>0.005079365079365079</v>
      </c>
      <c r="BE5" s="82">
        <f aca="true" t="shared" si="17" ref="BE5:BE27">BB5/C5</f>
        <v>0.005901639344262295</v>
      </c>
      <c r="BF5" s="82">
        <f aca="true" t="shared" si="18" ref="BF5:BF27">BC5/D5</f>
        <v>0.005483870967741935</v>
      </c>
      <c r="BG5" s="79">
        <v>0</v>
      </c>
      <c r="BH5" s="79">
        <v>0</v>
      </c>
      <c r="BI5" s="79">
        <f aca="true" t="shared" si="19" ref="BI5:BI27">SUM(BG5:BH5)</f>
        <v>0</v>
      </c>
      <c r="BJ5" s="82">
        <f aca="true" t="shared" si="20" ref="BJ5:BJ27">BG5/B5</f>
        <v>0</v>
      </c>
      <c r="BK5" s="82">
        <f aca="true" t="shared" si="21" ref="BK5:BK27">BH5/C5</f>
        <v>0</v>
      </c>
      <c r="BL5" s="83">
        <f aca="true" t="shared" si="22" ref="BL5:BL27">BI5/D5</f>
        <v>0</v>
      </c>
      <c r="BM5" s="78">
        <v>129</v>
      </c>
      <c r="BN5" s="79">
        <v>155</v>
      </c>
      <c r="BO5" s="79">
        <f aca="true" t="shared" si="23" ref="BO5:BO27">SUM(BM5:BN5)</f>
        <v>284</v>
      </c>
      <c r="BP5" s="82">
        <f aca="true" t="shared" si="24" ref="BP5:BP27">BM5/B5</f>
        <v>0.08190476190476191</v>
      </c>
      <c r="BQ5" s="82">
        <f aca="true" t="shared" si="25" ref="BQ5:BQ27">BN5/C5</f>
        <v>0.10163934426229508</v>
      </c>
      <c r="BR5" s="82">
        <f aca="true" t="shared" si="26" ref="BR5:BR27">BO5/D5</f>
        <v>0.09161290322580645</v>
      </c>
      <c r="BS5" s="79">
        <v>52</v>
      </c>
      <c r="BT5" s="79">
        <v>58</v>
      </c>
      <c r="BU5" s="79">
        <f aca="true" t="shared" si="27" ref="BU5:BU27">SUM(BS5:BT5)</f>
        <v>110</v>
      </c>
      <c r="BV5" s="82">
        <f aca="true" t="shared" si="28" ref="BV5:BV27">BS5/B5</f>
        <v>0.03301587301587302</v>
      </c>
      <c r="BW5" s="82">
        <f aca="true" t="shared" si="29" ref="BW5:BW27">BT5/C5</f>
        <v>0.0380327868852459</v>
      </c>
      <c r="BX5" s="83">
        <f aca="true" t="shared" si="30" ref="BX5:BX27">BU5/D5</f>
        <v>0.035483870967741936</v>
      </c>
      <c r="BY5" s="78">
        <v>76</v>
      </c>
      <c r="BZ5" s="79">
        <v>46</v>
      </c>
      <c r="CA5" s="79">
        <f>SUM(BY5:BZ5)</f>
        <v>122</v>
      </c>
      <c r="CB5" s="82">
        <f aca="true" t="shared" si="31" ref="CB5:CB27">BY5/B5</f>
        <v>0.04825396825396826</v>
      </c>
      <c r="CC5" s="82">
        <f aca="true" t="shared" si="32" ref="CC5:CC27">BZ5/C5</f>
        <v>0.03016393442622951</v>
      </c>
      <c r="CD5" s="82">
        <f aca="true" t="shared" si="33" ref="CD5:CD27">CA5/D5</f>
        <v>0.03935483870967742</v>
      </c>
      <c r="CE5" s="79">
        <v>45</v>
      </c>
      <c r="CF5" s="79">
        <v>46</v>
      </c>
      <c r="CG5" s="79">
        <f>SUM(CE5:CF5)</f>
        <v>91</v>
      </c>
      <c r="CH5" s="82">
        <f aca="true" t="shared" si="34" ref="CH5:CH27">CE5/B5</f>
        <v>0.02857142857142857</v>
      </c>
      <c r="CI5" s="82">
        <f aca="true" t="shared" si="35" ref="CI5:CI27">CF5/C5</f>
        <v>0.03016393442622951</v>
      </c>
      <c r="CJ5" s="83">
        <f aca="true" t="shared" si="36" ref="CJ5:CJ27">CG5/D5</f>
        <v>0.02935483870967742</v>
      </c>
      <c r="CK5" s="78">
        <v>31</v>
      </c>
      <c r="CL5" s="79">
        <v>26</v>
      </c>
      <c r="CM5" s="79">
        <f aca="true" t="shared" si="37" ref="CM5:CM27">SUM(CK5:CL5)</f>
        <v>57</v>
      </c>
      <c r="CN5" s="82">
        <f aca="true" t="shared" si="38" ref="CN5:CN27">CK5/B5</f>
        <v>0.019682539682539683</v>
      </c>
      <c r="CO5" s="82">
        <f aca="true" t="shared" si="39" ref="CO5:CO27">CL5/C5</f>
        <v>0.017049180327868854</v>
      </c>
      <c r="CP5" s="82">
        <f aca="true" t="shared" si="40" ref="CP5:CP27">CM5/D5</f>
        <v>0.018387096774193548</v>
      </c>
      <c r="CQ5" s="79">
        <v>26</v>
      </c>
      <c r="CR5" s="79">
        <v>24</v>
      </c>
      <c r="CS5" s="79">
        <f aca="true" t="shared" si="41" ref="CS5:CS27">SUM(CQ5:CR5)</f>
        <v>50</v>
      </c>
      <c r="CT5" s="82">
        <f aca="true" t="shared" si="42" ref="CT5:CT27">CQ5/B5</f>
        <v>0.01650793650793651</v>
      </c>
      <c r="CU5" s="82">
        <f aca="true" t="shared" si="43" ref="CU5:CU27">CR5/C5</f>
        <v>0.015737704918032787</v>
      </c>
      <c r="CV5" s="82">
        <f aca="true" t="shared" si="44" ref="CV5:CV27">CS5/D5</f>
        <v>0.016129032258064516</v>
      </c>
      <c r="CW5" s="136">
        <f aca="true" t="shared" si="45" ref="CW5:CW27">(CK5+CQ5)/B5</f>
        <v>0.03619047619047619</v>
      </c>
      <c r="CX5" s="82">
        <f aca="true" t="shared" si="46" ref="CX5:CX27">(CL5+CR5)/C5</f>
        <v>0.03278688524590164</v>
      </c>
      <c r="CY5" s="83">
        <f aca="true" t="shared" si="47" ref="CY5:CY27">(CM5+CS5)/D5</f>
        <v>0.034516129032258064</v>
      </c>
    </row>
    <row r="6" spans="1:103" ht="18.75" customHeight="1">
      <c r="A6" s="18" t="s">
        <v>16</v>
      </c>
      <c r="B6" s="87">
        <v>502</v>
      </c>
      <c r="C6" s="88">
        <v>527</v>
      </c>
      <c r="D6" s="89">
        <f t="shared" si="0"/>
        <v>1029</v>
      </c>
      <c r="E6" s="87">
        <v>242</v>
      </c>
      <c r="F6" s="88">
        <v>249</v>
      </c>
      <c r="G6" s="89">
        <f t="shared" si="1"/>
        <v>491</v>
      </c>
      <c r="H6" s="90">
        <f aca="true" t="shared" si="48" ref="H6:H27">E6/B6</f>
        <v>0.4820717131474104</v>
      </c>
      <c r="I6" s="91">
        <f aca="true" t="shared" si="49" ref="I6:I27">F6/C6</f>
        <v>0.47248576850094876</v>
      </c>
      <c r="J6" s="92">
        <f aca="true" t="shared" si="50" ref="J6:J27">G6/D6</f>
        <v>0.4771622934888241</v>
      </c>
      <c r="K6" s="87">
        <v>88</v>
      </c>
      <c r="L6" s="88">
        <v>100</v>
      </c>
      <c r="M6" s="89">
        <f t="shared" si="3"/>
        <v>188</v>
      </c>
      <c r="N6" s="90">
        <f aca="true" t="shared" si="51" ref="N6:N27">K6/E6</f>
        <v>0.36363636363636365</v>
      </c>
      <c r="O6" s="91">
        <f t="shared" si="4"/>
        <v>0.40160642570281124</v>
      </c>
      <c r="P6" s="92">
        <f t="shared" si="5"/>
        <v>0.38289205702647655</v>
      </c>
      <c r="Q6" s="87">
        <v>968</v>
      </c>
      <c r="R6" s="88">
        <v>917</v>
      </c>
      <c r="S6" s="89">
        <f t="shared" si="6"/>
        <v>1885</v>
      </c>
      <c r="T6" s="93">
        <f aca="true" t="shared" si="52" ref="T6:T27">Q6/B6</f>
        <v>1.9282868525896415</v>
      </c>
      <c r="U6" s="94">
        <f aca="true" t="shared" si="53" ref="U6:U27">R6/C6</f>
        <v>1.7400379506641366</v>
      </c>
      <c r="V6" s="95">
        <f aca="true" t="shared" si="54" ref="V6:V27">S6/D6</f>
        <v>1.8318756073858116</v>
      </c>
      <c r="W6" s="87">
        <v>128</v>
      </c>
      <c r="X6" s="88">
        <v>165</v>
      </c>
      <c r="Y6" s="89">
        <f aca="true" t="shared" si="55" ref="Y6">SUM(W6:X6)</f>
        <v>293</v>
      </c>
      <c r="Z6" s="93">
        <f aca="true" t="shared" si="56" ref="Z6:Z27">W6/B6</f>
        <v>0.2549800796812749</v>
      </c>
      <c r="AA6" s="94">
        <f aca="true" t="shared" si="57" ref="AA6:AA27">X6/C6</f>
        <v>0.31309297912713474</v>
      </c>
      <c r="AB6" s="95">
        <f aca="true" t="shared" si="58" ref="AB6:AB27">Y6/D6</f>
        <v>0.2847424684159378</v>
      </c>
      <c r="AC6" s="87">
        <v>16</v>
      </c>
      <c r="AD6" s="88">
        <v>12</v>
      </c>
      <c r="AE6" s="89">
        <f aca="true" t="shared" si="59" ref="AE6">SUM(AC6:AD6)</f>
        <v>28</v>
      </c>
      <c r="AF6" s="90">
        <f aca="true" t="shared" si="60" ref="AF6:AF27">AC6/B6</f>
        <v>0.03187250996015936</v>
      </c>
      <c r="AG6" s="91">
        <f t="shared" si="9"/>
        <v>0.022770398481973434</v>
      </c>
      <c r="AH6" s="92">
        <f t="shared" si="10"/>
        <v>0.027210884353741496</v>
      </c>
      <c r="AI6" s="87">
        <v>7</v>
      </c>
      <c r="AJ6" s="88">
        <v>5</v>
      </c>
      <c r="AK6" s="89">
        <f aca="true" t="shared" si="61" ref="AK6">SUM(AI6:AJ6)</f>
        <v>12</v>
      </c>
      <c r="AL6" s="90">
        <f aca="true" t="shared" si="62" ref="AL6:AL27">IF(AI6=0,0,AI6/AC6)</f>
        <v>0.4375</v>
      </c>
      <c r="AM6" s="91">
        <f aca="true" t="shared" si="63" ref="AM6:AM27">IF(AJ6=0,0,AJ6/AD6)</f>
        <v>0.4166666666666667</v>
      </c>
      <c r="AN6" s="92">
        <f aca="true" t="shared" si="64" ref="AN6:AN27">IF(AK6=0,0,AK6/AE6)</f>
        <v>0.42857142857142855</v>
      </c>
      <c r="AO6" s="87">
        <v>27</v>
      </c>
      <c r="AP6" s="88">
        <v>25</v>
      </c>
      <c r="AQ6" s="89">
        <f t="shared" si="12"/>
        <v>52</v>
      </c>
      <c r="AR6" s="93">
        <f t="shared" si="13"/>
        <v>0.053784860557768925</v>
      </c>
      <c r="AS6" s="94">
        <f t="shared" si="13"/>
        <v>0.04743833017077799</v>
      </c>
      <c r="AT6" s="95">
        <f t="shared" si="13"/>
        <v>0.05053449951409135</v>
      </c>
      <c r="AU6" s="87">
        <v>31</v>
      </c>
      <c r="AV6" s="88">
        <v>40</v>
      </c>
      <c r="AW6" s="89">
        <f aca="true" t="shared" si="65" ref="AW6">SUM(AU6:AV6)</f>
        <v>71</v>
      </c>
      <c r="AX6" s="93">
        <f t="shared" si="14"/>
        <v>0.061752988047808766</v>
      </c>
      <c r="AY6" s="94">
        <f t="shared" si="14"/>
        <v>0.07590132827324478</v>
      </c>
      <c r="AZ6" s="95">
        <f t="shared" si="14"/>
        <v>0.06899902818270165</v>
      </c>
      <c r="BA6" s="87">
        <v>24</v>
      </c>
      <c r="BB6" s="88">
        <v>23</v>
      </c>
      <c r="BC6" s="88">
        <f t="shared" si="15"/>
        <v>47</v>
      </c>
      <c r="BD6" s="91">
        <f t="shared" si="16"/>
        <v>0.04780876494023904</v>
      </c>
      <c r="BE6" s="91">
        <f t="shared" si="17"/>
        <v>0.04364326375711575</v>
      </c>
      <c r="BF6" s="91">
        <f t="shared" si="18"/>
        <v>0.0456754130223518</v>
      </c>
      <c r="BG6" s="88">
        <v>1</v>
      </c>
      <c r="BH6" s="88">
        <v>0</v>
      </c>
      <c r="BI6" s="88">
        <f t="shared" si="19"/>
        <v>1</v>
      </c>
      <c r="BJ6" s="91">
        <f t="shared" si="20"/>
        <v>0.00199203187250996</v>
      </c>
      <c r="BK6" s="91">
        <f t="shared" si="21"/>
        <v>0</v>
      </c>
      <c r="BL6" s="92">
        <f t="shared" si="22"/>
        <v>0.0009718172983479105</v>
      </c>
      <c r="BM6" s="87">
        <v>52</v>
      </c>
      <c r="BN6" s="88">
        <v>69</v>
      </c>
      <c r="BO6" s="88">
        <f t="shared" si="23"/>
        <v>121</v>
      </c>
      <c r="BP6" s="91">
        <f t="shared" si="24"/>
        <v>0.10358565737051793</v>
      </c>
      <c r="BQ6" s="91">
        <f t="shared" si="25"/>
        <v>0.13092979127134724</v>
      </c>
      <c r="BR6" s="91">
        <f t="shared" si="26"/>
        <v>0.11758989310009718</v>
      </c>
      <c r="BS6" s="88">
        <v>12</v>
      </c>
      <c r="BT6" s="88">
        <v>12</v>
      </c>
      <c r="BU6" s="88">
        <f t="shared" si="27"/>
        <v>24</v>
      </c>
      <c r="BV6" s="91">
        <f t="shared" si="28"/>
        <v>0.02390438247011952</v>
      </c>
      <c r="BW6" s="91">
        <f t="shared" si="29"/>
        <v>0.022770398481973434</v>
      </c>
      <c r="BX6" s="92">
        <f t="shared" si="30"/>
        <v>0.023323615160349854</v>
      </c>
      <c r="BY6" s="87">
        <v>51</v>
      </c>
      <c r="BZ6" s="88">
        <v>51</v>
      </c>
      <c r="CA6" s="88">
        <f aca="true" t="shared" si="66" ref="CA6">SUM(BY6:BZ6)</f>
        <v>102</v>
      </c>
      <c r="CB6" s="91">
        <f t="shared" si="31"/>
        <v>0.10159362549800798</v>
      </c>
      <c r="CC6" s="91">
        <f t="shared" si="32"/>
        <v>0.0967741935483871</v>
      </c>
      <c r="CD6" s="91">
        <f t="shared" si="33"/>
        <v>0.09912536443148688</v>
      </c>
      <c r="CE6" s="88">
        <v>2</v>
      </c>
      <c r="CF6" s="88">
        <v>2</v>
      </c>
      <c r="CG6" s="88">
        <f aca="true" t="shared" si="67" ref="CG6:CG27">SUM(CE6:CF6)</f>
        <v>4</v>
      </c>
      <c r="CH6" s="91">
        <f t="shared" si="34"/>
        <v>0.00398406374501992</v>
      </c>
      <c r="CI6" s="91">
        <f t="shared" si="35"/>
        <v>0.003795066413662239</v>
      </c>
      <c r="CJ6" s="92">
        <f t="shared" si="36"/>
        <v>0.003887269193391642</v>
      </c>
      <c r="CK6" s="87">
        <v>46</v>
      </c>
      <c r="CL6" s="88">
        <v>42</v>
      </c>
      <c r="CM6" s="88">
        <f t="shared" si="37"/>
        <v>88</v>
      </c>
      <c r="CN6" s="91">
        <f t="shared" si="38"/>
        <v>0.09163346613545817</v>
      </c>
      <c r="CO6" s="91">
        <f t="shared" si="39"/>
        <v>0.07969639468690702</v>
      </c>
      <c r="CP6" s="91">
        <f t="shared" si="40"/>
        <v>0.08551992225461613</v>
      </c>
      <c r="CQ6" s="88">
        <v>3</v>
      </c>
      <c r="CR6" s="88">
        <v>2</v>
      </c>
      <c r="CS6" s="88">
        <f t="shared" si="41"/>
        <v>5</v>
      </c>
      <c r="CT6" s="91">
        <f t="shared" si="42"/>
        <v>0.00597609561752988</v>
      </c>
      <c r="CU6" s="91">
        <f t="shared" si="43"/>
        <v>0.003795066413662239</v>
      </c>
      <c r="CV6" s="91">
        <f t="shared" si="44"/>
        <v>0.004859086491739553</v>
      </c>
      <c r="CW6" s="137">
        <f t="shared" si="45"/>
        <v>0.09760956175298804</v>
      </c>
      <c r="CX6" s="91">
        <f t="shared" si="46"/>
        <v>0.08349146110056926</v>
      </c>
      <c r="CY6" s="92">
        <f t="shared" si="47"/>
        <v>0.09037900874635568</v>
      </c>
    </row>
    <row r="7" spans="1:103" ht="18.75" customHeight="1">
      <c r="A7" s="18" t="s">
        <v>17</v>
      </c>
      <c r="B7" s="87">
        <v>550</v>
      </c>
      <c r="C7" s="88">
        <v>493</v>
      </c>
      <c r="D7" s="89">
        <f t="shared" si="0"/>
        <v>1043</v>
      </c>
      <c r="E7" s="87">
        <v>290</v>
      </c>
      <c r="F7" s="88">
        <v>237</v>
      </c>
      <c r="G7" s="89">
        <f t="shared" si="1"/>
        <v>527</v>
      </c>
      <c r="H7" s="90">
        <f t="shared" si="48"/>
        <v>0.5272727272727272</v>
      </c>
      <c r="I7" s="91">
        <f t="shared" si="49"/>
        <v>0.48073022312373226</v>
      </c>
      <c r="J7" s="92">
        <f t="shared" si="50"/>
        <v>0.5052732502396932</v>
      </c>
      <c r="K7" s="87">
        <v>128</v>
      </c>
      <c r="L7" s="88">
        <v>115</v>
      </c>
      <c r="M7" s="89">
        <f t="shared" si="3"/>
        <v>243</v>
      </c>
      <c r="N7" s="90">
        <f t="shared" si="51"/>
        <v>0.4413793103448276</v>
      </c>
      <c r="O7" s="91">
        <f t="shared" si="4"/>
        <v>0.48523206751054854</v>
      </c>
      <c r="P7" s="92">
        <f t="shared" si="5"/>
        <v>0.46110056925996207</v>
      </c>
      <c r="Q7" s="87">
        <v>1222</v>
      </c>
      <c r="R7" s="88">
        <v>941</v>
      </c>
      <c r="S7" s="89">
        <f t="shared" si="6"/>
        <v>2163</v>
      </c>
      <c r="T7" s="93">
        <f t="shared" si="52"/>
        <v>2.2218181818181817</v>
      </c>
      <c r="U7" s="94">
        <f t="shared" si="53"/>
        <v>1.9087221095334685</v>
      </c>
      <c r="V7" s="95">
        <f t="shared" si="54"/>
        <v>2.0738255033557045</v>
      </c>
      <c r="W7" s="87">
        <v>97</v>
      </c>
      <c r="X7" s="88">
        <v>71</v>
      </c>
      <c r="Y7" s="89">
        <f>SUM(W7:X7)</f>
        <v>168</v>
      </c>
      <c r="Z7" s="93">
        <f t="shared" si="56"/>
        <v>0.17636363636363636</v>
      </c>
      <c r="AA7" s="94">
        <f t="shared" si="57"/>
        <v>0.1440162271805274</v>
      </c>
      <c r="AB7" s="95">
        <f t="shared" si="58"/>
        <v>0.1610738255033557</v>
      </c>
      <c r="AC7" s="87">
        <v>18</v>
      </c>
      <c r="AD7" s="88">
        <v>16</v>
      </c>
      <c r="AE7" s="89">
        <f>SUM(AC7:AD7)</f>
        <v>34</v>
      </c>
      <c r="AF7" s="90">
        <f t="shared" si="60"/>
        <v>0.03272727272727273</v>
      </c>
      <c r="AG7" s="91">
        <f t="shared" si="9"/>
        <v>0.032454361054766734</v>
      </c>
      <c r="AH7" s="92">
        <f t="shared" si="10"/>
        <v>0.032598274209012464</v>
      </c>
      <c r="AI7" s="87">
        <v>10</v>
      </c>
      <c r="AJ7" s="88">
        <v>10</v>
      </c>
      <c r="AK7" s="89">
        <f>SUM(AI7:AJ7)</f>
        <v>20</v>
      </c>
      <c r="AL7" s="90">
        <f t="shared" si="62"/>
        <v>0.5555555555555556</v>
      </c>
      <c r="AM7" s="91">
        <f t="shared" si="63"/>
        <v>0.625</v>
      </c>
      <c r="AN7" s="92">
        <f t="shared" si="64"/>
        <v>0.5882352941176471</v>
      </c>
      <c r="AO7" s="87">
        <v>16</v>
      </c>
      <c r="AP7" s="88">
        <v>19</v>
      </c>
      <c r="AQ7" s="89">
        <f t="shared" si="12"/>
        <v>35</v>
      </c>
      <c r="AR7" s="93">
        <f t="shared" si="13"/>
        <v>0.02909090909090909</v>
      </c>
      <c r="AS7" s="94">
        <f t="shared" si="13"/>
        <v>0.038539553752535496</v>
      </c>
      <c r="AT7" s="95">
        <f t="shared" si="13"/>
        <v>0.03355704697986577</v>
      </c>
      <c r="AU7" s="87">
        <v>73</v>
      </c>
      <c r="AV7" s="88">
        <v>39</v>
      </c>
      <c r="AW7" s="89">
        <f>SUM(AU7:AV7)</f>
        <v>112</v>
      </c>
      <c r="AX7" s="93">
        <f t="shared" si="14"/>
        <v>0.13272727272727272</v>
      </c>
      <c r="AY7" s="94">
        <f t="shared" si="14"/>
        <v>0.07910750507099391</v>
      </c>
      <c r="AZ7" s="95">
        <f t="shared" si="14"/>
        <v>0.10738255033557047</v>
      </c>
      <c r="BA7" s="87">
        <v>0</v>
      </c>
      <c r="BB7" s="88">
        <v>1</v>
      </c>
      <c r="BC7" s="88">
        <f t="shared" si="15"/>
        <v>1</v>
      </c>
      <c r="BD7" s="91">
        <f t="shared" si="16"/>
        <v>0</v>
      </c>
      <c r="BE7" s="91">
        <f t="shared" si="17"/>
        <v>0.002028397565922921</v>
      </c>
      <c r="BF7" s="91">
        <f t="shared" si="18"/>
        <v>0.0009587727708533077</v>
      </c>
      <c r="BG7" s="88">
        <v>21</v>
      </c>
      <c r="BH7" s="88">
        <v>33</v>
      </c>
      <c r="BI7" s="88">
        <f t="shared" si="19"/>
        <v>54</v>
      </c>
      <c r="BJ7" s="91">
        <f t="shared" si="20"/>
        <v>0.038181818181818185</v>
      </c>
      <c r="BK7" s="91">
        <f t="shared" si="21"/>
        <v>0.06693711967545639</v>
      </c>
      <c r="BL7" s="92">
        <f t="shared" si="22"/>
        <v>0.05177372962607862</v>
      </c>
      <c r="BM7" s="87">
        <v>51</v>
      </c>
      <c r="BN7" s="88">
        <v>65</v>
      </c>
      <c r="BO7" s="88">
        <f t="shared" si="23"/>
        <v>116</v>
      </c>
      <c r="BP7" s="91">
        <f t="shared" si="24"/>
        <v>0.09272727272727273</v>
      </c>
      <c r="BQ7" s="91">
        <f t="shared" si="25"/>
        <v>0.13184584178498987</v>
      </c>
      <c r="BR7" s="91">
        <f t="shared" si="26"/>
        <v>0.1112176414189837</v>
      </c>
      <c r="BS7" s="88">
        <v>42</v>
      </c>
      <c r="BT7" s="88">
        <v>58</v>
      </c>
      <c r="BU7" s="88">
        <f t="shared" si="27"/>
        <v>100</v>
      </c>
      <c r="BV7" s="91">
        <f t="shared" si="28"/>
        <v>0.07636363636363637</v>
      </c>
      <c r="BW7" s="91">
        <f t="shared" si="29"/>
        <v>0.11764705882352941</v>
      </c>
      <c r="BX7" s="92">
        <f t="shared" si="30"/>
        <v>0.09587727708533078</v>
      </c>
      <c r="BY7" s="87">
        <v>32</v>
      </c>
      <c r="BZ7" s="88">
        <v>26</v>
      </c>
      <c r="CA7" s="88">
        <f>SUM(BY7:BZ7)</f>
        <v>58</v>
      </c>
      <c r="CB7" s="91">
        <f t="shared" si="31"/>
        <v>0.05818181818181818</v>
      </c>
      <c r="CC7" s="91">
        <f t="shared" si="32"/>
        <v>0.05273833671399594</v>
      </c>
      <c r="CD7" s="91">
        <f t="shared" si="33"/>
        <v>0.05560882070949185</v>
      </c>
      <c r="CE7" s="88">
        <v>15</v>
      </c>
      <c r="CF7" s="88">
        <v>4</v>
      </c>
      <c r="CG7" s="88">
        <f t="shared" si="67"/>
        <v>19</v>
      </c>
      <c r="CH7" s="91">
        <f t="shared" si="34"/>
        <v>0.02727272727272727</v>
      </c>
      <c r="CI7" s="91">
        <f t="shared" si="35"/>
        <v>0.008113590263691683</v>
      </c>
      <c r="CJ7" s="92">
        <f t="shared" si="36"/>
        <v>0.01821668264621285</v>
      </c>
      <c r="CK7" s="87">
        <v>27</v>
      </c>
      <c r="CL7" s="88">
        <v>15</v>
      </c>
      <c r="CM7" s="88">
        <f t="shared" si="37"/>
        <v>42</v>
      </c>
      <c r="CN7" s="91">
        <f t="shared" si="38"/>
        <v>0.04909090909090909</v>
      </c>
      <c r="CO7" s="91">
        <f t="shared" si="39"/>
        <v>0.030425963488843813</v>
      </c>
      <c r="CP7" s="91">
        <f t="shared" si="40"/>
        <v>0.040268456375838924</v>
      </c>
      <c r="CQ7" s="88">
        <v>9</v>
      </c>
      <c r="CR7" s="88">
        <v>8</v>
      </c>
      <c r="CS7" s="88">
        <f t="shared" si="41"/>
        <v>17</v>
      </c>
      <c r="CT7" s="91">
        <f t="shared" si="42"/>
        <v>0.016363636363636365</v>
      </c>
      <c r="CU7" s="91">
        <f t="shared" si="43"/>
        <v>0.016227180527383367</v>
      </c>
      <c r="CV7" s="91">
        <f t="shared" si="44"/>
        <v>0.016299137104506232</v>
      </c>
      <c r="CW7" s="137">
        <f t="shared" si="45"/>
        <v>0.06545454545454546</v>
      </c>
      <c r="CX7" s="91">
        <f t="shared" si="46"/>
        <v>0.04665314401622718</v>
      </c>
      <c r="CY7" s="92">
        <f t="shared" si="47"/>
        <v>0.05656759348034516</v>
      </c>
    </row>
    <row r="8" spans="1:103" ht="18.75" customHeight="1">
      <c r="A8" s="18" t="s">
        <v>18</v>
      </c>
      <c r="B8" s="87">
        <v>404</v>
      </c>
      <c r="C8" s="88">
        <v>383</v>
      </c>
      <c r="D8" s="89">
        <f t="shared" si="0"/>
        <v>787</v>
      </c>
      <c r="E8" s="87">
        <v>196</v>
      </c>
      <c r="F8" s="88">
        <v>164</v>
      </c>
      <c r="G8" s="89">
        <f t="shared" si="1"/>
        <v>360</v>
      </c>
      <c r="H8" s="90">
        <f t="shared" si="48"/>
        <v>0.48514851485148514</v>
      </c>
      <c r="I8" s="91">
        <f t="shared" si="49"/>
        <v>0.4281984334203655</v>
      </c>
      <c r="J8" s="92">
        <f t="shared" si="50"/>
        <v>0.45743329097839897</v>
      </c>
      <c r="K8" s="87">
        <v>63</v>
      </c>
      <c r="L8" s="88">
        <v>63</v>
      </c>
      <c r="M8" s="89">
        <f t="shared" si="3"/>
        <v>126</v>
      </c>
      <c r="N8" s="90">
        <f t="shared" si="51"/>
        <v>0.32142857142857145</v>
      </c>
      <c r="O8" s="91">
        <f t="shared" si="4"/>
        <v>0.38414634146341464</v>
      </c>
      <c r="P8" s="92">
        <f t="shared" si="5"/>
        <v>0.35</v>
      </c>
      <c r="Q8" s="87">
        <v>837</v>
      </c>
      <c r="R8" s="88">
        <v>625</v>
      </c>
      <c r="S8" s="89">
        <f t="shared" si="6"/>
        <v>1462</v>
      </c>
      <c r="T8" s="93">
        <f t="shared" si="52"/>
        <v>2.0717821782178216</v>
      </c>
      <c r="U8" s="94">
        <f t="shared" si="53"/>
        <v>1.6318537859007833</v>
      </c>
      <c r="V8" s="95">
        <f t="shared" si="54"/>
        <v>1.857687420584498</v>
      </c>
      <c r="W8" s="87">
        <v>111</v>
      </c>
      <c r="X8" s="88">
        <v>92</v>
      </c>
      <c r="Y8" s="89">
        <f>SUM(W8:X8)</f>
        <v>203</v>
      </c>
      <c r="Z8" s="93">
        <f t="shared" si="56"/>
        <v>0.2747524752475248</v>
      </c>
      <c r="AA8" s="94">
        <f t="shared" si="57"/>
        <v>0.2402088772845953</v>
      </c>
      <c r="AB8" s="95">
        <f t="shared" si="58"/>
        <v>0.2579415501905972</v>
      </c>
      <c r="AC8" s="87">
        <v>7</v>
      </c>
      <c r="AD8" s="88">
        <v>7</v>
      </c>
      <c r="AE8" s="89">
        <f>SUM(AC8:AD8)</f>
        <v>14</v>
      </c>
      <c r="AF8" s="90">
        <f t="shared" si="60"/>
        <v>0.017326732673267328</v>
      </c>
      <c r="AG8" s="91">
        <f t="shared" si="9"/>
        <v>0.018276762402088774</v>
      </c>
      <c r="AH8" s="92">
        <f t="shared" si="10"/>
        <v>0.017789072426937738</v>
      </c>
      <c r="AI8" s="87">
        <v>6</v>
      </c>
      <c r="AJ8" s="88">
        <v>4</v>
      </c>
      <c r="AK8" s="89">
        <f>SUM(AI8:AJ8)</f>
        <v>10</v>
      </c>
      <c r="AL8" s="90">
        <f t="shared" si="62"/>
        <v>0.8571428571428571</v>
      </c>
      <c r="AM8" s="91">
        <f t="shared" si="63"/>
        <v>0.5714285714285714</v>
      </c>
      <c r="AN8" s="92">
        <f t="shared" si="64"/>
        <v>0.7142857142857143</v>
      </c>
      <c r="AO8" s="87">
        <v>11</v>
      </c>
      <c r="AP8" s="88">
        <v>13</v>
      </c>
      <c r="AQ8" s="89">
        <f t="shared" si="12"/>
        <v>24</v>
      </c>
      <c r="AR8" s="93">
        <f t="shared" si="13"/>
        <v>0.027227722772277228</v>
      </c>
      <c r="AS8" s="94">
        <f t="shared" si="13"/>
        <v>0.033942558746736295</v>
      </c>
      <c r="AT8" s="95">
        <f t="shared" si="13"/>
        <v>0.030495552731893267</v>
      </c>
      <c r="AU8" s="87">
        <v>6</v>
      </c>
      <c r="AV8" s="88">
        <v>10</v>
      </c>
      <c r="AW8" s="89">
        <f>SUM(AU8:AV8)</f>
        <v>16</v>
      </c>
      <c r="AX8" s="93">
        <f t="shared" si="14"/>
        <v>0.01485148514851485</v>
      </c>
      <c r="AY8" s="94">
        <f t="shared" si="14"/>
        <v>0.02610966057441253</v>
      </c>
      <c r="AZ8" s="95">
        <f t="shared" si="14"/>
        <v>0.020330368487928845</v>
      </c>
      <c r="BA8" s="87">
        <v>0</v>
      </c>
      <c r="BB8" s="88">
        <v>0</v>
      </c>
      <c r="BC8" s="88">
        <f t="shared" si="15"/>
        <v>0</v>
      </c>
      <c r="BD8" s="91">
        <f t="shared" si="16"/>
        <v>0</v>
      </c>
      <c r="BE8" s="91">
        <f t="shared" si="17"/>
        <v>0</v>
      </c>
      <c r="BF8" s="91">
        <f t="shared" si="18"/>
        <v>0</v>
      </c>
      <c r="BG8" s="88">
        <v>0</v>
      </c>
      <c r="BH8" s="88">
        <v>0</v>
      </c>
      <c r="BI8" s="88">
        <f t="shared" si="19"/>
        <v>0</v>
      </c>
      <c r="BJ8" s="91">
        <f t="shared" si="20"/>
        <v>0</v>
      </c>
      <c r="BK8" s="91">
        <f t="shared" si="21"/>
        <v>0</v>
      </c>
      <c r="BL8" s="92">
        <f t="shared" si="22"/>
        <v>0</v>
      </c>
      <c r="BM8" s="87">
        <v>32</v>
      </c>
      <c r="BN8" s="88">
        <v>51</v>
      </c>
      <c r="BO8" s="88">
        <f t="shared" si="23"/>
        <v>83</v>
      </c>
      <c r="BP8" s="91">
        <f t="shared" si="24"/>
        <v>0.07920792079207921</v>
      </c>
      <c r="BQ8" s="91">
        <f t="shared" si="25"/>
        <v>0.13315926892950392</v>
      </c>
      <c r="BR8" s="91">
        <f t="shared" si="26"/>
        <v>0.10546378653113088</v>
      </c>
      <c r="BS8" s="88">
        <v>9</v>
      </c>
      <c r="BT8" s="88">
        <v>11</v>
      </c>
      <c r="BU8" s="88">
        <f t="shared" si="27"/>
        <v>20</v>
      </c>
      <c r="BV8" s="91">
        <f t="shared" si="28"/>
        <v>0.022277227722772276</v>
      </c>
      <c r="BW8" s="91">
        <f t="shared" si="29"/>
        <v>0.028720626631853787</v>
      </c>
      <c r="BX8" s="92">
        <f t="shared" si="30"/>
        <v>0.025412960609911054</v>
      </c>
      <c r="BY8" s="87">
        <v>45</v>
      </c>
      <c r="BZ8" s="88">
        <v>41</v>
      </c>
      <c r="CA8" s="88">
        <f>SUM(BY8:BZ8)</f>
        <v>86</v>
      </c>
      <c r="CB8" s="91">
        <f t="shared" si="31"/>
        <v>0.11138613861386139</v>
      </c>
      <c r="CC8" s="91">
        <f t="shared" si="32"/>
        <v>0.10704960835509138</v>
      </c>
      <c r="CD8" s="91">
        <f t="shared" si="33"/>
        <v>0.10927573062261753</v>
      </c>
      <c r="CE8" s="88">
        <v>2</v>
      </c>
      <c r="CF8" s="88">
        <v>5</v>
      </c>
      <c r="CG8" s="88">
        <f t="shared" si="67"/>
        <v>7</v>
      </c>
      <c r="CH8" s="91">
        <f t="shared" si="34"/>
        <v>0.0049504950495049506</v>
      </c>
      <c r="CI8" s="91">
        <f t="shared" si="35"/>
        <v>0.013054830287206266</v>
      </c>
      <c r="CJ8" s="92">
        <f t="shared" si="36"/>
        <v>0.008894536213468869</v>
      </c>
      <c r="CK8" s="87">
        <v>28</v>
      </c>
      <c r="CL8" s="88">
        <v>31</v>
      </c>
      <c r="CM8" s="88">
        <f t="shared" si="37"/>
        <v>59</v>
      </c>
      <c r="CN8" s="91">
        <f t="shared" si="38"/>
        <v>0.06930693069306931</v>
      </c>
      <c r="CO8" s="91">
        <f t="shared" si="39"/>
        <v>0.08093994778067885</v>
      </c>
      <c r="CP8" s="91">
        <f t="shared" si="40"/>
        <v>0.07496823379923762</v>
      </c>
      <c r="CQ8" s="88">
        <v>2</v>
      </c>
      <c r="CR8" s="88">
        <v>3</v>
      </c>
      <c r="CS8" s="88">
        <f t="shared" si="41"/>
        <v>5</v>
      </c>
      <c r="CT8" s="91">
        <f t="shared" si="42"/>
        <v>0.0049504950495049506</v>
      </c>
      <c r="CU8" s="91">
        <f t="shared" si="43"/>
        <v>0.007832898172323759</v>
      </c>
      <c r="CV8" s="91">
        <f t="shared" si="44"/>
        <v>0.0063532401524777635</v>
      </c>
      <c r="CW8" s="137">
        <f t="shared" si="45"/>
        <v>0.07425742574257425</v>
      </c>
      <c r="CX8" s="91">
        <f t="shared" si="46"/>
        <v>0.08877284595300261</v>
      </c>
      <c r="CY8" s="92">
        <f t="shared" si="47"/>
        <v>0.08132147395171538</v>
      </c>
    </row>
    <row r="9" spans="1:103" ht="18.75" customHeight="1">
      <c r="A9" s="18" t="s">
        <v>19</v>
      </c>
      <c r="B9" s="87">
        <v>676</v>
      </c>
      <c r="C9" s="88">
        <v>658</v>
      </c>
      <c r="D9" s="89">
        <f t="shared" si="0"/>
        <v>1334</v>
      </c>
      <c r="E9" s="87">
        <v>268</v>
      </c>
      <c r="F9" s="88">
        <v>265</v>
      </c>
      <c r="G9" s="89">
        <f t="shared" si="1"/>
        <v>533</v>
      </c>
      <c r="H9" s="90">
        <f t="shared" si="48"/>
        <v>0.39644970414201186</v>
      </c>
      <c r="I9" s="91">
        <f t="shared" si="49"/>
        <v>0.4027355623100304</v>
      </c>
      <c r="J9" s="92">
        <f t="shared" si="50"/>
        <v>0.3995502248875562</v>
      </c>
      <c r="K9" s="87">
        <v>97</v>
      </c>
      <c r="L9" s="88">
        <v>99</v>
      </c>
      <c r="M9" s="89">
        <f t="shared" si="3"/>
        <v>196</v>
      </c>
      <c r="N9" s="90">
        <f t="shared" si="51"/>
        <v>0.3619402985074627</v>
      </c>
      <c r="O9" s="91">
        <f t="shared" si="4"/>
        <v>0.37358490566037733</v>
      </c>
      <c r="P9" s="92">
        <f t="shared" si="5"/>
        <v>0.3677298311444653</v>
      </c>
      <c r="Q9" s="87">
        <v>1154</v>
      </c>
      <c r="R9" s="88">
        <v>1164</v>
      </c>
      <c r="S9" s="89">
        <f t="shared" si="6"/>
        <v>2318</v>
      </c>
      <c r="T9" s="93">
        <f t="shared" si="52"/>
        <v>1.7071005917159763</v>
      </c>
      <c r="U9" s="94">
        <f t="shared" si="53"/>
        <v>1.7689969604863223</v>
      </c>
      <c r="V9" s="95">
        <f t="shared" si="54"/>
        <v>1.737631184407796</v>
      </c>
      <c r="W9" s="87">
        <v>118</v>
      </c>
      <c r="X9" s="88">
        <v>137</v>
      </c>
      <c r="Y9" s="89">
        <f aca="true" t="shared" si="68" ref="Y9:Y14">SUM(W9:X9)</f>
        <v>255</v>
      </c>
      <c r="Z9" s="93">
        <f t="shared" si="56"/>
        <v>0.17455621301775148</v>
      </c>
      <c r="AA9" s="94">
        <f t="shared" si="57"/>
        <v>0.20820668693009117</v>
      </c>
      <c r="AB9" s="95">
        <f t="shared" si="58"/>
        <v>0.1911544227886057</v>
      </c>
      <c r="AC9" s="87">
        <v>17</v>
      </c>
      <c r="AD9" s="88">
        <v>24</v>
      </c>
      <c r="AE9" s="89">
        <f aca="true" t="shared" si="69" ref="AE9:AE14">SUM(AC9:AD9)</f>
        <v>41</v>
      </c>
      <c r="AF9" s="90">
        <f t="shared" si="60"/>
        <v>0.02514792899408284</v>
      </c>
      <c r="AG9" s="91">
        <f t="shared" si="9"/>
        <v>0.0364741641337386</v>
      </c>
      <c r="AH9" s="92">
        <f t="shared" si="10"/>
        <v>0.03073463268365817</v>
      </c>
      <c r="AI9" s="87">
        <v>9</v>
      </c>
      <c r="AJ9" s="88">
        <v>13</v>
      </c>
      <c r="AK9" s="89">
        <f aca="true" t="shared" si="70" ref="AK9:AK14">SUM(AI9:AJ9)</f>
        <v>22</v>
      </c>
      <c r="AL9" s="90">
        <f t="shared" si="62"/>
        <v>0.5294117647058824</v>
      </c>
      <c r="AM9" s="91">
        <f t="shared" si="63"/>
        <v>0.5416666666666666</v>
      </c>
      <c r="AN9" s="92">
        <f t="shared" si="64"/>
        <v>0.5365853658536586</v>
      </c>
      <c r="AO9" s="87">
        <v>24</v>
      </c>
      <c r="AP9" s="88">
        <v>65</v>
      </c>
      <c r="AQ9" s="89">
        <f t="shared" si="12"/>
        <v>89</v>
      </c>
      <c r="AR9" s="93">
        <f t="shared" si="13"/>
        <v>0.03550295857988166</v>
      </c>
      <c r="AS9" s="94">
        <f t="shared" si="13"/>
        <v>0.09878419452887538</v>
      </c>
      <c r="AT9" s="95">
        <f t="shared" si="13"/>
        <v>0.06671664167916042</v>
      </c>
      <c r="AU9" s="87">
        <v>19</v>
      </c>
      <c r="AV9" s="88">
        <v>22</v>
      </c>
      <c r="AW9" s="89">
        <f aca="true" t="shared" si="71" ref="AW9:AW14">SUM(AU9:AV9)</f>
        <v>41</v>
      </c>
      <c r="AX9" s="93">
        <f t="shared" si="14"/>
        <v>0.028106508875739646</v>
      </c>
      <c r="AY9" s="94">
        <f t="shared" si="14"/>
        <v>0.03343465045592705</v>
      </c>
      <c r="AZ9" s="95">
        <f t="shared" si="14"/>
        <v>0.03073463268365817</v>
      </c>
      <c r="BA9" s="87">
        <v>15</v>
      </c>
      <c r="BB9" s="88">
        <v>20</v>
      </c>
      <c r="BC9" s="88">
        <f t="shared" si="15"/>
        <v>35</v>
      </c>
      <c r="BD9" s="91">
        <f t="shared" si="16"/>
        <v>0.022189349112426034</v>
      </c>
      <c r="BE9" s="91">
        <f t="shared" si="17"/>
        <v>0.030395136778115502</v>
      </c>
      <c r="BF9" s="91">
        <f t="shared" si="18"/>
        <v>0.02623688155922039</v>
      </c>
      <c r="BG9" s="88">
        <v>0</v>
      </c>
      <c r="BH9" s="88">
        <v>0</v>
      </c>
      <c r="BI9" s="88">
        <f t="shared" si="19"/>
        <v>0</v>
      </c>
      <c r="BJ9" s="91">
        <f t="shared" si="20"/>
        <v>0</v>
      </c>
      <c r="BK9" s="91">
        <f t="shared" si="21"/>
        <v>0</v>
      </c>
      <c r="BL9" s="92">
        <f t="shared" si="22"/>
        <v>0</v>
      </c>
      <c r="BM9" s="87">
        <v>72</v>
      </c>
      <c r="BN9" s="88">
        <v>111</v>
      </c>
      <c r="BO9" s="88">
        <f t="shared" si="23"/>
        <v>183</v>
      </c>
      <c r="BP9" s="91">
        <f t="shared" si="24"/>
        <v>0.10650887573964497</v>
      </c>
      <c r="BQ9" s="91">
        <f t="shared" si="25"/>
        <v>0.16869300911854104</v>
      </c>
      <c r="BR9" s="91">
        <f t="shared" si="26"/>
        <v>0.13718140929535233</v>
      </c>
      <c r="BS9" s="88">
        <v>24</v>
      </c>
      <c r="BT9" s="88">
        <v>23</v>
      </c>
      <c r="BU9" s="88">
        <f t="shared" si="27"/>
        <v>47</v>
      </c>
      <c r="BV9" s="91">
        <f t="shared" si="28"/>
        <v>0.03550295857988166</v>
      </c>
      <c r="BW9" s="91">
        <f t="shared" si="29"/>
        <v>0.034954407294832825</v>
      </c>
      <c r="BX9" s="92">
        <f t="shared" si="30"/>
        <v>0.03523238380809595</v>
      </c>
      <c r="BY9" s="87">
        <v>16</v>
      </c>
      <c r="BZ9" s="88">
        <v>22</v>
      </c>
      <c r="CA9" s="88">
        <f aca="true" t="shared" si="72" ref="CA9:CA14">SUM(BY9:BZ9)</f>
        <v>38</v>
      </c>
      <c r="CB9" s="91">
        <f t="shared" si="31"/>
        <v>0.023668639053254437</v>
      </c>
      <c r="CC9" s="91">
        <f t="shared" si="32"/>
        <v>0.03343465045592705</v>
      </c>
      <c r="CD9" s="91">
        <f t="shared" si="33"/>
        <v>0.02848575712143928</v>
      </c>
      <c r="CE9" s="88">
        <v>2</v>
      </c>
      <c r="CF9" s="88">
        <v>4</v>
      </c>
      <c r="CG9" s="88">
        <f t="shared" si="67"/>
        <v>6</v>
      </c>
      <c r="CH9" s="91">
        <f t="shared" si="34"/>
        <v>0.0029585798816568047</v>
      </c>
      <c r="CI9" s="91">
        <f t="shared" si="35"/>
        <v>0.0060790273556231</v>
      </c>
      <c r="CJ9" s="92">
        <f t="shared" si="36"/>
        <v>0.004497751124437781</v>
      </c>
      <c r="CK9" s="87">
        <v>9</v>
      </c>
      <c r="CL9" s="88">
        <v>14</v>
      </c>
      <c r="CM9" s="88">
        <f t="shared" si="37"/>
        <v>23</v>
      </c>
      <c r="CN9" s="91">
        <f t="shared" si="38"/>
        <v>0.013313609467455622</v>
      </c>
      <c r="CO9" s="91">
        <f t="shared" si="39"/>
        <v>0.02127659574468085</v>
      </c>
      <c r="CP9" s="91">
        <f t="shared" si="40"/>
        <v>0.017241379310344827</v>
      </c>
      <c r="CQ9" s="88">
        <v>5</v>
      </c>
      <c r="CR9" s="88">
        <v>4</v>
      </c>
      <c r="CS9" s="88">
        <f t="shared" si="41"/>
        <v>9</v>
      </c>
      <c r="CT9" s="91">
        <f t="shared" si="42"/>
        <v>0.0073964497041420114</v>
      </c>
      <c r="CU9" s="91">
        <f t="shared" si="43"/>
        <v>0.0060790273556231</v>
      </c>
      <c r="CV9" s="91">
        <f t="shared" si="44"/>
        <v>0.006746626686656672</v>
      </c>
      <c r="CW9" s="137">
        <f t="shared" si="45"/>
        <v>0.020710059171597635</v>
      </c>
      <c r="CX9" s="91">
        <f t="shared" si="46"/>
        <v>0.02735562310030395</v>
      </c>
      <c r="CY9" s="92">
        <f t="shared" si="47"/>
        <v>0.0239880059970015</v>
      </c>
    </row>
    <row r="10" spans="1:103" ht="18.75" customHeight="1">
      <c r="A10" s="18" t="s">
        <v>20</v>
      </c>
      <c r="B10" s="87">
        <v>474</v>
      </c>
      <c r="C10" s="88">
        <v>484</v>
      </c>
      <c r="D10" s="89">
        <f t="shared" si="0"/>
        <v>958</v>
      </c>
      <c r="E10" s="87">
        <v>186</v>
      </c>
      <c r="F10" s="88">
        <v>179</v>
      </c>
      <c r="G10" s="89">
        <f t="shared" si="1"/>
        <v>365</v>
      </c>
      <c r="H10" s="90">
        <f t="shared" si="48"/>
        <v>0.3924050632911392</v>
      </c>
      <c r="I10" s="91">
        <f t="shared" si="49"/>
        <v>0.36983471074380164</v>
      </c>
      <c r="J10" s="92">
        <f t="shared" si="50"/>
        <v>0.38100208768267224</v>
      </c>
      <c r="K10" s="87">
        <v>76</v>
      </c>
      <c r="L10" s="88">
        <v>66</v>
      </c>
      <c r="M10" s="89">
        <f t="shared" si="3"/>
        <v>142</v>
      </c>
      <c r="N10" s="90">
        <f t="shared" si="51"/>
        <v>0.40860215053763443</v>
      </c>
      <c r="O10" s="91">
        <f t="shared" si="4"/>
        <v>0.3687150837988827</v>
      </c>
      <c r="P10" s="92">
        <f t="shared" si="5"/>
        <v>0.38904109589041097</v>
      </c>
      <c r="Q10" s="87">
        <v>668</v>
      </c>
      <c r="R10" s="88">
        <v>726</v>
      </c>
      <c r="S10" s="89">
        <f t="shared" si="6"/>
        <v>1394</v>
      </c>
      <c r="T10" s="93">
        <f t="shared" si="52"/>
        <v>1.409282700421941</v>
      </c>
      <c r="U10" s="94">
        <f t="shared" si="53"/>
        <v>1.5</v>
      </c>
      <c r="V10" s="95">
        <f t="shared" si="54"/>
        <v>1.4551148225469728</v>
      </c>
      <c r="W10" s="87">
        <v>87</v>
      </c>
      <c r="X10" s="88">
        <v>68</v>
      </c>
      <c r="Y10" s="89">
        <f t="shared" si="68"/>
        <v>155</v>
      </c>
      <c r="Z10" s="93">
        <f t="shared" si="56"/>
        <v>0.18354430379746836</v>
      </c>
      <c r="AA10" s="94">
        <f t="shared" si="57"/>
        <v>0.14049586776859505</v>
      </c>
      <c r="AB10" s="95">
        <f t="shared" si="58"/>
        <v>0.1617954070981211</v>
      </c>
      <c r="AC10" s="87">
        <v>7</v>
      </c>
      <c r="AD10" s="88">
        <v>8</v>
      </c>
      <c r="AE10" s="89">
        <f t="shared" si="69"/>
        <v>15</v>
      </c>
      <c r="AF10" s="90">
        <f t="shared" si="60"/>
        <v>0.014767932489451477</v>
      </c>
      <c r="AG10" s="91">
        <f t="shared" si="9"/>
        <v>0.01652892561983471</v>
      </c>
      <c r="AH10" s="92">
        <f t="shared" si="10"/>
        <v>0.015657620041753653</v>
      </c>
      <c r="AI10" s="87">
        <v>4</v>
      </c>
      <c r="AJ10" s="88">
        <v>5</v>
      </c>
      <c r="AK10" s="89">
        <f t="shared" si="70"/>
        <v>9</v>
      </c>
      <c r="AL10" s="90">
        <f t="shared" si="62"/>
        <v>0.5714285714285714</v>
      </c>
      <c r="AM10" s="91">
        <f t="shared" si="63"/>
        <v>0.625</v>
      </c>
      <c r="AN10" s="92">
        <f t="shared" si="64"/>
        <v>0.6</v>
      </c>
      <c r="AO10" s="87">
        <v>9</v>
      </c>
      <c r="AP10" s="88">
        <v>8</v>
      </c>
      <c r="AQ10" s="89">
        <f t="shared" si="12"/>
        <v>17</v>
      </c>
      <c r="AR10" s="93">
        <f t="shared" si="13"/>
        <v>0.0189873417721519</v>
      </c>
      <c r="AS10" s="94">
        <f t="shared" si="13"/>
        <v>0.01652892561983471</v>
      </c>
      <c r="AT10" s="95">
        <f t="shared" si="13"/>
        <v>0.017745302713987474</v>
      </c>
      <c r="AU10" s="87">
        <v>7</v>
      </c>
      <c r="AV10" s="88">
        <v>6</v>
      </c>
      <c r="AW10" s="89">
        <f t="shared" si="71"/>
        <v>13</v>
      </c>
      <c r="AX10" s="93">
        <f t="shared" si="14"/>
        <v>0.014767932489451477</v>
      </c>
      <c r="AY10" s="94">
        <f t="shared" si="14"/>
        <v>0.012396694214876033</v>
      </c>
      <c r="AZ10" s="95">
        <f t="shared" si="14"/>
        <v>0.013569937369519834</v>
      </c>
      <c r="BA10" s="87">
        <v>1</v>
      </c>
      <c r="BB10" s="88">
        <v>0</v>
      </c>
      <c r="BC10" s="88">
        <f t="shared" si="15"/>
        <v>1</v>
      </c>
      <c r="BD10" s="91">
        <f t="shared" si="16"/>
        <v>0.002109704641350211</v>
      </c>
      <c r="BE10" s="91">
        <f t="shared" si="17"/>
        <v>0</v>
      </c>
      <c r="BF10" s="91">
        <f t="shared" si="18"/>
        <v>0.0010438413361169101</v>
      </c>
      <c r="BG10" s="88">
        <v>0</v>
      </c>
      <c r="BH10" s="88">
        <v>0</v>
      </c>
      <c r="BI10" s="88">
        <f t="shared" si="19"/>
        <v>0</v>
      </c>
      <c r="BJ10" s="91">
        <f t="shared" si="20"/>
        <v>0</v>
      </c>
      <c r="BK10" s="91">
        <f t="shared" si="21"/>
        <v>0</v>
      </c>
      <c r="BL10" s="92">
        <f t="shared" si="22"/>
        <v>0</v>
      </c>
      <c r="BM10" s="87">
        <v>58</v>
      </c>
      <c r="BN10" s="88">
        <v>77</v>
      </c>
      <c r="BO10" s="88">
        <f t="shared" si="23"/>
        <v>135</v>
      </c>
      <c r="BP10" s="91">
        <f t="shared" si="24"/>
        <v>0.12236286919831224</v>
      </c>
      <c r="BQ10" s="91">
        <f t="shared" si="25"/>
        <v>0.1590909090909091</v>
      </c>
      <c r="BR10" s="91">
        <f t="shared" si="26"/>
        <v>0.1409185803757829</v>
      </c>
      <c r="BS10" s="88">
        <v>15</v>
      </c>
      <c r="BT10" s="88">
        <v>14</v>
      </c>
      <c r="BU10" s="88">
        <f t="shared" si="27"/>
        <v>29</v>
      </c>
      <c r="BV10" s="91">
        <f t="shared" si="28"/>
        <v>0.03164556962025317</v>
      </c>
      <c r="BW10" s="91">
        <f t="shared" si="29"/>
        <v>0.028925619834710745</v>
      </c>
      <c r="BX10" s="92">
        <f t="shared" si="30"/>
        <v>0.030271398747390398</v>
      </c>
      <c r="BY10" s="87">
        <v>21</v>
      </c>
      <c r="BZ10" s="88">
        <v>29</v>
      </c>
      <c r="CA10" s="88">
        <f t="shared" si="72"/>
        <v>50</v>
      </c>
      <c r="CB10" s="91">
        <f t="shared" si="31"/>
        <v>0.04430379746835443</v>
      </c>
      <c r="CC10" s="91">
        <f t="shared" si="32"/>
        <v>0.05991735537190083</v>
      </c>
      <c r="CD10" s="91">
        <f t="shared" si="33"/>
        <v>0.05219206680584551</v>
      </c>
      <c r="CE10" s="88">
        <v>13</v>
      </c>
      <c r="CF10" s="88">
        <v>19</v>
      </c>
      <c r="CG10" s="88">
        <f t="shared" si="67"/>
        <v>32</v>
      </c>
      <c r="CH10" s="91">
        <f t="shared" si="34"/>
        <v>0.027426160337552744</v>
      </c>
      <c r="CI10" s="91">
        <f t="shared" si="35"/>
        <v>0.03925619834710744</v>
      </c>
      <c r="CJ10" s="92">
        <f t="shared" si="36"/>
        <v>0.033402922755741124</v>
      </c>
      <c r="CK10" s="87">
        <v>13</v>
      </c>
      <c r="CL10" s="88">
        <v>15</v>
      </c>
      <c r="CM10" s="88">
        <f t="shared" si="37"/>
        <v>28</v>
      </c>
      <c r="CN10" s="91">
        <f t="shared" si="38"/>
        <v>0.027426160337552744</v>
      </c>
      <c r="CO10" s="91">
        <f t="shared" si="39"/>
        <v>0.030991735537190084</v>
      </c>
      <c r="CP10" s="91">
        <f t="shared" si="40"/>
        <v>0.029227557411273485</v>
      </c>
      <c r="CQ10" s="88">
        <v>9</v>
      </c>
      <c r="CR10" s="88">
        <v>6</v>
      </c>
      <c r="CS10" s="88">
        <f t="shared" si="41"/>
        <v>15</v>
      </c>
      <c r="CT10" s="91">
        <f t="shared" si="42"/>
        <v>0.0189873417721519</v>
      </c>
      <c r="CU10" s="91">
        <f t="shared" si="43"/>
        <v>0.012396694214876033</v>
      </c>
      <c r="CV10" s="91">
        <f t="shared" si="44"/>
        <v>0.015657620041753653</v>
      </c>
      <c r="CW10" s="137">
        <f t="shared" si="45"/>
        <v>0.046413502109704644</v>
      </c>
      <c r="CX10" s="91">
        <f t="shared" si="46"/>
        <v>0.04338842975206612</v>
      </c>
      <c r="CY10" s="92">
        <f t="shared" si="47"/>
        <v>0.04488517745302714</v>
      </c>
    </row>
    <row r="11" spans="1:103" ht="18.75" customHeight="1">
      <c r="A11" s="18" t="s">
        <v>31</v>
      </c>
      <c r="B11" s="87">
        <v>384</v>
      </c>
      <c r="C11" s="88">
        <v>365</v>
      </c>
      <c r="D11" s="89">
        <f t="shared" si="0"/>
        <v>749</v>
      </c>
      <c r="E11" s="87">
        <v>202</v>
      </c>
      <c r="F11" s="88">
        <v>176</v>
      </c>
      <c r="G11" s="89">
        <f t="shared" si="1"/>
        <v>378</v>
      </c>
      <c r="H11" s="90">
        <f t="shared" si="48"/>
        <v>0.5260416666666666</v>
      </c>
      <c r="I11" s="91">
        <f t="shared" si="49"/>
        <v>0.4821917808219178</v>
      </c>
      <c r="J11" s="92">
        <f t="shared" si="50"/>
        <v>0.5046728971962616</v>
      </c>
      <c r="K11" s="87">
        <v>73</v>
      </c>
      <c r="L11" s="88">
        <v>66</v>
      </c>
      <c r="M11" s="89">
        <f t="shared" si="3"/>
        <v>139</v>
      </c>
      <c r="N11" s="90">
        <f t="shared" si="51"/>
        <v>0.3613861386138614</v>
      </c>
      <c r="O11" s="91">
        <f t="shared" si="4"/>
        <v>0.375</v>
      </c>
      <c r="P11" s="92">
        <f t="shared" si="5"/>
        <v>0.36772486772486773</v>
      </c>
      <c r="Q11" s="87">
        <v>953</v>
      </c>
      <c r="R11" s="88">
        <v>655</v>
      </c>
      <c r="S11" s="89">
        <f t="shared" si="6"/>
        <v>1608</v>
      </c>
      <c r="T11" s="93">
        <f t="shared" si="52"/>
        <v>2.4817708333333335</v>
      </c>
      <c r="U11" s="94">
        <f t="shared" si="53"/>
        <v>1.7945205479452055</v>
      </c>
      <c r="V11" s="95">
        <f t="shared" si="54"/>
        <v>2.1468624833110814</v>
      </c>
      <c r="W11" s="87">
        <v>72</v>
      </c>
      <c r="X11" s="88">
        <v>43</v>
      </c>
      <c r="Y11" s="89">
        <f t="shared" si="68"/>
        <v>115</v>
      </c>
      <c r="Z11" s="93">
        <f t="shared" si="56"/>
        <v>0.1875</v>
      </c>
      <c r="AA11" s="94">
        <f t="shared" si="57"/>
        <v>0.1178082191780822</v>
      </c>
      <c r="AB11" s="95">
        <f t="shared" si="58"/>
        <v>0.15353805073431243</v>
      </c>
      <c r="AC11" s="87">
        <v>27</v>
      </c>
      <c r="AD11" s="88">
        <v>24</v>
      </c>
      <c r="AE11" s="89">
        <f t="shared" si="69"/>
        <v>51</v>
      </c>
      <c r="AF11" s="90">
        <f t="shared" si="60"/>
        <v>0.0703125</v>
      </c>
      <c r="AG11" s="91">
        <f t="shared" si="9"/>
        <v>0.06575342465753424</v>
      </c>
      <c r="AH11" s="92">
        <f t="shared" si="10"/>
        <v>0.06809078771695594</v>
      </c>
      <c r="AI11" s="87">
        <v>5</v>
      </c>
      <c r="AJ11" s="88">
        <v>3</v>
      </c>
      <c r="AK11" s="89">
        <f t="shared" si="70"/>
        <v>8</v>
      </c>
      <c r="AL11" s="90">
        <f t="shared" si="62"/>
        <v>0.18518518518518517</v>
      </c>
      <c r="AM11" s="91">
        <f t="shared" si="63"/>
        <v>0.125</v>
      </c>
      <c r="AN11" s="92">
        <f t="shared" si="64"/>
        <v>0.1568627450980392</v>
      </c>
      <c r="AO11" s="87">
        <v>12</v>
      </c>
      <c r="AP11" s="88">
        <v>10</v>
      </c>
      <c r="AQ11" s="89">
        <f t="shared" si="12"/>
        <v>22</v>
      </c>
      <c r="AR11" s="93">
        <f t="shared" si="13"/>
        <v>0.03125</v>
      </c>
      <c r="AS11" s="94">
        <f t="shared" si="13"/>
        <v>0.0273972602739726</v>
      </c>
      <c r="AT11" s="95">
        <f t="shared" si="13"/>
        <v>0.029372496662216287</v>
      </c>
      <c r="AU11" s="87">
        <v>8</v>
      </c>
      <c r="AV11" s="88">
        <v>7</v>
      </c>
      <c r="AW11" s="89">
        <f t="shared" si="71"/>
        <v>15</v>
      </c>
      <c r="AX11" s="93">
        <f t="shared" si="14"/>
        <v>0.020833333333333332</v>
      </c>
      <c r="AY11" s="94">
        <f t="shared" si="14"/>
        <v>0.019178082191780823</v>
      </c>
      <c r="AZ11" s="95">
        <f t="shared" si="14"/>
        <v>0.020026702269692925</v>
      </c>
      <c r="BA11" s="87">
        <v>1</v>
      </c>
      <c r="BB11" s="88">
        <v>3</v>
      </c>
      <c r="BC11" s="88">
        <f t="shared" si="15"/>
        <v>4</v>
      </c>
      <c r="BD11" s="91">
        <f t="shared" si="16"/>
        <v>0.0026041666666666665</v>
      </c>
      <c r="BE11" s="91">
        <f t="shared" si="17"/>
        <v>0.00821917808219178</v>
      </c>
      <c r="BF11" s="91">
        <f t="shared" si="18"/>
        <v>0.0053404539385847796</v>
      </c>
      <c r="BG11" s="88">
        <v>0</v>
      </c>
      <c r="BH11" s="88">
        <v>2</v>
      </c>
      <c r="BI11" s="88">
        <f t="shared" si="19"/>
        <v>2</v>
      </c>
      <c r="BJ11" s="91">
        <f t="shared" si="20"/>
        <v>0</v>
      </c>
      <c r="BK11" s="91">
        <f t="shared" si="21"/>
        <v>0.005479452054794521</v>
      </c>
      <c r="BL11" s="92">
        <f t="shared" si="22"/>
        <v>0.0026702269692923898</v>
      </c>
      <c r="BM11" s="87">
        <v>18</v>
      </c>
      <c r="BN11" s="88">
        <v>28</v>
      </c>
      <c r="BO11" s="88">
        <f t="shared" si="23"/>
        <v>46</v>
      </c>
      <c r="BP11" s="91">
        <f t="shared" si="24"/>
        <v>0.046875</v>
      </c>
      <c r="BQ11" s="91">
        <f t="shared" si="25"/>
        <v>0.07671232876712329</v>
      </c>
      <c r="BR11" s="91">
        <f t="shared" si="26"/>
        <v>0.06141522029372497</v>
      </c>
      <c r="BS11" s="88">
        <v>1</v>
      </c>
      <c r="BT11" s="88">
        <v>0</v>
      </c>
      <c r="BU11" s="88">
        <f t="shared" si="27"/>
        <v>1</v>
      </c>
      <c r="BV11" s="91">
        <f t="shared" si="28"/>
        <v>0.0026041666666666665</v>
      </c>
      <c r="BW11" s="91">
        <f t="shared" si="29"/>
        <v>0</v>
      </c>
      <c r="BX11" s="92">
        <f t="shared" si="30"/>
        <v>0.0013351134846461949</v>
      </c>
      <c r="BY11" s="87">
        <v>25</v>
      </c>
      <c r="BZ11" s="88">
        <v>23</v>
      </c>
      <c r="CA11" s="88">
        <f t="shared" si="72"/>
        <v>48</v>
      </c>
      <c r="CB11" s="91">
        <f t="shared" si="31"/>
        <v>0.06510416666666667</v>
      </c>
      <c r="CC11" s="91">
        <f t="shared" si="32"/>
        <v>0.06301369863013699</v>
      </c>
      <c r="CD11" s="91">
        <f t="shared" si="33"/>
        <v>0.06408544726301736</v>
      </c>
      <c r="CE11" s="88">
        <v>2</v>
      </c>
      <c r="CF11" s="88">
        <v>4</v>
      </c>
      <c r="CG11" s="88">
        <f t="shared" si="67"/>
        <v>6</v>
      </c>
      <c r="CH11" s="91">
        <f t="shared" si="34"/>
        <v>0.005208333333333333</v>
      </c>
      <c r="CI11" s="91">
        <f t="shared" si="35"/>
        <v>0.010958904109589041</v>
      </c>
      <c r="CJ11" s="92">
        <f t="shared" si="36"/>
        <v>0.00801068090787717</v>
      </c>
      <c r="CK11" s="87">
        <v>3</v>
      </c>
      <c r="CL11" s="88">
        <v>13</v>
      </c>
      <c r="CM11" s="88">
        <f t="shared" si="37"/>
        <v>16</v>
      </c>
      <c r="CN11" s="91">
        <f t="shared" si="38"/>
        <v>0.0078125</v>
      </c>
      <c r="CO11" s="91">
        <f t="shared" si="39"/>
        <v>0.03561643835616438</v>
      </c>
      <c r="CP11" s="91">
        <f t="shared" si="40"/>
        <v>0.021361815754339118</v>
      </c>
      <c r="CQ11" s="88">
        <v>0</v>
      </c>
      <c r="CR11" s="88">
        <v>0</v>
      </c>
      <c r="CS11" s="88">
        <f t="shared" si="41"/>
        <v>0</v>
      </c>
      <c r="CT11" s="91">
        <f t="shared" si="42"/>
        <v>0</v>
      </c>
      <c r="CU11" s="91">
        <f t="shared" si="43"/>
        <v>0</v>
      </c>
      <c r="CV11" s="91">
        <f t="shared" si="44"/>
        <v>0</v>
      </c>
      <c r="CW11" s="137">
        <f t="shared" si="45"/>
        <v>0.0078125</v>
      </c>
      <c r="CX11" s="91">
        <f t="shared" si="46"/>
        <v>0.03561643835616438</v>
      </c>
      <c r="CY11" s="92">
        <f t="shared" si="47"/>
        <v>0.021361815754339118</v>
      </c>
    </row>
    <row r="12" spans="1:103" ht="18.75" customHeight="1">
      <c r="A12" s="18" t="s">
        <v>34</v>
      </c>
      <c r="B12" s="87">
        <v>403</v>
      </c>
      <c r="C12" s="88">
        <v>395</v>
      </c>
      <c r="D12" s="89">
        <f t="shared" si="0"/>
        <v>798</v>
      </c>
      <c r="E12" s="87">
        <v>196</v>
      </c>
      <c r="F12" s="88">
        <v>154</v>
      </c>
      <c r="G12" s="89">
        <f t="shared" si="1"/>
        <v>350</v>
      </c>
      <c r="H12" s="90">
        <f t="shared" si="48"/>
        <v>0.48635235732009924</v>
      </c>
      <c r="I12" s="91">
        <f t="shared" si="49"/>
        <v>0.389873417721519</v>
      </c>
      <c r="J12" s="92">
        <f t="shared" si="50"/>
        <v>0.43859649122807015</v>
      </c>
      <c r="K12" s="87">
        <v>72</v>
      </c>
      <c r="L12" s="88">
        <v>60</v>
      </c>
      <c r="M12" s="89">
        <f t="shared" si="3"/>
        <v>132</v>
      </c>
      <c r="N12" s="90">
        <f t="shared" si="51"/>
        <v>0.3673469387755102</v>
      </c>
      <c r="O12" s="91">
        <f t="shared" si="4"/>
        <v>0.38961038961038963</v>
      </c>
      <c r="P12" s="92">
        <f t="shared" si="5"/>
        <v>0.37714285714285717</v>
      </c>
      <c r="Q12" s="87">
        <v>789</v>
      </c>
      <c r="R12" s="88">
        <v>608</v>
      </c>
      <c r="S12" s="89">
        <f t="shared" si="6"/>
        <v>1397</v>
      </c>
      <c r="T12" s="93">
        <f t="shared" si="52"/>
        <v>1.9578163771712158</v>
      </c>
      <c r="U12" s="94">
        <f t="shared" si="53"/>
        <v>1.539240506329114</v>
      </c>
      <c r="V12" s="95">
        <f t="shared" si="54"/>
        <v>1.75062656641604</v>
      </c>
      <c r="W12" s="87">
        <v>81</v>
      </c>
      <c r="X12" s="88">
        <v>56</v>
      </c>
      <c r="Y12" s="89">
        <f t="shared" si="68"/>
        <v>137</v>
      </c>
      <c r="Z12" s="93">
        <f t="shared" si="56"/>
        <v>0.20099255583126552</v>
      </c>
      <c r="AA12" s="94">
        <f t="shared" si="57"/>
        <v>0.14177215189873418</v>
      </c>
      <c r="AB12" s="95">
        <f t="shared" si="58"/>
        <v>0.17167919799498746</v>
      </c>
      <c r="AC12" s="87">
        <v>7</v>
      </c>
      <c r="AD12" s="88">
        <v>7</v>
      </c>
      <c r="AE12" s="89">
        <f t="shared" si="69"/>
        <v>14</v>
      </c>
      <c r="AF12" s="90">
        <f t="shared" si="60"/>
        <v>0.017369727047146403</v>
      </c>
      <c r="AG12" s="91">
        <f t="shared" si="9"/>
        <v>0.017721518987341773</v>
      </c>
      <c r="AH12" s="92">
        <f t="shared" si="10"/>
        <v>0.017543859649122806</v>
      </c>
      <c r="AI12" s="87">
        <v>4</v>
      </c>
      <c r="AJ12" s="88">
        <v>4</v>
      </c>
      <c r="AK12" s="89">
        <f t="shared" si="70"/>
        <v>8</v>
      </c>
      <c r="AL12" s="90">
        <f t="shared" si="62"/>
        <v>0.5714285714285714</v>
      </c>
      <c r="AM12" s="91">
        <f t="shared" si="63"/>
        <v>0.5714285714285714</v>
      </c>
      <c r="AN12" s="92">
        <f t="shared" si="64"/>
        <v>0.5714285714285714</v>
      </c>
      <c r="AO12" s="87">
        <v>13</v>
      </c>
      <c r="AP12" s="88">
        <v>7</v>
      </c>
      <c r="AQ12" s="89">
        <f t="shared" si="12"/>
        <v>20</v>
      </c>
      <c r="AR12" s="93">
        <f t="shared" si="13"/>
        <v>0.03225806451612903</v>
      </c>
      <c r="AS12" s="94">
        <f t="shared" si="13"/>
        <v>0.017721518987341773</v>
      </c>
      <c r="AT12" s="95">
        <f t="shared" si="13"/>
        <v>0.02506265664160401</v>
      </c>
      <c r="AU12" s="87">
        <v>46</v>
      </c>
      <c r="AV12" s="88">
        <v>24</v>
      </c>
      <c r="AW12" s="89">
        <f t="shared" si="71"/>
        <v>70</v>
      </c>
      <c r="AX12" s="93">
        <f t="shared" si="14"/>
        <v>0.1141439205955335</v>
      </c>
      <c r="AY12" s="94">
        <f t="shared" si="14"/>
        <v>0.060759493670886074</v>
      </c>
      <c r="AZ12" s="95">
        <f t="shared" si="14"/>
        <v>0.08771929824561403</v>
      </c>
      <c r="BA12" s="87">
        <v>0</v>
      </c>
      <c r="BB12" s="88">
        <v>0</v>
      </c>
      <c r="BC12" s="88">
        <f t="shared" si="15"/>
        <v>0</v>
      </c>
      <c r="BD12" s="91">
        <f t="shared" si="16"/>
        <v>0</v>
      </c>
      <c r="BE12" s="91">
        <f t="shared" si="17"/>
        <v>0</v>
      </c>
      <c r="BF12" s="91">
        <f t="shared" si="18"/>
        <v>0</v>
      </c>
      <c r="BG12" s="88">
        <v>0</v>
      </c>
      <c r="BH12" s="88">
        <v>0</v>
      </c>
      <c r="BI12" s="88">
        <f t="shared" si="19"/>
        <v>0</v>
      </c>
      <c r="BJ12" s="91">
        <f t="shared" si="20"/>
        <v>0</v>
      </c>
      <c r="BK12" s="91">
        <f t="shared" si="21"/>
        <v>0</v>
      </c>
      <c r="BL12" s="92">
        <f t="shared" si="22"/>
        <v>0</v>
      </c>
      <c r="BM12" s="87">
        <v>70</v>
      </c>
      <c r="BN12" s="88">
        <v>69</v>
      </c>
      <c r="BO12" s="88">
        <f t="shared" si="23"/>
        <v>139</v>
      </c>
      <c r="BP12" s="91">
        <f t="shared" si="24"/>
        <v>0.17369727047146402</v>
      </c>
      <c r="BQ12" s="91">
        <f t="shared" si="25"/>
        <v>0.17468354430379746</v>
      </c>
      <c r="BR12" s="91">
        <f t="shared" si="26"/>
        <v>0.17418546365914786</v>
      </c>
      <c r="BS12" s="88">
        <v>13</v>
      </c>
      <c r="BT12" s="88">
        <v>18</v>
      </c>
      <c r="BU12" s="88">
        <f t="shared" si="27"/>
        <v>31</v>
      </c>
      <c r="BV12" s="91">
        <f t="shared" si="28"/>
        <v>0.03225806451612903</v>
      </c>
      <c r="BW12" s="91">
        <f t="shared" si="29"/>
        <v>0.04556962025316456</v>
      </c>
      <c r="BX12" s="92">
        <f t="shared" si="30"/>
        <v>0.03884711779448621</v>
      </c>
      <c r="BY12" s="87">
        <v>60</v>
      </c>
      <c r="BZ12" s="88">
        <v>41</v>
      </c>
      <c r="CA12" s="88">
        <f t="shared" si="72"/>
        <v>101</v>
      </c>
      <c r="CB12" s="91">
        <f t="shared" si="31"/>
        <v>0.1488833746898263</v>
      </c>
      <c r="CC12" s="91">
        <f t="shared" si="32"/>
        <v>0.10379746835443038</v>
      </c>
      <c r="CD12" s="91">
        <f t="shared" si="33"/>
        <v>0.12656641604010024</v>
      </c>
      <c r="CE12" s="88">
        <v>5</v>
      </c>
      <c r="CF12" s="88">
        <v>2</v>
      </c>
      <c r="CG12" s="88">
        <f t="shared" si="67"/>
        <v>7</v>
      </c>
      <c r="CH12" s="91">
        <f t="shared" si="34"/>
        <v>0.01240694789081886</v>
      </c>
      <c r="CI12" s="91">
        <f t="shared" si="35"/>
        <v>0.005063291139240506</v>
      </c>
      <c r="CJ12" s="92">
        <f t="shared" si="36"/>
        <v>0.008771929824561403</v>
      </c>
      <c r="CK12" s="87">
        <v>23</v>
      </c>
      <c r="CL12" s="88">
        <v>19</v>
      </c>
      <c r="CM12" s="88">
        <f t="shared" si="37"/>
        <v>42</v>
      </c>
      <c r="CN12" s="91">
        <f t="shared" si="38"/>
        <v>0.05707196029776675</v>
      </c>
      <c r="CO12" s="91">
        <f t="shared" si="39"/>
        <v>0.04810126582278481</v>
      </c>
      <c r="CP12" s="91">
        <f t="shared" si="40"/>
        <v>0.05263157894736842</v>
      </c>
      <c r="CQ12" s="88">
        <v>3</v>
      </c>
      <c r="CR12" s="88">
        <v>1</v>
      </c>
      <c r="CS12" s="88">
        <f t="shared" si="41"/>
        <v>4</v>
      </c>
      <c r="CT12" s="91">
        <f t="shared" si="42"/>
        <v>0.007444168734491315</v>
      </c>
      <c r="CU12" s="91">
        <f t="shared" si="43"/>
        <v>0.002531645569620253</v>
      </c>
      <c r="CV12" s="91">
        <f t="shared" si="44"/>
        <v>0.005012531328320802</v>
      </c>
      <c r="CW12" s="137">
        <f t="shared" si="45"/>
        <v>0.06451612903225806</v>
      </c>
      <c r="CX12" s="91">
        <f t="shared" si="46"/>
        <v>0.05063291139240506</v>
      </c>
      <c r="CY12" s="92">
        <f t="shared" si="47"/>
        <v>0.05764411027568922</v>
      </c>
    </row>
    <row r="13" spans="1:103" ht="18.75" customHeight="1">
      <c r="A13" s="18" t="s">
        <v>32</v>
      </c>
      <c r="B13" s="87">
        <v>266</v>
      </c>
      <c r="C13" s="88">
        <v>270</v>
      </c>
      <c r="D13" s="89">
        <f t="shared" si="0"/>
        <v>536</v>
      </c>
      <c r="E13" s="87">
        <v>124</v>
      </c>
      <c r="F13" s="88">
        <v>111</v>
      </c>
      <c r="G13" s="89">
        <f t="shared" si="1"/>
        <v>235</v>
      </c>
      <c r="H13" s="90">
        <f t="shared" si="48"/>
        <v>0.46616541353383456</v>
      </c>
      <c r="I13" s="91">
        <f t="shared" si="49"/>
        <v>0.4111111111111111</v>
      </c>
      <c r="J13" s="92">
        <f t="shared" si="50"/>
        <v>0.43843283582089554</v>
      </c>
      <c r="K13" s="87">
        <v>60</v>
      </c>
      <c r="L13" s="88">
        <v>50</v>
      </c>
      <c r="M13" s="89">
        <f t="shared" si="3"/>
        <v>110</v>
      </c>
      <c r="N13" s="90">
        <f t="shared" si="51"/>
        <v>0.4838709677419355</v>
      </c>
      <c r="O13" s="91">
        <f t="shared" si="4"/>
        <v>0.45045045045045046</v>
      </c>
      <c r="P13" s="92">
        <f t="shared" si="5"/>
        <v>0.46808510638297873</v>
      </c>
      <c r="Q13" s="87">
        <v>505</v>
      </c>
      <c r="R13" s="88">
        <v>436</v>
      </c>
      <c r="S13" s="89">
        <f t="shared" si="6"/>
        <v>941</v>
      </c>
      <c r="T13" s="93">
        <f t="shared" si="52"/>
        <v>1.8984962406015038</v>
      </c>
      <c r="U13" s="94">
        <f t="shared" si="53"/>
        <v>1.614814814814815</v>
      </c>
      <c r="V13" s="95">
        <f t="shared" si="54"/>
        <v>1.7555970149253732</v>
      </c>
      <c r="W13" s="87">
        <v>88</v>
      </c>
      <c r="X13" s="88">
        <v>97</v>
      </c>
      <c r="Y13" s="89">
        <f t="shared" si="68"/>
        <v>185</v>
      </c>
      <c r="Z13" s="93">
        <f t="shared" si="56"/>
        <v>0.3308270676691729</v>
      </c>
      <c r="AA13" s="94">
        <f t="shared" si="57"/>
        <v>0.3592592592592593</v>
      </c>
      <c r="AB13" s="95">
        <f t="shared" si="58"/>
        <v>0.3451492537313433</v>
      </c>
      <c r="AC13" s="87">
        <v>6</v>
      </c>
      <c r="AD13" s="88">
        <v>6</v>
      </c>
      <c r="AE13" s="89">
        <f t="shared" si="69"/>
        <v>12</v>
      </c>
      <c r="AF13" s="90">
        <f t="shared" si="60"/>
        <v>0.022556390977443608</v>
      </c>
      <c r="AG13" s="91">
        <f t="shared" si="9"/>
        <v>0.022222222222222223</v>
      </c>
      <c r="AH13" s="92">
        <f t="shared" si="10"/>
        <v>0.022388059701492536</v>
      </c>
      <c r="AI13" s="87">
        <v>3</v>
      </c>
      <c r="AJ13" s="88">
        <v>5</v>
      </c>
      <c r="AK13" s="89">
        <f t="shared" si="70"/>
        <v>8</v>
      </c>
      <c r="AL13" s="90">
        <f t="shared" si="62"/>
        <v>0.5</v>
      </c>
      <c r="AM13" s="91">
        <f t="shared" si="63"/>
        <v>0.8333333333333334</v>
      </c>
      <c r="AN13" s="92">
        <f t="shared" si="64"/>
        <v>0.6666666666666666</v>
      </c>
      <c r="AO13" s="87">
        <v>9</v>
      </c>
      <c r="AP13" s="88">
        <v>12</v>
      </c>
      <c r="AQ13" s="89">
        <f t="shared" si="12"/>
        <v>21</v>
      </c>
      <c r="AR13" s="93">
        <f aca="true" t="shared" si="73" ref="AR13:AT27">IF(AO13=0,0,AO13/B13)</f>
        <v>0.03383458646616541</v>
      </c>
      <c r="AS13" s="94">
        <f t="shared" si="73"/>
        <v>0.044444444444444446</v>
      </c>
      <c r="AT13" s="95">
        <f t="shared" si="73"/>
        <v>0.03917910447761194</v>
      </c>
      <c r="AU13" s="87">
        <v>8</v>
      </c>
      <c r="AV13" s="88">
        <v>7</v>
      </c>
      <c r="AW13" s="89">
        <f t="shared" si="71"/>
        <v>15</v>
      </c>
      <c r="AX13" s="93">
        <f aca="true" t="shared" si="74" ref="AX13:AZ27">IF(AU13=0,0,AU13/B13)</f>
        <v>0.03007518796992481</v>
      </c>
      <c r="AY13" s="94">
        <f t="shared" si="74"/>
        <v>0.025925925925925925</v>
      </c>
      <c r="AZ13" s="95">
        <f t="shared" si="74"/>
        <v>0.027985074626865673</v>
      </c>
      <c r="BA13" s="87">
        <v>0</v>
      </c>
      <c r="BB13" s="88">
        <v>0</v>
      </c>
      <c r="BC13" s="88">
        <f t="shared" si="15"/>
        <v>0</v>
      </c>
      <c r="BD13" s="91">
        <f t="shared" si="16"/>
        <v>0</v>
      </c>
      <c r="BE13" s="91">
        <f t="shared" si="17"/>
        <v>0</v>
      </c>
      <c r="BF13" s="91">
        <f t="shared" si="18"/>
        <v>0</v>
      </c>
      <c r="BG13" s="88">
        <v>0</v>
      </c>
      <c r="BH13" s="88">
        <v>0</v>
      </c>
      <c r="BI13" s="88">
        <f t="shared" si="19"/>
        <v>0</v>
      </c>
      <c r="BJ13" s="91">
        <f t="shared" si="20"/>
        <v>0</v>
      </c>
      <c r="BK13" s="91">
        <f t="shared" si="21"/>
        <v>0</v>
      </c>
      <c r="BL13" s="92">
        <f t="shared" si="22"/>
        <v>0</v>
      </c>
      <c r="BM13" s="87">
        <v>43</v>
      </c>
      <c r="BN13" s="88">
        <v>68</v>
      </c>
      <c r="BO13" s="88">
        <f t="shared" si="23"/>
        <v>111</v>
      </c>
      <c r="BP13" s="91">
        <f t="shared" si="24"/>
        <v>0.16165413533834586</v>
      </c>
      <c r="BQ13" s="91">
        <f t="shared" si="25"/>
        <v>0.2518518518518518</v>
      </c>
      <c r="BR13" s="91">
        <f t="shared" si="26"/>
        <v>0.20708955223880596</v>
      </c>
      <c r="BS13" s="88">
        <v>14</v>
      </c>
      <c r="BT13" s="88">
        <v>12</v>
      </c>
      <c r="BU13" s="88">
        <f t="shared" si="27"/>
        <v>26</v>
      </c>
      <c r="BV13" s="91">
        <f t="shared" si="28"/>
        <v>0.05263157894736842</v>
      </c>
      <c r="BW13" s="91">
        <f t="shared" si="29"/>
        <v>0.044444444444444446</v>
      </c>
      <c r="BX13" s="92">
        <f t="shared" si="30"/>
        <v>0.048507462686567165</v>
      </c>
      <c r="BY13" s="87">
        <v>22</v>
      </c>
      <c r="BZ13" s="88">
        <v>21</v>
      </c>
      <c r="CA13" s="88">
        <f t="shared" si="72"/>
        <v>43</v>
      </c>
      <c r="CB13" s="91">
        <f t="shared" si="31"/>
        <v>0.08270676691729323</v>
      </c>
      <c r="CC13" s="91">
        <f t="shared" si="32"/>
        <v>0.07777777777777778</v>
      </c>
      <c r="CD13" s="91">
        <f t="shared" si="33"/>
        <v>0.08022388059701492</v>
      </c>
      <c r="CE13" s="88">
        <v>4</v>
      </c>
      <c r="CF13" s="88">
        <v>4</v>
      </c>
      <c r="CG13" s="88">
        <f t="shared" si="67"/>
        <v>8</v>
      </c>
      <c r="CH13" s="91">
        <f t="shared" si="34"/>
        <v>0.015037593984962405</v>
      </c>
      <c r="CI13" s="91">
        <f t="shared" si="35"/>
        <v>0.014814814814814815</v>
      </c>
      <c r="CJ13" s="92">
        <f t="shared" si="36"/>
        <v>0.014925373134328358</v>
      </c>
      <c r="CK13" s="87">
        <v>2</v>
      </c>
      <c r="CL13" s="88">
        <v>2</v>
      </c>
      <c r="CM13" s="88">
        <f t="shared" si="37"/>
        <v>4</v>
      </c>
      <c r="CN13" s="91">
        <f t="shared" si="38"/>
        <v>0.007518796992481203</v>
      </c>
      <c r="CO13" s="91">
        <f t="shared" si="39"/>
        <v>0.007407407407407408</v>
      </c>
      <c r="CP13" s="91">
        <f t="shared" si="40"/>
        <v>0.007462686567164179</v>
      </c>
      <c r="CQ13" s="88">
        <v>0</v>
      </c>
      <c r="CR13" s="88">
        <v>0</v>
      </c>
      <c r="CS13" s="88">
        <f t="shared" si="41"/>
        <v>0</v>
      </c>
      <c r="CT13" s="91">
        <f t="shared" si="42"/>
        <v>0</v>
      </c>
      <c r="CU13" s="91">
        <f t="shared" si="43"/>
        <v>0</v>
      </c>
      <c r="CV13" s="91">
        <f t="shared" si="44"/>
        <v>0</v>
      </c>
      <c r="CW13" s="137">
        <f t="shared" si="45"/>
        <v>0.007518796992481203</v>
      </c>
      <c r="CX13" s="91">
        <f t="shared" si="46"/>
        <v>0.007407407407407408</v>
      </c>
      <c r="CY13" s="92">
        <f t="shared" si="47"/>
        <v>0.007462686567164179</v>
      </c>
    </row>
    <row r="14" spans="1:103" ht="18.75" customHeight="1">
      <c r="A14" s="18" t="s">
        <v>33</v>
      </c>
      <c r="B14" s="87">
        <v>238</v>
      </c>
      <c r="C14" s="88">
        <v>249</v>
      </c>
      <c r="D14" s="89">
        <f t="shared" si="0"/>
        <v>487</v>
      </c>
      <c r="E14" s="87">
        <v>82</v>
      </c>
      <c r="F14" s="88">
        <v>78</v>
      </c>
      <c r="G14" s="89">
        <f t="shared" si="1"/>
        <v>160</v>
      </c>
      <c r="H14" s="90">
        <f t="shared" si="48"/>
        <v>0.3445378151260504</v>
      </c>
      <c r="I14" s="91">
        <f t="shared" si="49"/>
        <v>0.3132530120481928</v>
      </c>
      <c r="J14" s="92">
        <f t="shared" si="50"/>
        <v>0.32854209445585214</v>
      </c>
      <c r="K14" s="87">
        <v>44</v>
      </c>
      <c r="L14" s="88">
        <v>31</v>
      </c>
      <c r="M14" s="89">
        <f t="shared" si="3"/>
        <v>75</v>
      </c>
      <c r="N14" s="90">
        <f t="shared" si="51"/>
        <v>0.5365853658536586</v>
      </c>
      <c r="O14" s="91">
        <f t="shared" si="4"/>
        <v>0.3974358974358974</v>
      </c>
      <c r="P14" s="92">
        <f t="shared" si="5"/>
        <v>0.46875</v>
      </c>
      <c r="Q14" s="87">
        <v>221</v>
      </c>
      <c r="R14" s="88">
        <v>190</v>
      </c>
      <c r="S14" s="89">
        <f t="shared" si="6"/>
        <v>411</v>
      </c>
      <c r="T14" s="93">
        <f t="shared" si="52"/>
        <v>0.9285714285714286</v>
      </c>
      <c r="U14" s="94">
        <f t="shared" si="53"/>
        <v>0.7630522088353414</v>
      </c>
      <c r="V14" s="95">
        <f t="shared" si="54"/>
        <v>0.8439425051334702</v>
      </c>
      <c r="W14" s="87">
        <v>56</v>
      </c>
      <c r="X14" s="88">
        <v>24</v>
      </c>
      <c r="Y14" s="89">
        <f t="shared" si="68"/>
        <v>80</v>
      </c>
      <c r="Z14" s="93">
        <f t="shared" si="56"/>
        <v>0.23529411764705882</v>
      </c>
      <c r="AA14" s="94">
        <f t="shared" si="57"/>
        <v>0.0963855421686747</v>
      </c>
      <c r="AB14" s="95">
        <f t="shared" si="58"/>
        <v>0.16427104722792607</v>
      </c>
      <c r="AC14" s="87">
        <v>6</v>
      </c>
      <c r="AD14" s="88">
        <v>4</v>
      </c>
      <c r="AE14" s="89">
        <f t="shared" si="69"/>
        <v>10</v>
      </c>
      <c r="AF14" s="90">
        <f t="shared" si="60"/>
        <v>0.025210084033613446</v>
      </c>
      <c r="AG14" s="91">
        <f t="shared" si="9"/>
        <v>0.01606425702811245</v>
      </c>
      <c r="AH14" s="92">
        <f t="shared" si="10"/>
        <v>0.02053388090349076</v>
      </c>
      <c r="AI14" s="87">
        <v>2</v>
      </c>
      <c r="AJ14" s="88">
        <v>2</v>
      </c>
      <c r="AK14" s="89">
        <f t="shared" si="70"/>
        <v>4</v>
      </c>
      <c r="AL14" s="90">
        <f t="shared" si="62"/>
        <v>0.3333333333333333</v>
      </c>
      <c r="AM14" s="91">
        <f t="shared" si="63"/>
        <v>0.5</v>
      </c>
      <c r="AN14" s="92">
        <f t="shared" si="64"/>
        <v>0.4</v>
      </c>
      <c r="AO14" s="87">
        <v>6</v>
      </c>
      <c r="AP14" s="88">
        <v>2</v>
      </c>
      <c r="AQ14" s="89">
        <f t="shared" si="12"/>
        <v>8</v>
      </c>
      <c r="AR14" s="93">
        <f t="shared" si="73"/>
        <v>0.025210084033613446</v>
      </c>
      <c r="AS14" s="94">
        <f t="shared" si="73"/>
        <v>0.008032128514056224</v>
      </c>
      <c r="AT14" s="95">
        <f t="shared" si="73"/>
        <v>0.01642710472279261</v>
      </c>
      <c r="AU14" s="87">
        <v>8</v>
      </c>
      <c r="AV14" s="88">
        <v>3</v>
      </c>
      <c r="AW14" s="89">
        <f t="shared" si="71"/>
        <v>11</v>
      </c>
      <c r="AX14" s="93">
        <f t="shared" si="74"/>
        <v>0.03361344537815126</v>
      </c>
      <c r="AY14" s="94">
        <f t="shared" si="74"/>
        <v>0.012048192771084338</v>
      </c>
      <c r="AZ14" s="95">
        <f t="shared" si="74"/>
        <v>0.022587268993839837</v>
      </c>
      <c r="BA14" s="87">
        <v>0</v>
      </c>
      <c r="BB14" s="88">
        <v>0</v>
      </c>
      <c r="BC14" s="88">
        <f t="shared" si="15"/>
        <v>0</v>
      </c>
      <c r="BD14" s="91">
        <f t="shared" si="16"/>
        <v>0</v>
      </c>
      <c r="BE14" s="91">
        <f t="shared" si="17"/>
        <v>0</v>
      </c>
      <c r="BF14" s="91">
        <f t="shared" si="18"/>
        <v>0</v>
      </c>
      <c r="BG14" s="88">
        <v>0</v>
      </c>
      <c r="BH14" s="88">
        <v>0</v>
      </c>
      <c r="BI14" s="88">
        <f t="shared" si="19"/>
        <v>0</v>
      </c>
      <c r="BJ14" s="91">
        <f t="shared" si="20"/>
        <v>0</v>
      </c>
      <c r="BK14" s="91">
        <f t="shared" si="21"/>
        <v>0</v>
      </c>
      <c r="BL14" s="92">
        <f t="shared" si="22"/>
        <v>0</v>
      </c>
      <c r="BM14" s="87">
        <v>31</v>
      </c>
      <c r="BN14" s="88">
        <v>25</v>
      </c>
      <c r="BO14" s="88">
        <f t="shared" si="23"/>
        <v>56</v>
      </c>
      <c r="BP14" s="91">
        <f t="shared" si="24"/>
        <v>0.13025210084033614</v>
      </c>
      <c r="BQ14" s="91">
        <f t="shared" si="25"/>
        <v>0.10040160642570281</v>
      </c>
      <c r="BR14" s="91">
        <f t="shared" si="26"/>
        <v>0.11498973305954825</v>
      </c>
      <c r="BS14" s="88">
        <v>18</v>
      </c>
      <c r="BT14" s="88">
        <v>25</v>
      </c>
      <c r="BU14" s="88">
        <f t="shared" si="27"/>
        <v>43</v>
      </c>
      <c r="BV14" s="91">
        <f t="shared" si="28"/>
        <v>0.07563025210084033</v>
      </c>
      <c r="BW14" s="91">
        <f t="shared" si="29"/>
        <v>0.10040160642570281</v>
      </c>
      <c r="BX14" s="92">
        <f t="shared" si="30"/>
        <v>0.08829568788501027</v>
      </c>
      <c r="BY14" s="87">
        <v>15</v>
      </c>
      <c r="BZ14" s="88">
        <v>26</v>
      </c>
      <c r="CA14" s="88">
        <f t="shared" si="72"/>
        <v>41</v>
      </c>
      <c r="CB14" s="91">
        <f t="shared" si="31"/>
        <v>0.06302521008403361</v>
      </c>
      <c r="CC14" s="91">
        <f t="shared" si="32"/>
        <v>0.10441767068273092</v>
      </c>
      <c r="CD14" s="91">
        <f t="shared" si="33"/>
        <v>0.08418891170431211</v>
      </c>
      <c r="CE14" s="88">
        <v>0</v>
      </c>
      <c r="CF14" s="88">
        <v>6</v>
      </c>
      <c r="CG14" s="88">
        <f t="shared" si="67"/>
        <v>6</v>
      </c>
      <c r="CH14" s="91">
        <f t="shared" si="34"/>
        <v>0</v>
      </c>
      <c r="CI14" s="91">
        <f t="shared" si="35"/>
        <v>0.024096385542168676</v>
      </c>
      <c r="CJ14" s="92">
        <f t="shared" si="36"/>
        <v>0.012320328542094456</v>
      </c>
      <c r="CK14" s="87">
        <v>9</v>
      </c>
      <c r="CL14" s="88">
        <v>5</v>
      </c>
      <c r="CM14" s="88">
        <f t="shared" si="37"/>
        <v>14</v>
      </c>
      <c r="CN14" s="91">
        <f t="shared" si="38"/>
        <v>0.037815126050420166</v>
      </c>
      <c r="CO14" s="91">
        <f t="shared" si="39"/>
        <v>0.020080321285140562</v>
      </c>
      <c r="CP14" s="91">
        <f t="shared" si="40"/>
        <v>0.028747433264887063</v>
      </c>
      <c r="CQ14" s="88">
        <v>1</v>
      </c>
      <c r="CR14" s="88">
        <v>3</v>
      </c>
      <c r="CS14" s="88">
        <f t="shared" si="41"/>
        <v>4</v>
      </c>
      <c r="CT14" s="91">
        <f t="shared" si="42"/>
        <v>0.004201680672268907</v>
      </c>
      <c r="CU14" s="91">
        <f t="shared" si="43"/>
        <v>0.012048192771084338</v>
      </c>
      <c r="CV14" s="91">
        <f t="shared" si="44"/>
        <v>0.008213552361396304</v>
      </c>
      <c r="CW14" s="137">
        <f t="shared" si="45"/>
        <v>0.04201680672268908</v>
      </c>
      <c r="CX14" s="91">
        <f t="shared" si="46"/>
        <v>0.0321285140562249</v>
      </c>
      <c r="CY14" s="92">
        <f t="shared" si="47"/>
        <v>0.03696098562628337</v>
      </c>
    </row>
    <row r="15" spans="1:103" ht="18.75" customHeight="1">
      <c r="A15" s="18" t="s">
        <v>35</v>
      </c>
      <c r="B15" s="87">
        <v>234</v>
      </c>
      <c r="C15" s="88">
        <v>183</v>
      </c>
      <c r="D15" s="89">
        <f>SUM(B15:C15)</f>
        <v>417</v>
      </c>
      <c r="E15" s="87">
        <v>115</v>
      </c>
      <c r="F15" s="88">
        <v>82</v>
      </c>
      <c r="G15" s="89">
        <f>SUM(E15:F15)</f>
        <v>197</v>
      </c>
      <c r="H15" s="90">
        <f t="shared" si="48"/>
        <v>0.49145299145299143</v>
      </c>
      <c r="I15" s="91">
        <f t="shared" si="49"/>
        <v>0.44808743169398907</v>
      </c>
      <c r="J15" s="92">
        <f t="shared" si="50"/>
        <v>0.4724220623501199</v>
      </c>
      <c r="K15" s="87">
        <v>50</v>
      </c>
      <c r="L15" s="88">
        <v>29</v>
      </c>
      <c r="M15" s="89">
        <f>SUM(K15:L15)</f>
        <v>79</v>
      </c>
      <c r="N15" s="90">
        <f t="shared" si="51"/>
        <v>0.43478260869565216</v>
      </c>
      <c r="O15" s="91">
        <f t="shared" si="4"/>
        <v>0.35365853658536583</v>
      </c>
      <c r="P15" s="92">
        <f t="shared" si="5"/>
        <v>0.4010152284263959</v>
      </c>
      <c r="Q15" s="87">
        <v>448</v>
      </c>
      <c r="R15" s="88">
        <v>360</v>
      </c>
      <c r="S15" s="89">
        <f>SUM(Q15:R15)</f>
        <v>808</v>
      </c>
      <c r="T15" s="93">
        <f t="shared" si="52"/>
        <v>1.9145299145299146</v>
      </c>
      <c r="U15" s="94">
        <f t="shared" si="53"/>
        <v>1.9672131147540983</v>
      </c>
      <c r="V15" s="95">
        <f t="shared" si="54"/>
        <v>1.9376498800959232</v>
      </c>
      <c r="W15" s="87">
        <v>31</v>
      </c>
      <c r="X15" s="88">
        <v>34</v>
      </c>
      <c r="Y15" s="89">
        <f>SUM(W15:X15)</f>
        <v>65</v>
      </c>
      <c r="Z15" s="93">
        <f t="shared" si="56"/>
        <v>0.13247863247863248</v>
      </c>
      <c r="AA15" s="94">
        <f t="shared" si="57"/>
        <v>0.18579234972677597</v>
      </c>
      <c r="AB15" s="95">
        <f t="shared" si="58"/>
        <v>0.15587529976019185</v>
      </c>
      <c r="AC15" s="87">
        <v>7</v>
      </c>
      <c r="AD15" s="88">
        <v>4</v>
      </c>
      <c r="AE15" s="89">
        <f>SUM(AC15:AD15)</f>
        <v>11</v>
      </c>
      <c r="AF15" s="90">
        <f t="shared" si="60"/>
        <v>0.029914529914529916</v>
      </c>
      <c r="AG15" s="91">
        <f t="shared" si="9"/>
        <v>0.02185792349726776</v>
      </c>
      <c r="AH15" s="92">
        <f t="shared" si="10"/>
        <v>0.026378896882494004</v>
      </c>
      <c r="AI15" s="87">
        <v>4</v>
      </c>
      <c r="AJ15" s="88">
        <v>3</v>
      </c>
      <c r="AK15" s="89">
        <f>SUM(AI15:AJ15)</f>
        <v>7</v>
      </c>
      <c r="AL15" s="90">
        <f t="shared" si="62"/>
        <v>0.5714285714285714</v>
      </c>
      <c r="AM15" s="91">
        <f t="shared" si="63"/>
        <v>0.75</v>
      </c>
      <c r="AN15" s="92">
        <f t="shared" si="64"/>
        <v>0.6363636363636364</v>
      </c>
      <c r="AO15" s="87">
        <v>9</v>
      </c>
      <c r="AP15" s="88">
        <v>5</v>
      </c>
      <c r="AQ15" s="89">
        <f>SUM(AO15:AP15)</f>
        <v>14</v>
      </c>
      <c r="AR15" s="93">
        <f t="shared" si="73"/>
        <v>0.038461538461538464</v>
      </c>
      <c r="AS15" s="94">
        <f t="shared" si="73"/>
        <v>0.0273224043715847</v>
      </c>
      <c r="AT15" s="95">
        <f t="shared" si="73"/>
        <v>0.03357314148681055</v>
      </c>
      <c r="AU15" s="87">
        <v>4</v>
      </c>
      <c r="AV15" s="88">
        <v>12</v>
      </c>
      <c r="AW15" s="89">
        <f>SUM(AU15:AV15)</f>
        <v>16</v>
      </c>
      <c r="AX15" s="93">
        <f t="shared" si="74"/>
        <v>0.017094017094017096</v>
      </c>
      <c r="AY15" s="94">
        <f t="shared" si="74"/>
        <v>0.06557377049180328</v>
      </c>
      <c r="AZ15" s="95">
        <f t="shared" si="74"/>
        <v>0.03836930455635491</v>
      </c>
      <c r="BA15" s="87">
        <v>0</v>
      </c>
      <c r="BB15" s="88">
        <v>1</v>
      </c>
      <c r="BC15" s="88">
        <f t="shared" si="15"/>
        <v>1</v>
      </c>
      <c r="BD15" s="91">
        <f t="shared" si="16"/>
        <v>0</v>
      </c>
      <c r="BE15" s="91">
        <f t="shared" si="17"/>
        <v>0.00546448087431694</v>
      </c>
      <c r="BF15" s="91">
        <f t="shared" si="18"/>
        <v>0.002398081534772182</v>
      </c>
      <c r="BG15" s="88">
        <v>0</v>
      </c>
      <c r="BH15" s="88">
        <v>0</v>
      </c>
      <c r="BI15" s="88">
        <f t="shared" si="19"/>
        <v>0</v>
      </c>
      <c r="BJ15" s="91">
        <f t="shared" si="20"/>
        <v>0</v>
      </c>
      <c r="BK15" s="91">
        <f t="shared" si="21"/>
        <v>0</v>
      </c>
      <c r="BL15" s="92">
        <f t="shared" si="22"/>
        <v>0</v>
      </c>
      <c r="BM15" s="87">
        <v>19</v>
      </c>
      <c r="BN15" s="88">
        <v>16</v>
      </c>
      <c r="BO15" s="88">
        <f t="shared" si="23"/>
        <v>35</v>
      </c>
      <c r="BP15" s="91">
        <f t="shared" si="24"/>
        <v>0.0811965811965812</v>
      </c>
      <c r="BQ15" s="91">
        <f t="shared" si="25"/>
        <v>0.08743169398907104</v>
      </c>
      <c r="BR15" s="91">
        <f t="shared" si="26"/>
        <v>0.08393285371702638</v>
      </c>
      <c r="BS15" s="88">
        <v>4</v>
      </c>
      <c r="BT15" s="88">
        <v>2</v>
      </c>
      <c r="BU15" s="88">
        <f t="shared" si="27"/>
        <v>6</v>
      </c>
      <c r="BV15" s="91">
        <f t="shared" si="28"/>
        <v>0.017094017094017096</v>
      </c>
      <c r="BW15" s="91">
        <f t="shared" si="29"/>
        <v>0.01092896174863388</v>
      </c>
      <c r="BX15" s="92">
        <f t="shared" si="30"/>
        <v>0.014388489208633094</v>
      </c>
      <c r="BY15" s="87">
        <v>12</v>
      </c>
      <c r="BZ15" s="88">
        <v>5</v>
      </c>
      <c r="CA15" s="88">
        <f>SUM(BY15:BZ15)</f>
        <v>17</v>
      </c>
      <c r="CB15" s="91">
        <f t="shared" si="31"/>
        <v>0.05128205128205128</v>
      </c>
      <c r="CC15" s="91">
        <f t="shared" si="32"/>
        <v>0.0273224043715847</v>
      </c>
      <c r="CD15" s="91">
        <f t="shared" si="33"/>
        <v>0.0407673860911271</v>
      </c>
      <c r="CE15" s="88">
        <v>2</v>
      </c>
      <c r="CF15" s="88">
        <v>0</v>
      </c>
      <c r="CG15" s="88">
        <f>SUM(CE15:CF15)</f>
        <v>2</v>
      </c>
      <c r="CH15" s="91">
        <f t="shared" si="34"/>
        <v>0.008547008547008548</v>
      </c>
      <c r="CI15" s="91">
        <f t="shared" si="35"/>
        <v>0</v>
      </c>
      <c r="CJ15" s="92">
        <f t="shared" si="36"/>
        <v>0.004796163069544364</v>
      </c>
      <c r="CK15" s="87">
        <v>6</v>
      </c>
      <c r="CL15" s="88">
        <v>0</v>
      </c>
      <c r="CM15" s="88">
        <f>SUM(CK15:CL15)</f>
        <v>6</v>
      </c>
      <c r="CN15" s="91">
        <f t="shared" si="38"/>
        <v>0.02564102564102564</v>
      </c>
      <c r="CO15" s="91">
        <f t="shared" si="39"/>
        <v>0</v>
      </c>
      <c r="CP15" s="91">
        <f t="shared" si="40"/>
        <v>0.014388489208633094</v>
      </c>
      <c r="CQ15" s="88">
        <v>1</v>
      </c>
      <c r="CR15" s="88">
        <v>0</v>
      </c>
      <c r="CS15" s="88">
        <f t="shared" si="41"/>
        <v>1</v>
      </c>
      <c r="CT15" s="91">
        <f t="shared" si="42"/>
        <v>0.004273504273504274</v>
      </c>
      <c r="CU15" s="91">
        <f t="shared" si="43"/>
        <v>0</v>
      </c>
      <c r="CV15" s="91">
        <f t="shared" si="44"/>
        <v>0.002398081534772182</v>
      </c>
      <c r="CW15" s="137">
        <f t="shared" si="45"/>
        <v>0.029914529914529916</v>
      </c>
      <c r="CX15" s="91">
        <f t="shared" si="46"/>
        <v>0</v>
      </c>
      <c r="CY15" s="92">
        <f t="shared" si="47"/>
        <v>0.016786570743405275</v>
      </c>
    </row>
    <row r="16" spans="1:103" ht="18.75" customHeight="1">
      <c r="A16" s="18" t="s">
        <v>30</v>
      </c>
      <c r="B16" s="87">
        <v>561</v>
      </c>
      <c r="C16" s="88">
        <v>521</v>
      </c>
      <c r="D16" s="89">
        <f t="shared" si="0"/>
        <v>1082</v>
      </c>
      <c r="E16" s="87">
        <v>277</v>
      </c>
      <c r="F16" s="88">
        <v>267</v>
      </c>
      <c r="G16" s="89">
        <f>SUM(E16:F16)</f>
        <v>544</v>
      </c>
      <c r="H16" s="90">
        <f t="shared" si="48"/>
        <v>0.49376114081996436</v>
      </c>
      <c r="I16" s="91">
        <f t="shared" si="49"/>
        <v>0.5124760076775432</v>
      </c>
      <c r="J16" s="92">
        <f t="shared" si="50"/>
        <v>0.5027726432532348</v>
      </c>
      <c r="K16" s="87">
        <v>103</v>
      </c>
      <c r="L16" s="88">
        <v>112</v>
      </c>
      <c r="M16" s="89">
        <f>SUM(K16:L16)</f>
        <v>215</v>
      </c>
      <c r="N16" s="90">
        <f t="shared" si="51"/>
        <v>0.37184115523465705</v>
      </c>
      <c r="O16" s="91">
        <f t="shared" si="4"/>
        <v>0.41947565543071164</v>
      </c>
      <c r="P16" s="92">
        <f t="shared" si="5"/>
        <v>0.3952205882352941</v>
      </c>
      <c r="Q16" s="87">
        <v>1283</v>
      </c>
      <c r="R16" s="88">
        <v>1170</v>
      </c>
      <c r="S16" s="89">
        <f>SUM(Q16:R16)</f>
        <v>2453</v>
      </c>
      <c r="T16" s="93">
        <f t="shared" si="52"/>
        <v>2.28698752228164</v>
      </c>
      <c r="U16" s="94">
        <f t="shared" si="53"/>
        <v>2.2456813819577737</v>
      </c>
      <c r="V16" s="95">
        <f t="shared" si="54"/>
        <v>2.267097966728281</v>
      </c>
      <c r="W16" s="87">
        <v>84</v>
      </c>
      <c r="X16" s="88">
        <v>91</v>
      </c>
      <c r="Y16" s="89">
        <f>SUM(W16:X16)</f>
        <v>175</v>
      </c>
      <c r="Z16" s="93">
        <f t="shared" si="56"/>
        <v>0.1497326203208556</v>
      </c>
      <c r="AA16" s="94">
        <f t="shared" si="57"/>
        <v>0.1746641074856046</v>
      </c>
      <c r="AB16" s="95">
        <f t="shared" si="58"/>
        <v>0.16173752310536044</v>
      </c>
      <c r="AC16" s="87">
        <v>19</v>
      </c>
      <c r="AD16" s="88">
        <v>15</v>
      </c>
      <c r="AE16" s="89">
        <f>SUM(AC16:AD16)</f>
        <v>34</v>
      </c>
      <c r="AF16" s="90">
        <f t="shared" si="60"/>
        <v>0.0338680926916221</v>
      </c>
      <c r="AG16" s="91">
        <f t="shared" si="9"/>
        <v>0.028790786948176585</v>
      </c>
      <c r="AH16" s="92">
        <f t="shared" si="10"/>
        <v>0.031423290203327174</v>
      </c>
      <c r="AI16" s="87">
        <v>6</v>
      </c>
      <c r="AJ16" s="88">
        <v>11</v>
      </c>
      <c r="AK16" s="89">
        <f>SUM(AI16:AJ16)</f>
        <v>17</v>
      </c>
      <c r="AL16" s="90">
        <f t="shared" si="62"/>
        <v>0.3157894736842105</v>
      </c>
      <c r="AM16" s="91">
        <f t="shared" si="63"/>
        <v>0.7333333333333333</v>
      </c>
      <c r="AN16" s="92">
        <f t="shared" si="64"/>
        <v>0.5</v>
      </c>
      <c r="AO16" s="87">
        <v>28</v>
      </c>
      <c r="AP16" s="88">
        <v>23</v>
      </c>
      <c r="AQ16" s="89">
        <f>SUM(AO16:AP16)</f>
        <v>51</v>
      </c>
      <c r="AR16" s="93">
        <f t="shared" si="73"/>
        <v>0.049910873440285206</v>
      </c>
      <c r="AS16" s="94">
        <f t="shared" si="73"/>
        <v>0.044145873320537425</v>
      </c>
      <c r="AT16" s="95">
        <f t="shared" si="73"/>
        <v>0.04713493530499076</v>
      </c>
      <c r="AU16" s="87">
        <v>22</v>
      </c>
      <c r="AV16" s="88">
        <v>37</v>
      </c>
      <c r="AW16" s="89">
        <f>SUM(AU16:AV16)</f>
        <v>59</v>
      </c>
      <c r="AX16" s="93">
        <f t="shared" si="74"/>
        <v>0.0392156862745098</v>
      </c>
      <c r="AY16" s="94">
        <f t="shared" si="74"/>
        <v>0.0710172744721689</v>
      </c>
      <c r="AZ16" s="95">
        <f t="shared" si="74"/>
        <v>0.054528650646950096</v>
      </c>
      <c r="BA16" s="87">
        <v>5</v>
      </c>
      <c r="BB16" s="88">
        <v>5</v>
      </c>
      <c r="BC16" s="88">
        <f t="shared" si="15"/>
        <v>10</v>
      </c>
      <c r="BD16" s="91">
        <f t="shared" si="16"/>
        <v>0.008912655971479501</v>
      </c>
      <c r="BE16" s="91">
        <f t="shared" si="17"/>
        <v>0.009596928982725527</v>
      </c>
      <c r="BF16" s="91">
        <f t="shared" si="18"/>
        <v>0.009242144177449169</v>
      </c>
      <c r="BG16" s="88">
        <v>1</v>
      </c>
      <c r="BH16" s="88">
        <v>0</v>
      </c>
      <c r="BI16" s="88">
        <f t="shared" si="19"/>
        <v>1</v>
      </c>
      <c r="BJ16" s="91">
        <f t="shared" si="20"/>
        <v>0.0017825311942959</v>
      </c>
      <c r="BK16" s="91">
        <f t="shared" si="21"/>
        <v>0</v>
      </c>
      <c r="BL16" s="92">
        <f t="shared" si="22"/>
        <v>0.0009242144177449168</v>
      </c>
      <c r="BM16" s="87">
        <v>57</v>
      </c>
      <c r="BN16" s="88">
        <v>94</v>
      </c>
      <c r="BO16" s="88">
        <f t="shared" si="23"/>
        <v>151</v>
      </c>
      <c r="BP16" s="91">
        <f t="shared" si="24"/>
        <v>0.10160427807486631</v>
      </c>
      <c r="BQ16" s="91">
        <f t="shared" si="25"/>
        <v>0.18042226487523993</v>
      </c>
      <c r="BR16" s="91">
        <f t="shared" si="26"/>
        <v>0.13955637707948243</v>
      </c>
      <c r="BS16" s="88">
        <v>26</v>
      </c>
      <c r="BT16" s="88">
        <v>28</v>
      </c>
      <c r="BU16" s="88">
        <f t="shared" si="27"/>
        <v>54</v>
      </c>
      <c r="BV16" s="91">
        <f t="shared" si="28"/>
        <v>0.04634581105169341</v>
      </c>
      <c r="BW16" s="91">
        <f t="shared" si="29"/>
        <v>0.053742802303262956</v>
      </c>
      <c r="BX16" s="92">
        <f t="shared" si="30"/>
        <v>0.04990757855822551</v>
      </c>
      <c r="BY16" s="87">
        <v>31</v>
      </c>
      <c r="BZ16" s="88">
        <v>31</v>
      </c>
      <c r="CA16" s="88">
        <f>SUM(BY16:BZ16)</f>
        <v>62</v>
      </c>
      <c r="CB16" s="91">
        <f t="shared" si="31"/>
        <v>0.05525846702317291</v>
      </c>
      <c r="CC16" s="91">
        <f t="shared" si="32"/>
        <v>0.05950095969289827</v>
      </c>
      <c r="CD16" s="91">
        <f t="shared" si="33"/>
        <v>0.05730129390018484</v>
      </c>
      <c r="CE16" s="88">
        <v>7</v>
      </c>
      <c r="CF16" s="88">
        <v>5</v>
      </c>
      <c r="CG16" s="88">
        <f>SUM(CE16:CF16)</f>
        <v>12</v>
      </c>
      <c r="CH16" s="91">
        <f t="shared" si="34"/>
        <v>0.012477718360071301</v>
      </c>
      <c r="CI16" s="91">
        <f t="shared" si="35"/>
        <v>0.009596928982725527</v>
      </c>
      <c r="CJ16" s="92">
        <f t="shared" si="36"/>
        <v>0.011090573012939002</v>
      </c>
      <c r="CK16" s="87">
        <v>29</v>
      </c>
      <c r="CL16" s="88">
        <v>36</v>
      </c>
      <c r="CM16" s="88">
        <f>SUM(CK16:CL16)</f>
        <v>65</v>
      </c>
      <c r="CN16" s="91">
        <f t="shared" si="38"/>
        <v>0.05169340463458111</v>
      </c>
      <c r="CO16" s="91">
        <f t="shared" si="39"/>
        <v>0.0690978886756238</v>
      </c>
      <c r="CP16" s="91">
        <f t="shared" si="40"/>
        <v>0.06007393715341959</v>
      </c>
      <c r="CQ16" s="88">
        <v>1</v>
      </c>
      <c r="CR16" s="88">
        <v>1</v>
      </c>
      <c r="CS16" s="88">
        <f t="shared" si="41"/>
        <v>2</v>
      </c>
      <c r="CT16" s="91">
        <f t="shared" si="42"/>
        <v>0.0017825311942959</v>
      </c>
      <c r="CU16" s="91">
        <f t="shared" si="43"/>
        <v>0.0019193857965451055</v>
      </c>
      <c r="CV16" s="91">
        <f t="shared" si="44"/>
        <v>0.0018484288354898336</v>
      </c>
      <c r="CW16" s="137">
        <f t="shared" si="45"/>
        <v>0.053475935828877004</v>
      </c>
      <c r="CX16" s="91">
        <f t="shared" si="46"/>
        <v>0.0710172744721689</v>
      </c>
      <c r="CY16" s="92">
        <f t="shared" si="47"/>
        <v>0.06192236598890943</v>
      </c>
    </row>
    <row r="17" spans="1:103" ht="18.75" customHeight="1">
      <c r="A17" s="18" t="s">
        <v>36</v>
      </c>
      <c r="B17" s="87">
        <v>184</v>
      </c>
      <c r="C17" s="88">
        <v>193</v>
      </c>
      <c r="D17" s="89">
        <f>SUM(B17:C17)</f>
        <v>377</v>
      </c>
      <c r="E17" s="87">
        <v>100</v>
      </c>
      <c r="F17" s="88">
        <v>99</v>
      </c>
      <c r="G17" s="89">
        <f>SUM(E17:F17)</f>
        <v>199</v>
      </c>
      <c r="H17" s="90">
        <f t="shared" si="48"/>
        <v>0.5434782608695652</v>
      </c>
      <c r="I17" s="91">
        <f t="shared" si="49"/>
        <v>0.5129533678756477</v>
      </c>
      <c r="J17" s="92">
        <f t="shared" si="50"/>
        <v>0.5278514588859416</v>
      </c>
      <c r="K17" s="87">
        <v>31</v>
      </c>
      <c r="L17" s="88">
        <v>35</v>
      </c>
      <c r="M17" s="89">
        <f>SUM(K17:L17)</f>
        <v>66</v>
      </c>
      <c r="N17" s="90">
        <f t="shared" si="51"/>
        <v>0.31</v>
      </c>
      <c r="O17" s="91">
        <f t="shared" si="4"/>
        <v>0.35353535353535354</v>
      </c>
      <c r="P17" s="92">
        <f t="shared" si="5"/>
        <v>0.3316582914572864</v>
      </c>
      <c r="Q17" s="87">
        <v>463</v>
      </c>
      <c r="R17" s="88">
        <v>380</v>
      </c>
      <c r="S17" s="89">
        <f>SUM(Q17:R17)</f>
        <v>843</v>
      </c>
      <c r="T17" s="93">
        <f t="shared" si="52"/>
        <v>2.516304347826087</v>
      </c>
      <c r="U17" s="94">
        <f t="shared" si="53"/>
        <v>1.9689119170984455</v>
      </c>
      <c r="V17" s="95">
        <f t="shared" si="54"/>
        <v>2.236074270557029</v>
      </c>
      <c r="W17" s="87">
        <v>56</v>
      </c>
      <c r="X17" s="88">
        <v>64</v>
      </c>
      <c r="Y17" s="89">
        <f>SUM(W17:X17)</f>
        <v>120</v>
      </c>
      <c r="Z17" s="93">
        <f t="shared" si="56"/>
        <v>0.30434782608695654</v>
      </c>
      <c r="AA17" s="94">
        <f t="shared" si="57"/>
        <v>0.3316062176165803</v>
      </c>
      <c r="AB17" s="95">
        <f t="shared" si="58"/>
        <v>0.3183023872679045</v>
      </c>
      <c r="AC17" s="87">
        <v>4</v>
      </c>
      <c r="AD17" s="88">
        <v>7</v>
      </c>
      <c r="AE17" s="89">
        <f>SUM(AC17:AD17)</f>
        <v>11</v>
      </c>
      <c r="AF17" s="90">
        <f t="shared" si="60"/>
        <v>0.021739130434782608</v>
      </c>
      <c r="AG17" s="91">
        <f t="shared" si="9"/>
        <v>0.03626943005181347</v>
      </c>
      <c r="AH17" s="92">
        <f t="shared" si="10"/>
        <v>0.029177718832891247</v>
      </c>
      <c r="AI17" s="87">
        <v>0</v>
      </c>
      <c r="AJ17" s="88">
        <v>3</v>
      </c>
      <c r="AK17" s="89">
        <f>SUM(AI17:AJ17)</f>
        <v>3</v>
      </c>
      <c r="AL17" s="90">
        <f t="shared" si="62"/>
        <v>0</v>
      </c>
      <c r="AM17" s="91">
        <f t="shared" si="63"/>
        <v>0.42857142857142855</v>
      </c>
      <c r="AN17" s="92">
        <f t="shared" si="64"/>
        <v>0.2727272727272727</v>
      </c>
      <c r="AO17" s="87">
        <v>6</v>
      </c>
      <c r="AP17" s="88">
        <v>10</v>
      </c>
      <c r="AQ17" s="89">
        <f>SUM(AO17:AP17)</f>
        <v>16</v>
      </c>
      <c r="AR17" s="93">
        <f t="shared" si="73"/>
        <v>0.03260869565217391</v>
      </c>
      <c r="AS17" s="94">
        <f t="shared" si="73"/>
        <v>0.05181347150259067</v>
      </c>
      <c r="AT17" s="95">
        <f t="shared" si="73"/>
        <v>0.042440318302387266</v>
      </c>
      <c r="AU17" s="87">
        <v>9</v>
      </c>
      <c r="AV17" s="88">
        <v>17</v>
      </c>
      <c r="AW17" s="89">
        <f>SUM(AU17:AV17)</f>
        <v>26</v>
      </c>
      <c r="AX17" s="93">
        <f t="shared" si="74"/>
        <v>0.04891304347826087</v>
      </c>
      <c r="AY17" s="94">
        <f t="shared" si="74"/>
        <v>0.08808290155440414</v>
      </c>
      <c r="AZ17" s="95">
        <f t="shared" si="74"/>
        <v>0.06896551724137931</v>
      </c>
      <c r="BA17" s="87">
        <v>10</v>
      </c>
      <c r="BB17" s="88">
        <v>11</v>
      </c>
      <c r="BC17" s="88">
        <f t="shared" si="15"/>
        <v>21</v>
      </c>
      <c r="BD17" s="91">
        <f t="shared" si="16"/>
        <v>0.05434782608695652</v>
      </c>
      <c r="BE17" s="91">
        <f t="shared" si="17"/>
        <v>0.05699481865284974</v>
      </c>
      <c r="BF17" s="91">
        <f t="shared" si="18"/>
        <v>0.05570291777188329</v>
      </c>
      <c r="BG17" s="88">
        <v>1</v>
      </c>
      <c r="BH17" s="88">
        <v>4</v>
      </c>
      <c r="BI17" s="88">
        <f t="shared" si="19"/>
        <v>5</v>
      </c>
      <c r="BJ17" s="91">
        <f t="shared" si="20"/>
        <v>0.005434782608695652</v>
      </c>
      <c r="BK17" s="91">
        <f t="shared" si="21"/>
        <v>0.02072538860103627</v>
      </c>
      <c r="BL17" s="92">
        <f t="shared" si="22"/>
        <v>0.013262599469496022</v>
      </c>
      <c r="BM17" s="87">
        <v>34</v>
      </c>
      <c r="BN17" s="88">
        <v>48</v>
      </c>
      <c r="BO17" s="88">
        <f t="shared" si="23"/>
        <v>82</v>
      </c>
      <c r="BP17" s="91">
        <f t="shared" si="24"/>
        <v>0.18478260869565216</v>
      </c>
      <c r="BQ17" s="91">
        <f t="shared" si="25"/>
        <v>0.24870466321243523</v>
      </c>
      <c r="BR17" s="91">
        <f t="shared" si="26"/>
        <v>0.21750663129973474</v>
      </c>
      <c r="BS17" s="88">
        <v>6</v>
      </c>
      <c r="BT17" s="88">
        <v>9</v>
      </c>
      <c r="BU17" s="88">
        <f t="shared" si="27"/>
        <v>15</v>
      </c>
      <c r="BV17" s="91">
        <f t="shared" si="28"/>
        <v>0.03260869565217391</v>
      </c>
      <c r="BW17" s="91">
        <f t="shared" si="29"/>
        <v>0.046632124352331605</v>
      </c>
      <c r="BX17" s="92">
        <f t="shared" si="30"/>
        <v>0.03978779840848806</v>
      </c>
      <c r="BY17" s="87">
        <v>17</v>
      </c>
      <c r="BZ17" s="88">
        <v>14</v>
      </c>
      <c r="CA17" s="88">
        <f>SUM(BY17:BZ17)</f>
        <v>31</v>
      </c>
      <c r="CB17" s="91">
        <f t="shared" si="31"/>
        <v>0.09239130434782608</v>
      </c>
      <c r="CC17" s="91">
        <f t="shared" si="32"/>
        <v>0.07253886010362694</v>
      </c>
      <c r="CD17" s="91">
        <f t="shared" si="33"/>
        <v>0.08222811671087533</v>
      </c>
      <c r="CE17" s="88">
        <v>5</v>
      </c>
      <c r="CF17" s="88">
        <v>0</v>
      </c>
      <c r="CG17" s="88">
        <f>SUM(CE17:CF17)</f>
        <v>5</v>
      </c>
      <c r="CH17" s="91">
        <f t="shared" si="34"/>
        <v>0.02717391304347826</v>
      </c>
      <c r="CI17" s="91">
        <f t="shared" si="35"/>
        <v>0</v>
      </c>
      <c r="CJ17" s="92">
        <f t="shared" si="36"/>
        <v>0.013262599469496022</v>
      </c>
      <c r="CK17" s="87">
        <v>12</v>
      </c>
      <c r="CL17" s="88">
        <v>9</v>
      </c>
      <c r="CM17" s="88">
        <f>SUM(CK17:CL17)</f>
        <v>21</v>
      </c>
      <c r="CN17" s="91">
        <f t="shared" si="38"/>
        <v>0.06521739130434782</v>
      </c>
      <c r="CO17" s="91">
        <f t="shared" si="39"/>
        <v>0.046632124352331605</v>
      </c>
      <c r="CP17" s="91">
        <f t="shared" si="40"/>
        <v>0.05570291777188329</v>
      </c>
      <c r="CQ17" s="88">
        <v>5</v>
      </c>
      <c r="CR17" s="88">
        <v>0</v>
      </c>
      <c r="CS17" s="88">
        <f>SUM(CQ17:CR17)</f>
        <v>5</v>
      </c>
      <c r="CT17" s="91">
        <f t="shared" si="42"/>
        <v>0.02717391304347826</v>
      </c>
      <c r="CU17" s="91">
        <f t="shared" si="43"/>
        <v>0</v>
      </c>
      <c r="CV17" s="91">
        <f t="shared" si="44"/>
        <v>0.013262599469496022</v>
      </c>
      <c r="CW17" s="137">
        <f t="shared" si="45"/>
        <v>0.09239130434782608</v>
      </c>
      <c r="CX17" s="91">
        <f t="shared" si="46"/>
        <v>0.046632124352331605</v>
      </c>
      <c r="CY17" s="92">
        <f t="shared" si="47"/>
        <v>0.06896551724137931</v>
      </c>
    </row>
    <row r="18" spans="1:103" ht="18.75" customHeight="1">
      <c r="A18" s="18" t="s">
        <v>21</v>
      </c>
      <c r="B18" s="87">
        <v>100</v>
      </c>
      <c r="C18" s="88">
        <v>96</v>
      </c>
      <c r="D18" s="89">
        <f aca="true" t="shared" si="75" ref="D18:D27">SUM(B18:C18)</f>
        <v>196</v>
      </c>
      <c r="E18" s="87">
        <v>58</v>
      </c>
      <c r="F18" s="88">
        <v>52</v>
      </c>
      <c r="G18" s="89">
        <f>SUM(E18:F18)</f>
        <v>110</v>
      </c>
      <c r="H18" s="90">
        <f t="shared" si="48"/>
        <v>0.58</v>
      </c>
      <c r="I18" s="91">
        <f t="shared" si="49"/>
        <v>0.5416666666666666</v>
      </c>
      <c r="J18" s="92">
        <f t="shared" si="50"/>
        <v>0.5612244897959183</v>
      </c>
      <c r="K18" s="87">
        <v>22</v>
      </c>
      <c r="L18" s="88">
        <v>19</v>
      </c>
      <c r="M18" s="89">
        <f>SUM(K18:L18)</f>
        <v>41</v>
      </c>
      <c r="N18" s="90">
        <f t="shared" si="51"/>
        <v>0.3793103448275862</v>
      </c>
      <c r="O18" s="91">
        <f t="shared" si="4"/>
        <v>0.36538461538461536</v>
      </c>
      <c r="P18" s="92">
        <f t="shared" si="5"/>
        <v>0.37272727272727274</v>
      </c>
      <c r="Q18" s="87">
        <v>286</v>
      </c>
      <c r="R18" s="88">
        <v>240</v>
      </c>
      <c r="S18" s="89">
        <f>SUM(Q18:R18)</f>
        <v>526</v>
      </c>
      <c r="T18" s="93">
        <f t="shared" si="52"/>
        <v>2.86</v>
      </c>
      <c r="U18" s="94">
        <f t="shared" si="53"/>
        <v>2.5</v>
      </c>
      <c r="V18" s="95">
        <f t="shared" si="54"/>
        <v>2.683673469387755</v>
      </c>
      <c r="W18" s="87">
        <v>18</v>
      </c>
      <c r="X18" s="88">
        <v>9</v>
      </c>
      <c r="Y18" s="89">
        <f>SUM(W18:X18)</f>
        <v>27</v>
      </c>
      <c r="Z18" s="93">
        <f t="shared" si="56"/>
        <v>0.18</v>
      </c>
      <c r="AA18" s="94">
        <f t="shared" si="57"/>
        <v>0.09375</v>
      </c>
      <c r="AB18" s="95">
        <f t="shared" si="58"/>
        <v>0.1377551020408163</v>
      </c>
      <c r="AC18" s="87">
        <v>2</v>
      </c>
      <c r="AD18" s="88">
        <v>3</v>
      </c>
      <c r="AE18" s="89">
        <f>SUM(AC18:AD18)</f>
        <v>5</v>
      </c>
      <c r="AF18" s="90">
        <f t="shared" si="60"/>
        <v>0.02</v>
      </c>
      <c r="AG18" s="91">
        <f t="shared" si="9"/>
        <v>0.03125</v>
      </c>
      <c r="AH18" s="92">
        <f t="shared" si="10"/>
        <v>0.025510204081632654</v>
      </c>
      <c r="AI18" s="87">
        <v>1</v>
      </c>
      <c r="AJ18" s="88">
        <v>2</v>
      </c>
      <c r="AK18" s="89">
        <f>SUM(AI18:AJ18)</f>
        <v>3</v>
      </c>
      <c r="AL18" s="90">
        <f t="shared" si="62"/>
        <v>0.5</v>
      </c>
      <c r="AM18" s="91">
        <f t="shared" si="63"/>
        <v>0.6666666666666666</v>
      </c>
      <c r="AN18" s="92">
        <f t="shared" si="64"/>
        <v>0.6</v>
      </c>
      <c r="AO18" s="87">
        <v>7</v>
      </c>
      <c r="AP18" s="88">
        <v>4</v>
      </c>
      <c r="AQ18" s="89">
        <f>SUM(AO18:AP18)</f>
        <v>11</v>
      </c>
      <c r="AR18" s="93">
        <f t="shared" si="73"/>
        <v>0.07</v>
      </c>
      <c r="AS18" s="94">
        <f t="shared" si="73"/>
        <v>0.041666666666666664</v>
      </c>
      <c r="AT18" s="95">
        <f t="shared" si="73"/>
        <v>0.05612244897959184</v>
      </c>
      <c r="AU18" s="87">
        <v>2</v>
      </c>
      <c r="AV18" s="88">
        <v>1</v>
      </c>
      <c r="AW18" s="89">
        <f>SUM(AU18:AV18)</f>
        <v>3</v>
      </c>
      <c r="AX18" s="93">
        <f t="shared" si="74"/>
        <v>0.02</v>
      </c>
      <c r="AY18" s="94">
        <f t="shared" si="74"/>
        <v>0.010416666666666666</v>
      </c>
      <c r="AZ18" s="95">
        <f t="shared" si="74"/>
        <v>0.015306122448979591</v>
      </c>
      <c r="BA18" s="87">
        <v>0</v>
      </c>
      <c r="BB18" s="88">
        <v>0</v>
      </c>
      <c r="BC18" s="88">
        <f t="shared" si="15"/>
        <v>0</v>
      </c>
      <c r="BD18" s="91">
        <f t="shared" si="16"/>
        <v>0</v>
      </c>
      <c r="BE18" s="91">
        <f t="shared" si="17"/>
        <v>0</v>
      </c>
      <c r="BF18" s="91">
        <f t="shared" si="18"/>
        <v>0</v>
      </c>
      <c r="BG18" s="88">
        <v>0</v>
      </c>
      <c r="BH18" s="88">
        <v>0</v>
      </c>
      <c r="BI18" s="88">
        <f t="shared" si="19"/>
        <v>0</v>
      </c>
      <c r="BJ18" s="91">
        <f t="shared" si="20"/>
        <v>0</v>
      </c>
      <c r="BK18" s="91">
        <f t="shared" si="21"/>
        <v>0</v>
      </c>
      <c r="BL18" s="92">
        <f t="shared" si="22"/>
        <v>0</v>
      </c>
      <c r="BM18" s="87">
        <v>4</v>
      </c>
      <c r="BN18" s="88">
        <v>6</v>
      </c>
      <c r="BO18" s="88">
        <f t="shared" si="23"/>
        <v>10</v>
      </c>
      <c r="BP18" s="91">
        <f t="shared" si="24"/>
        <v>0.04</v>
      </c>
      <c r="BQ18" s="91">
        <f t="shared" si="25"/>
        <v>0.0625</v>
      </c>
      <c r="BR18" s="91">
        <f t="shared" si="26"/>
        <v>0.05102040816326531</v>
      </c>
      <c r="BS18" s="88">
        <v>1</v>
      </c>
      <c r="BT18" s="88">
        <v>0</v>
      </c>
      <c r="BU18" s="88">
        <f t="shared" si="27"/>
        <v>1</v>
      </c>
      <c r="BV18" s="91">
        <f t="shared" si="28"/>
        <v>0.01</v>
      </c>
      <c r="BW18" s="91">
        <f t="shared" si="29"/>
        <v>0</v>
      </c>
      <c r="BX18" s="92">
        <f t="shared" si="30"/>
        <v>0.00510204081632653</v>
      </c>
      <c r="BY18" s="87">
        <v>11</v>
      </c>
      <c r="BZ18" s="88">
        <v>6</v>
      </c>
      <c r="CA18" s="88">
        <f>SUM(BY18:BZ18)</f>
        <v>17</v>
      </c>
      <c r="CB18" s="91">
        <f t="shared" si="31"/>
        <v>0.11</v>
      </c>
      <c r="CC18" s="91">
        <f t="shared" si="32"/>
        <v>0.0625</v>
      </c>
      <c r="CD18" s="91">
        <f t="shared" si="33"/>
        <v>0.08673469387755102</v>
      </c>
      <c r="CE18" s="88">
        <v>2</v>
      </c>
      <c r="CF18" s="88">
        <v>1</v>
      </c>
      <c r="CG18" s="88">
        <f>SUM(CE18:CF18)</f>
        <v>3</v>
      </c>
      <c r="CH18" s="91">
        <f t="shared" si="34"/>
        <v>0.02</v>
      </c>
      <c r="CI18" s="91">
        <f t="shared" si="35"/>
        <v>0.010416666666666666</v>
      </c>
      <c r="CJ18" s="92">
        <f t="shared" si="36"/>
        <v>0.015306122448979591</v>
      </c>
      <c r="CK18" s="87">
        <v>3</v>
      </c>
      <c r="CL18" s="88">
        <v>5</v>
      </c>
      <c r="CM18" s="88">
        <f>SUM(CK18:CL18)</f>
        <v>8</v>
      </c>
      <c r="CN18" s="91">
        <f t="shared" si="38"/>
        <v>0.03</v>
      </c>
      <c r="CO18" s="91">
        <f t="shared" si="39"/>
        <v>0.052083333333333336</v>
      </c>
      <c r="CP18" s="91">
        <f t="shared" si="40"/>
        <v>0.04081632653061224</v>
      </c>
      <c r="CQ18" s="88">
        <v>1</v>
      </c>
      <c r="CR18" s="88">
        <v>0</v>
      </c>
      <c r="CS18" s="88">
        <f>SUM(CQ18:CR18)</f>
        <v>1</v>
      </c>
      <c r="CT18" s="91">
        <f t="shared" si="42"/>
        <v>0.01</v>
      </c>
      <c r="CU18" s="91">
        <f t="shared" si="43"/>
        <v>0</v>
      </c>
      <c r="CV18" s="91">
        <f t="shared" si="44"/>
        <v>0.00510204081632653</v>
      </c>
      <c r="CW18" s="137">
        <f t="shared" si="45"/>
        <v>0.04</v>
      </c>
      <c r="CX18" s="91">
        <f t="shared" si="46"/>
        <v>0.052083333333333336</v>
      </c>
      <c r="CY18" s="92">
        <f t="shared" si="47"/>
        <v>0.04591836734693878</v>
      </c>
    </row>
    <row r="19" spans="1:103" ht="18.75" customHeight="1">
      <c r="A19" s="18" t="s">
        <v>22</v>
      </c>
      <c r="B19" s="87">
        <v>55</v>
      </c>
      <c r="C19" s="88">
        <v>67</v>
      </c>
      <c r="D19" s="89">
        <f t="shared" si="75"/>
        <v>122</v>
      </c>
      <c r="E19" s="87">
        <v>29</v>
      </c>
      <c r="F19" s="88">
        <v>25</v>
      </c>
      <c r="G19" s="89">
        <f aca="true" t="shared" si="76" ref="G19:G27">SUM(E19:F19)</f>
        <v>54</v>
      </c>
      <c r="H19" s="90">
        <f t="shared" si="48"/>
        <v>0.5272727272727272</v>
      </c>
      <c r="I19" s="91">
        <f t="shared" si="49"/>
        <v>0.373134328358209</v>
      </c>
      <c r="J19" s="92">
        <f t="shared" si="50"/>
        <v>0.4426229508196721</v>
      </c>
      <c r="K19" s="87">
        <v>16</v>
      </c>
      <c r="L19" s="88">
        <v>10</v>
      </c>
      <c r="M19" s="89">
        <f aca="true" t="shared" si="77" ref="M19:M27">SUM(K19:L19)</f>
        <v>26</v>
      </c>
      <c r="N19" s="90">
        <f t="shared" si="51"/>
        <v>0.5517241379310345</v>
      </c>
      <c r="O19" s="91">
        <f t="shared" si="4"/>
        <v>0.4</v>
      </c>
      <c r="P19" s="92">
        <f t="shared" si="5"/>
        <v>0.48148148148148145</v>
      </c>
      <c r="Q19" s="87">
        <v>116</v>
      </c>
      <c r="R19" s="88">
        <v>102</v>
      </c>
      <c r="S19" s="89">
        <f aca="true" t="shared" si="78" ref="S19:S27">SUM(Q19:R19)</f>
        <v>218</v>
      </c>
      <c r="T19" s="93">
        <f t="shared" si="52"/>
        <v>2.109090909090909</v>
      </c>
      <c r="U19" s="94">
        <f t="shared" si="53"/>
        <v>1.5223880597014925</v>
      </c>
      <c r="V19" s="95">
        <f t="shared" si="54"/>
        <v>1.7868852459016393</v>
      </c>
      <c r="W19" s="87">
        <v>4</v>
      </c>
      <c r="X19" s="88">
        <v>3</v>
      </c>
      <c r="Y19" s="89">
        <f aca="true" t="shared" si="79" ref="Y19:Y25">SUM(W19:X19)</f>
        <v>7</v>
      </c>
      <c r="Z19" s="93">
        <f t="shared" si="56"/>
        <v>0.07272727272727272</v>
      </c>
      <c r="AA19" s="94">
        <f t="shared" si="57"/>
        <v>0.04477611940298507</v>
      </c>
      <c r="AB19" s="95">
        <f t="shared" si="58"/>
        <v>0.05737704918032787</v>
      </c>
      <c r="AC19" s="87">
        <v>0</v>
      </c>
      <c r="AD19" s="88">
        <v>0</v>
      </c>
      <c r="AE19" s="89">
        <f aca="true" t="shared" si="80" ref="AE19:AE25">SUM(AC19:AD19)</f>
        <v>0</v>
      </c>
      <c r="AF19" s="90">
        <f t="shared" si="60"/>
        <v>0</v>
      </c>
      <c r="AG19" s="91">
        <f t="shared" si="9"/>
        <v>0</v>
      </c>
      <c r="AH19" s="92">
        <f t="shared" si="10"/>
        <v>0</v>
      </c>
      <c r="AI19" s="87">
        <v>0</v>
      </c>
      <c r="AJ19" s="88">
        <v>0</v>
      </c>
      <c r="AK19" s="89">
        <f aca="true" t="shared" si="81" ref="AK19:AK25">SUM(AI19:AJ19)</f>
        <v>0</v>
      </c>
      <c r="AL19" s="90">
        <f t="shared" si="62"/>
        <v>0</v>
      </c>
      <c r="AM19" s="91">
        <f t="shared" si="63"/>
        <v>0</v>
      </c>
      <c r="AN19" s="92">
        <f t="shared" si="64"/>
        <v>0</v>
      </c>
      <c r="AO19" s="87">
        <v>0</v>
      </c>
      <c r="AP19" s="88">
        <v>0</v>
      </c>
      <c r="AQ19" s="89">
        <f aca="true" t="shared" si="82" ref="AQ19:AQ25">SUM(AO19:AP19)</f>
        <v>0</v>
      </c>
      <c r="AR19" s="93">
        <f t="shared" si="73"/>
        <v>0</v>
      </c>
      <c r="AS19" s="94">
        <f t="shared" si="73"/>
        <v>0</v>
      </c>
      <c r="AT19" s="95">
        <f t="shared" si="73"/>
        <v>0</v>
      </c>
      <c r="AU19" s="87">
        <v>0</v>
      </c>
      <c r="AV19" s="88">
        <v>0</v>
      </c>
      <c r="AW19" s="89">
        <f aca="true" t="shared" si="83" ref="AW19:AW25">SUM(AU19:AV19)</f>
        <v>0</v>
      </c>
      <c r="AX19" s="93">
        <f t="shared" si="74"/>
        <v>0</v>
      </c>
      <c r="AY19" s="94">
        <f t="shared" si="74"/>
        <v>0</v>
      </c>
      <c r="AZ19" s="95">
        <f t="shared" si="74"/>
        <v>0</v>
      </c>
      <c r="BA19" s="87">
        <v>0</v>
      </c>
      <c r="BB19" s="88">
        <v>0</v>
      </c>
      <c r="BC19" s="88">
        <f t="shared" si="15"/>
        <v>0</v>
      </c>
      <c r="BD19" s="91">
        <f t="shared" si="16"/>
        <v>0</v>
      </c>
      <c r="BE19" s="91">
        <f t="shared" si="17"/>
        <v>0</v>
      </c>
      <c r="BF19" s="91">
        <f t="shared" si="18"/>
        <v>0</v>
      </c>
      <c r="BG19" s="88">
        <v>0</v>
      </c>
      <c r="BH19" s="88">
        <v>0</v>
      </c>
      <c r="BI19" s="88">
        <f t="shared" si="19"/>
        <v>0</v>
      </c>
      <c r="BJ19" s="91">
        <f t="shared" si="20"/>
        <v>0</v>
      </c>
      <c r="BK19" s="91">
        <f t="shared" si="21"/>
        <v>0</v>
      </c>
      <c r="BL19" s="92">
        <f t="shared" si="22"/>
        <v>0</v>
      </c>
      <c r="BM19" s="87">
        <v>4</v>
      </c>
      <c r="BN19" s="88">
        <v>11</v>
      </c>
      <c r="BO19" s="88">
        <f t="shared" si="23"/>
        <v>15</v>
      </c>
      <c r="BP19" s="91">
        <f t="shared" si="24"/>
        <v>0.07272727272727272</v>
      </c>
      <c r="BQ19" s="91">
        <f t="shared" si="25"/>
        <v>0.16417910447761194</v>
      </c>
      <c r="BR19" s="91">
        <f t="shared" si="26"/>
        <v>0.12295081967213115</v>
      </c>
      <c r="BS19" s="88">
        <v>2</v>
      </c>
      <c r="BT19" s="88">
        <v>2</v>
      </c>
      <c r="BU19" s="88">
        <f t="shared" si="27"/>
        <v>4</v>
      </c>
      <c r="BV19" s="91">
        <f t="shared" si="28"/>
        <v>0.03636363636363636</v>
      </c>
      <c r="BW19" s="91">
        <f t="shared" si="29"/>
        <v>0.029850746268656716</v>
      </c>
      <c r="BX19" s="92">
        <f t="shared" si="30"/>
        <v>0.03278688524590164</v>
      </c>
      <c r="BY19" s="87">
        <v>5</v>
      </c>
      <c r="BZ19" s="88">
        <v>8</v>
      </c>
      <c r="CA19" s="88">
        <f aca="true" t="shared" si="84" ref="CA19:CA25">SUM(BY19:BZ19)</f>
        <v>13</v>
      </c>
      <c r="CB19" s="91">
        <f t="shared" si="31"/>
        <v>0.09090909090909091</v>
      </c>
      <c r="CC19" s="91">
        <f t="shared" si="32"/>
        <v>0.11940298507462686</v>
      </c>
      <c r="CD19" s="91">
        <f t="shared" si="33"/>
        <v>0.10655737704918032</v>
      </c>
      <c r="CE19" s="88">
        <v>2</v>
      </c>
      <c r="CF19" s="88">
        <v>2</v>
      </c>
      <c r="CG19" s="88">
        <f t="shared" si="67"/>
        <v>4</v>
      </c>
      <c r="CH19" s="91">
        <f t="shared" si="34"/>
        <v>0.03636363636363636</v>
      </c>
      <c r="CI19" s="91">
        <f t="shared" si="35"/>
        <v>0.029850746268656716</v>
      </c>
      <c r="CJ19" s="92">
        <f t="shared" si="36"/>
        <v>0.03278688524590164</v>
      </c>
      <c r="CK19" s="87">
        <v>1</v>
      </c>
      <c r="CL19" s="88">
        <v>3</v>
      </c>
      <c r="CM19" s="88">
        <f t="shared" si="37"/>
        <v>4</v>
      </c>
      <c r="CN19" s="91">
        <f t="shared" si="38"/>
        <v>0.01818181818181818</v>
      </c>
      <c r="CO19" s="91">
        <f t="shared" si="39"/>
        <v>0.04477611940298507</v>
      </c>
      <c r="CP19" s="91">
        <f t="shared" si="40"/>
        <v>0.03278688524590164</v>
      </c>
      <c r="CQ19" s="88">
        <v>0</v>
      </c>
      <c r="CR19" s="88">
        <v>1</v>
      </c>
      <c r="CS19" s="88">
        <f t="shared" si="41"/>
        <v>1</v>
      </c>
      <c r="CT19" s="91">
        <f t="shared" si="42"/>
        <v>0</v>
      </c>
      <c r="CU19" s="91">
        <f t="shared" si="43"/>
        <v>0.014925373134328358</v>
      </c>
      <c r="CV19" s="91">
        <f t="shared" si="44"/>
        <v>0.00819672131147541</v>
      </c>
      <c r="CW19" s="137">
        <f t="shared" si="45"/>
        <v>0.01818181818181818</v>
      </c>
      <c r="CX19" s="91">
        <f t="shared" si="46"/>
        <v>0.05970149253731343</v>
      </c>
      <c r="CY19" s="92">
        <f t="shared" si="47"/>
        <v>0.040983606557377046</v>
      </c>
    </row>
    <row r="20" spans="1:103" ht="18.75" customHeight="1">
      <c r="A20" s="18" t="s">
        <v>38</v>
      </c>
      <c r="B20" s="87">
        <v>120</v>
      </c>
      <c r="C20" s="88">
        <v>135</v>
      </c>
      <c r="D20" s="89">
        <f t="shared" si="75"/>
        <v>255</v>
      </c>
      <c r="E20" s="87">
        <v>61</v>
      </c>
      <c r="F20" s="88">
        <v>70</v>
      </c>
      <c r="G20" s="89">
        <f t="shared" si="76"/>
        <v>131</v>
      </c>
      <c r="H20" s="90">
        <f t="shared" si="48"/>
        <v>0.5083333333333333</v>
      </c>
      <c r="I20" s="91">
        <f t="shared" si="49"/>
        <v>0.5185185185185185</v>
      </c>
      <c r="J20" s="92">
        <f t="shared" si="50"/>
        <v>0.5137254901960784</v>
      </c>
      <c r="K20" s="87">
        <v>12</v>
      </c>
      <c r="L20" s="88">
        <v>13</v>
      </c>
      <c r="M20" s="89">
        <f t="shared" si="77"/>
        <v>25</v>
      </c>
      <c r="N20" s="90">
        <f t="shared" si="51"/>
        <v>0.19672131147540983</v>
      </c>
      <c r="O20" s="91">
        <f t="shared" si="4"/>
        <v>0.18571428571428572</v>
      </c>
      <c r="P20" s="92">
        <f t="shared" si="5"/>
        <v>0.19083969465648856</v>
      </c>
      <c r="Q20" s="87">
        <v>234</v>
      </c>
      <c r="R20" s="88">
        <v>286</v>
      </c>
      <c r="S20" s="89">
        <f t="shared" si="78"/>
        <v>520</v>
      </c>
      <c r="T20" s="93">
        <f t="shared" si="52"/>
        <v>1.95</v>
      </c>
      <c r="U20" s="94">
        <f t="shared" si="53"/>
        <v>2.1185185185185187</v>
      </c>
      <c r="V20" s="95">
        <f t="shared" si="54"/>
        <v>2.0392156862745097</v>
      </c>
      <c r="W20" s="87">
        <v>11</v>
      </c>
      <c r="X20" s="88">
        <v>28</v>
      </c>
      <c r="Y20" s="89">
        <f>SUM(W20:X20)</f>
        <v>39</v>
      </c>
      <c r="Z20" s="93">
        <f t="shared" si="56"/>
        <v>0.09166666666666666</v>
      </c>
      <c r="AA20" s="94">
        <f t="shared" si="57"/>
        <v>0.2074074074074074</v>
      </c>
      <c r="AB20" s="95">
        <f t="shared" si="58"/>
        <v>0.15294117647058825</v>
      </c>
      <c r="AC20" s="87">
        <v>2</v>
      </c>
      <c r="AD20" s="88">
        <v>6</v>
      </c>
      <c r="AE20" s="89">
        <f>SUM(AC20:AD20)</f>
        <v>8</v>
      </c>
      <c r="AF20" s="90">
        <f t="shared" si="60"/>
        <v>0.016666666666666666</v>
      </c>
      <c r="AG20" s="91">
        <f t="shared" si="9"/>
        <v>0.044444444444444446</v>
      </c>
      <c r="AH20" s="92">
        <f t="shared" si="10"/>
        <v>0.03137254901960784</v>
      </c>
      <c r="AI20" s="87">
        <v>0</v>
      </c>
      <c r="AJ20" s="88">
        <v>0</v>
      </c>
      <c r="AK20" s="89">
        <f>SUM(AI20:AJ20)</f>
        <v>0</v>
      </c>
      <c r="AL20" s="90">
        <f t="shared" si="62"/>
        <v>0</v>
      </c>
      <c r="AM20" s="91">
        <f t="shared" si="63"/>
        <v>0</v>
      </c>
      <c r="AN20" s="92">
        <f t="shared" si="64"/>
        <v>0</v>
      </c>
      <c r="AO20" s="87">
        <v>2</v>
      </c>
      <c r="AP20" s="88">
        <v>11</v>
      </c>
      <c r="AQ20" s="89">
        <f>SUM(AO20:AP20)</f>
        <v>13</v>
      </c>
      <c r="AR20" s="93">
        <f t="shared" si="73"/>
        <v>0.016666666666666666</v>
      </c>
      <c r="AS20" s="94">
        <f t="shared" si="73"/>
        <v>0.08148148148148149</v>
      </c>
      <c r="AT20" s="95">
        <f t="shared" si="73"/>
        <v>0.050980392156862744</v>
      </c>
      <c r="AU20" s="87">
        <v>2</v>
      </c>
      <c r="AV20" s="88">
        <v>2</v>
      </c>
      <c r="AW20" s="89">
        <f>SUM(AU20:AV20)</f>
        <v>4</v>
      </c>
      <c r="AX20" s="93">
        <f t="shared" si="74"/>
        <v>0.016666666666666666</v>
      </c>
      <c r="AY20" s="94">
        <f t="shared" si="74"/>
        <v>0.014814814814814815</v>
      </c>
      <c r="AZ20" s="95">
        <f t="shared" si="74"/>
        <v>0.01568627450980392</v>
      </c>
      <c r="BA20" s="87">
        <v>0</v>
      </c>
      <c r="BB20" s="88">
        <v>1</v>
      </c>
      <c r="BC20" s="88">
        <f t="shared" si="15"/>
        <v>1</v>
      </c>
      <c r="BD20" s="91">
        <f t="shared" si="16"/>
        <v>0</v>
      </c>
      <c r="BE20" s="91">
        <f t="shared" si="17"/>
        <v>0.007407407407407408</v>
      </c>
      <c r="BF20" s="91">
        <f t="shared" si="18"/>
        <v>0.00392156862745098</v>
      </c>
      <c r="BG20" s="88">
        <v>0</v>
      </c>
      <c r="BH20" s="88">
        <v>0</v>
      </c>
      <c r="BI20" s="88">
        <f t="shared" si="19"/>
        <v>0</v>
      </c>
      <c r="BJ20" s="91">
        <f t="shared" si="20"/>
        <v>0</v>
      </c>
      <c r="BK20" s="91">
        <f t="shared" si="21"/>
        <v>0</v>
      </c>
      <c r="BL20" s="92">
        <f t="shared" si="22"/>
        <v>0</v>
      </c>
      <c r="BM20" s="87">
        <v>11</v>
      </c>
      <c r="BN20" s="88">
        <v>19</v>
      </c>
      <c r="BO20" s="88">
        <f t="shared" si="23"/>
        <v>30</v>
      </c>
      <c r="BP20" s="91">
        <f t="shared" si="24"/>
        <v>0.09166666666666666</v>
      </c>
      <c r="BQ20" s="91">
        <f t="shared" si="25"/>
        <v>0.14074074074074075</v>
      </c>
      <c r="BR20" s="91">
        <f t="shared" si="26"/>
        <v>0.11764705882352941</v>
      </c>
      <c r="BS20" s="88">
        <v>3</v>
      </c>
      <c r="BT20" s="88">
        <v>7</v>
      </c>
      <c r="BU20" s="88">
        <f t="shared" si="27"/>
        <v>10</v>
      </c>
      <c r="BV20" s="91">
        <f t="shared" si="28"/>
        <v>0.025</v>
      </c>
      <c r="BW20" s="91">
        <f t="shared" si="29"/>
        <v>0.05185185185185185</v>
      </c>
      <c r="BX20" s="92">
        <f t="shared" si="30"/>
        <v>0.0392156862745098</v>
      </c>
      <c r="BY20" s="87">
        <v>13</v>
      </c>
      <c r="BZ20" s="88">
        <v>18</v>
      </c>
      <c r="CA20" s="88">
        <f>SUM(BY20:BZ20)</f>
        <v>31</v>
      </c>
      <c r="CB20" s="91">
        <f t="shared" si="31"/>
        <v>0.10833333333333334</v>
      </c>
      <c r="CC20" s="91">
        <f t="shared" si="32"/>
        <v>0.13333333333333333</v>
      </c>
      <c r="CD20" s="91">
        <f t="shared" si="33"/>
        <v>0.12156862745098039</v>
      </c>
      <c r="CE20" s="88">
        <v>2</v>
      </c>
      <c r="CF20" s="88">
        <v>3</v>
      </c>
      <c r="CG20" s="88">
        <f t="shared" si="67"/>
        <v>5</v>
      </c>
      <c r="CH20" s="91">
        <f t="shared" si="34"/>
        <v>0.016666666666666666</v>
      </c>
      <c r="CI20" s="91">
        <f t="shared" si="35"/>
        <v>0.022222222222222223</v>
      </c>
      <c r="CJ20" s="92">
        <f t="shared" si="36"/>
        <v>0.0196078431372549</v>
      </c>
      <c r="CK20" s="87">
        <v>11</v>
      </c>
      <c r="CL20" s="88">
        <v>14</v>
      </c>
      <c r="CM20" s="88">
        <f t="shared" si="37"/>
        <v>25</v>
      </c>
      <c r="CN20" s="91">
        <f t="shared" si="38"/>
        <v>0.09166666666666666</v>
      </c>
      <c r="CO20" s="91">
        <f t="shared" si="39"/>
        <v>0.1037037037037037</v>
      </c>
      <c r="CP20" s="91">
        <f t="shared" si="40"/>
        <v>0.09803921568627451</v>
      </c>
      <c r="CQ20" s="88">
        <v>0</v>
      </c>
      <c r="CR20" s="88">
        <v>0</v>
      </c>
      <c r="CS20" s="88">
        <f t="shared" si="41"/>
        <v>0</v>
      </c>
      <c r="CT20" s="91">
        <f t="shared" si="42"/>
        <v>0</v>
      </c>
      <c r="CU20" s="91">
        <f t="shared" si="43"/>
        <v>0</v>
      </c>
      <c r="CV20" s="91">
        <f t="shared" si="44"/>
        <v>0</v>
      </c>
      <c r="CW20" s="137">
        <f t="shared" si="45"/>
        <v>0.09166666666666666</v>
      </c>
      <c r="CX20" s="91">
        <f t="shared" si="46"/>
        <v>0.1037037037037037</v>
      </c>
      <c r="CY20" s="92">
        <f t="shared" si="47"/>
        <v>0.09803921568627451</v>
      </c>
    </row>
    <row r="21" spans="1:103" ht="18.75" customHeight="1">
      <c r="A21" s="18" t="s">
        <v>23</v>
      </c>
      <c r="B21" s="87">
        <v>47</v>
      </c>
      <c r="C21" s="88">
        <v>35</v>
      </c>
      <c r="D21" s="89">
        <f t="shared" si="75"/>
        <v>82</v>
      </c>
      <c r="E21" s="87">
        <v>20</v>
      </c>
      <c r="F21" s="88">
        <v>19</v>
      </c>
      <c r="G21" s="89">
        <f t="shared" si="76"/>
        <v>39</v>
      </c>
      <c r="H21" s="90">
        <f t="shared" si="48"/>
        <v>0.425531914893617</v>
      </c>
      <c r="I21" s="91">
        <f t="shared" si="49"/>
        <v>0.5428571428571428</v>
      </c>
      <c r="J21" s="92">
        <f t="shared" si="50"/>
        <v>0.47560975609756095</v>
      </c>
      <c r="K21" s="87">
        <v>2</v>
      </c>
      <c r="L21" s="88">
        <v>2</v>
      </c>
      <c r="M21" s="89">
        <f t="shared" si="77"/>
        <v>4</v>
      </c>
      <c r="N21" s="90">
        <f t="shared" si="51"/>
        <v>0.1</v>
      </c>
      <c r="O21" s="91">
        <f t="shared" si="4"/>
        <v>0.10526315789473684</v>
      </c>
      <c r="P21" s="92">
        <f t="shared" si="5"/>
        <v>0.10256410256410256</v>
      </c>
      <c r="Q21" s="87">
        <v>89</v>
      </c>
      <c r="R21" s="88">
        <v>76</v>
      </c>
      <c r="S21" s="89">
        <f t="shared" si="78"/>
        <v>165</v>
      </c>
      <c r="T21" s="93">
        <f t="shared" si="52"/>
        <v>1.8936170212765957</v>
      </c>
      <c r="U21" s="94">
        <f t="shared" si="53"/>
        <v>2.1714285714285713</v>
      </c>
      <c r="V21" s="95">
        <f t="shared" si="54"/>
        <v>2.0121951219512195</v>
      </c>
      <c r="W21" s="87">
        <v>2</v>
      </c>
      <c r="X21" s="88">
        <v>1</v>
      </c>
      <c r="Y21" s="89">
        <f t="shared" si="79"/>
        <v>3</v>
      </c>
      <c r="Z21" s="93">
        <f t="shared" si="56"/>
        <v>0.0425531914893617</v>
      </c>
      <c r="AA21" s="94">
        <f t="shared" si="57"/>
        <v>0.02857142857142857</v>
      </c>
      <c r="AB21" s="95">
        <f t="shared" si="58"/>
        <v>0.036585365853658534</v>
      </c>
      <c r="AC21" s="87">
        <v>0</v>
      </c>
      <c r="AD21" s="88">
        <v>2</v>
      </c>
      <c r="AE21" s="89">
        <f t="shared" si="80"/>
        <v>2</v>
      </c>
      <c r="AF21" s="90">
        <f t="shared" si="60"/>
        <v>0</v>
      </c>
      <c r="AG21" s="91">
        <f t="shared" si="9"/>
        <v>0.05714285714285714</v>
      </c>
      <c r="AH21" s="92">
        <f t="shared" si="10"/>
        <v>0.024390243902439025</v>
      </c>
      <c r="AI21" s="87">
        <v>0</v>
      </c>
      <c r="AJ21" s="88">
        <v>0</v>
      </c>
      <c r="AK21" s="89">
        <f t="shared" si="81"/>
        <v>0</v>
      </c>
      <c r="AL21" s="90">
        <f t="shared" si="62"/>
        <v>0</v>
      </c>
      <c r="AM21" s="91">
        <f t="shared" si="63"/>
        <v>0</v>
      </c>
      <c r="AN21" s="92">
        <f t="shared" si="64"/>
        <v>0</v>
      </c>
      <c r="AO21" s="87">
        <v>0</v>
      </c>
      <c r="AP21" s="88">
        <v>2</v>
      </c>
      <c r="AQ21" s="89">
        <f t="shared" si="82"/>
        <v>2</v>
      </c>
      <c r="AR21" s="93">
        <f t="shared" si="73"/>
        <v>0</v>
      </c>
      <c r="AS21" s="94">
        <f t="shared" si="73"/>
        <v>0.05714285714285714</v>
      </c>
      <c r="AT21" s="95">
        <f t="shared" si="73"/>
        <v>0.024390243902439025</v>
      </c>
      <c r="AU21" s="87">
        <v>2</v>
      </c>
      <c r="AV21" s="88">
        <v>1</v>
      </c>
      <c r="AW21" s="89">
        <f t="shared" si="83"/>
        <v>3</v>
      </c>
      <c r="AX21" s="93">
        <f t="shared" si="74"/>
        <v>0.0425531914893617</v>
      </c>
      <c r="AY21" s="94">
        <f t="shared" si="74"/>
        <v>0.02857142857142857</v>
      </c>
      <c r="AZ21" s="95">
        <f t="shared" si="74"/>
        <v>0.036585365853658534</v>
      </c>
      <c r="BA21" s="87">
        <v>0</v>
      </c>
      <c r="BB21" s="88">
        <v>0</v>
      </c>
      <c r="BC21" s="88">
        <f t="shared" si="15"/>
        <v>0</v>
      </c>
      <c r="BD21" s="91">
        <f t="shared" si="16"/>
        <v>0</v>
      </c>
      <c r="BE21" s="91">
        <f t="shared" si="17"/>
        <v>0</v>
      </c>
      <c r="BF21" s="91">
        <f t="shared" si="18"/>
        <v>0</v>
      </c>
      <c r="BG21" s="88">
        <v>0</v>
      </c>
      <c r="BH21" s="88">
        <v>0</v>
      </c>
      <c r="BI21" s="88">
        <f t="shared" si="19"/>
        <v>0</v>
      </c>
      <c r="BJ21" s="91">
        <f t="shared" si="20"/>
        <v>0</v>
      </c>
      <c r="BK21" s="91">
        <f t="shared" si="21"/>
        <v>0</v>
      </c>
      <c r="BL21" s="92">
        <f t="shared" si="22"/>
        <v>0</v>
      </c>
      <c r="BM21" s="87">
        <v>0</v>
      </c>
      <c r="BN21" s="88">
        <v>3</v>
      </c>
      <c r="BO21" s="88">
        <f t="shared" si="23"/>
        <v>3</v>
      </c>
      <c r="BP21" s="91">
        <f t="shared" si="24"/>
        <v>0</v>
      </c>
      <c r="BQ21" s="91">
        <f t="shared" si="25"/>
        <v>0.08571428571428572</v>
      </c>
      <c r="BR21" s="91">
        <f t="shared" si="26"/>
        <v>0.036585365853658534</v>
      </c>
      <c r="BS21" s="88">
        <v>0</v>
      </c>
      <c r="BT21" s="88">
        <v>0</v>
      </c>
      <c r="BU21" s="88">
        <f t="shared" si="27"/>
        <v>0</v>
      </c>
      <c r="BV21" s="91">
        <f t="shared" si="28"/>
        <v>0</v>
      </c>
      <c r="BW21" s="91">
        <f t="shared" si="29"/>
        <v>0</v>
      </c>
      <c r="BX21" s="92">
        <f t="shared" si="30"/>
        <v>0</v>
      </c>
      <c r="BY21" s="87">
        <v>4</v>
      </c>
      <c r="BZ21" s="88">
        <v>3</v>
      </c>
      <c r="CA21" s="88">
        <f t="shared" si="84"/>
        <v>7</v>
      </c>
      <c r="CB21" s="91">
        <f t="shared" si="31"/>
        <v>0.0851063829787234</v>
      </c>
      <c r="CC21" s="91">
        <f t="shared" si="32"/>
        <v>0.08571428571428572</v>
      </c>
      <c r="CD21" s="91">
        <f t="shared" si="33"/>
        <v>0.08536585365853659</v>
      </c>
      <c r="CE21" s="88">
        <v>0</v>
      </c>
      <c r="CF21" s="88">
        <v>0</v>
      </c>
      <c r="CG21" s="88">
        <f t="shared" si="67"/>
        <v>0</v>
      </c>
      <c r="CH21" s="91">
        <f t="shared" si="34"/>
        <v>0</v>
      </c>
      <c r="CI21" s="91">
        <f t="shared" si="35"/>
        <v>0</v>
      </c>
      <c r="CJ21" s="92">
        <f t="shared" si="36"/>
        <v>0</v>
      </c>
      <c r="CK21" s="87">
        <v>0</v>
      </c>
      <c r="CL21" s="88">
        <v>1</v>
      </c>
      <c r="CM21" s="88">
        <f t="shared" si="37"/>
        <v>1</v>
      </c>
      <c r="CN21" s="91">
        <f t="shared" si="38"/>
        <v>0</v>
      </c>
      <c r="CO21" s="91">
        <f t="shared" si="39"/>
        <v>0.02857142857142857</v>
      </c>
      <c r="CP21" s="91">
        <f t="shared" si="40"/>
        <v>0.012195121951219513</v>
      </c>
      <c r="CQ21" s="88">
        <v>0</v>
      </c>
      <c r="CR21" s="88">
        <v>0</v>
      </c>
      <c r="CS21" s="88">
        <f t="shared" si="41"/>
        <v>0</v>
      </c>
      <c r="CT21" s="91">
        <f t="shared" si="42"/>
        <v>0</v>
      </c>
      <c r="CU21" s="91">
        <f t="shared" si="43"/>
        <v>0</v>
      </c>
      <c r="CV21" s="91">
        <f t="shared" si="44"/>
        <v>0</v>
      </c>
      <c r="CW21" s="137">
        <f t="shared" si="45"/>
        <v>0</v>
      </c>
      <c r="CX21" s="91">
        <f t="shared" si="46"/>
        <v>0.02857142857142857</v>
      </c>
      <c r="CY21" s="92">
        <f t="shared" si="47"/>
        <v>0.012195121951219513</v>
      </c>
    </row>
    <row r="22" spans="1:103" ht="18.75" customHeight="1">
      <c r="A22" s="18" t="s">
        <v>24</v>
      </c>
      <c r="B22" s="87">
        <v>32</v>
      </c>
      <c r="C22" s="88">
        <v>35</v>
      </c>
      <c r="D22" s="89">
        <f t="shared" si="75"/>
        <v>67</v>
      </c>
      <c r="E22" s="87">
        <v>15</v>
      </c>
      <c r="F22" s="88">
        <v>20</v>
      </c>
      <c r="G22" s="89">
        <f t="shared" si="76"/>
        <v>35</v>
      </c>
      <c r="H22" s="90">
        <f t="shared" si="48"/>
        <v>0.46875</v>
      </c>
      <c r="I22" s="91">
        <f t="shared" si="49"/>
        <v>0.5714285714285714</v>
      </c>
      <c r="J22" s="92">
        <f t="shared" si="50"/>
        <v>0.5223880597014925</v>
      </c>
      <c r="K22" s="87">
        <v>2</v>
      </c>
      <c r="L22" s="88">
        <v>3</v>
      </c>
      <c r="M22" s="89">
        <f t="shared" si="77"/>
        <v>5</v>
      </c>
      <c r="N22" s="90">
        <f t="shared" si="51"/>
        <v>0.13333333333333333</v>
      </c>
      <c r="O22" s="91">
        <f t="shared" si="4"/>
        <v>0.15</v>
      </c>
      <c r="P22" s="92">
        <f t="shared" si="5"/>
        <v>0.14285714285714285</v>
      </c>
      <c r="Q22" s="87">
        <v>81</v>
      </c>
      <c r="R22" s="88">
        <v>117</v>
      </c>
      <c r="S22" s="89">
        <f t="shared" si="78"/>
        <v>198</v>
      </c>
      <c r="T22" s="93">
        <f t="shared" si="52"/>
        <v>2.53125</v>
      </c>
      <c r="U22" s="94">
        <f t="shared" si="53"/>
        <v>3.342857142857143</v>
      </c>
      <c r="V22" s="95">
        <f t="shared" si="54"/>
        <v>2.955223880597015</v>
      </c>
      <c r="W22" s="87">
        <v>1</v>
      </c>
      <c r="X22" s="88">
        <v>2</v>
      </c>
      <c r="Y22" s="89">
        <f t="shared" si="79"/>
        <v>3</v>
      </c>
      <c r="Z22" s="93">
        <f t="shared" si="56"/>
        <v>0.03125</v>
      </c>
      <c r="AA22" s="94">
        <f t="shared" si="57"/>
        <v>0.05714285714285714</v>
      </c>
      <c r="AB22" s="95">
        <f t="shared" si="58"/>
        <v>0.04477611940298507</v>
      </c>
      <c r="AC22" s="87">
        <v>1</v>
      </c>
      <c r="AD22" s="88">
        <v>1</v>
      </c>
      <c r="AE22" s="89">
        <f t="shared" si="80"/>
        <v>2</v>
      </c>
      <c r="AF22" s="90">
        <f t="shared" si="60"/>
        <v>0.03125</v>
      </c>
      <c r="AG22" s="91">
        <f t="shared" si="9"/>
        <v>0.02857142857142857</v>
      </c>
      <c r="AH22" s="92">
        <f t="shared" si="10"/>
        <v>0.029850746268656716</v>
      </c>
      <c r="AI22" s="87">
        <v>0</v>
      </c>
      <c r="AJ22" s="88">
        <v>0</v>
      </c>
      <c r="AK22" s="89">
        <f t="shared" si="81"/>
        <v>0</v>
      </c>
      <c r="AL22" s="90">
        <f t="shared" si="62"/>
        <v>0</v>
      </c>
      <c r="AM22" s="91">
        <f t="shared" si="63"/>
        <v>0</v>
      </c>
      <c r="AN22" s="92">
        <f t="shared" si="64"/>
        <v>0</v>
      </c>
      <c r="AO22" s="87">
        <v>1</v>
      </c>
      <c r="AP22" s="88">
        <v>3</v>
      </c>
      <c r="AQ22" s="89">
        <f t="shared" si="82"/>
        <v>4</v>
      </c>
      <c r="AR22" s="93">
        <f t="shared" si="73"/>
        <v>0.03125</v>
      </c>
      <c r="AS22" s="94">
        <f t="shared" si="73"/>
        <v>0.08571428571428572</v>
      </c>
      <c r="AT22" s="95">
        <f t="shared" si="73"/>
        <v>0.05970149253731343</v>
      </c>
      <c r="AU22" s="87">
        <v>3</v>
      </c>
      <c r="AV22" s="88">
        <v>2</v>
      </c>
      <c r="AW22" s="89">
        <f t="shared" si="83"/>
        <v>5</v>
      </c>
      <c r="AX22" s="93">
        <f t="shared" si="74"/>
        <v>0.09375</v>
      </c>
      <c r="AY22" s="94">
        <f t="shared" si="74"/>
        <v>0.05714285714285714</v>
      </c>
      <c r="AZ22" s="95">
        <f t="shared" si="74"/>
        <v>0.07462686567164178</v>
      </c>
      <c r="BA22" s="87">
        <v>0</v>
      </c>
      <c r="BB22" s="88">
        <v>0</v>
      </c>
      <c r="BC22" s="88">
        <f t="shared" si="15"/>
        <v>0</v>
      </c>
      <c r="BD22" s="91">
        <f t="shared" si="16"/>
        <v>0</v>
      </c>
      <c r="BE22" s="91">
        <f t="shared" si="17"/>
        <v>0</v>
      </c>
      <c r="BF22" s="91">
        <f t="shared" si="18"/>
        <v>0</v>
      </c>
      <c r="BG22" s="88">
        <v>0</v>
      </c>
      <c r="BH22" s="88">
        <v>0</v>
      </c>
      <c r="BI22" s="88">
        <f t="shared" si="19"/>
        <v>0</v>
      </c>
      <c r="BJ22" s="91">
        <f t="shared" si="20"/>
        <v>0</v>
      </c>
      <c r="BK22" s="91">
        <f t="shared" si="21"/>
        <v>0</v>
      </c>
      <c r="BL22" s="92">
        <f t="shared" si="22"/>
        <v>0</v>
      </c>
      <c r="BM22" s="87">
        <v>1</v>
      </c>
      <c r="BN22" s="88">
        <v>2</v>
      </c>
      <c r="BO22" s="88">
        <f t="shared" si="23"/>
        <v>3</v>
      </c>
      <c r="BP22" s="91">
        <f t="shared" si="24"/>
        <v>0.03125</v>
      </c>
      <c r="BQ22" s="91">
        <f t="shared" si="25"/>
        <v>0.05714285714285714</v>
      </c>
      <c r="BR22" s="91">
        <f t="shared" si="26"/>
        <v>0.04477611940298507</v>
      </c>
      <c r="BS22" s="88">
        <v>0</v>
      </c>
      <c r="BT22" s="88">
        <v>0</v>
      </c>
      <c r="BU22" s="88">
        <f t="shared" si="27"/>
        <v>0</v>
      </c>
      <c r="BV22" s="91">
        <f t="shared" si="28"/>
        <v>0</v>
      </c>
      <c r="BW22" s="91">
        <f t="shared" si="29"/>
        <v>0</v>
      </c>
      <c r="BX22" s="92">
        <f t="shared" si="30"/>
        <v>0</v>
      </c>
      <c r="BY22" s="87">
        <v>3</v>
      </c>
      <c r="BZ22" s="88">
        <v>4</v>
      </c>
      <c r="CA22" s="88">
        <f t="shared" si="84"/>
        <v>7</v>
      </c>
      <c r="CB22" s="91">
        <f t="shared" si="31"/>
        <v>0.09375</v>
      </c>
      <c r="CC22" s="91">
        <f t="shared" si="32"/>
        <v>0.11428571428571428</v>
      </c>
      <c r="CD22" s="91">
        <f t="shared" si="33"/>
        <v>0.1044776119402985</v>
      </c>
      <c r="CE22" s="88">
        <v>0</v>
      </c>
      <c r="CF22" s="88">
        <v>0</v>
      </c>
      <c r="CG22" s="88">
        <f t="shared" si="67"/>
        <v>0</v>
      </c>
      <c r="CH22" s="91">
        <f t="shared" si="34"/>
        <v>0</v>
      </c>
      <c r="CI22" s="91">
        <f t="shared" si="35"/>
        <v>0</v>
      </c>
      <c r="CJ22" s="92">
        <f t="shared" si="36"/>
        <v>0</v>
      </c>
      <c r="CK22" s="87">
        <v>0</v>
      </c>
      <c r="CL22" s="88">
        <v>1</v>
      </c>
      <c r="CM22" s="88">
        <f t="shared" si="37"/>
        <v>1</v>
      </c>
      <c r="CN22" s="91">
        <f t="shared" si="38"/>
        <v>0</v>
      </c>
      <c r="CO22" s="91">
        <f t="shared" si="39"/>
        <v>0.02857142857142857</v>
      </c>
      <c r="CP22" s="91">
        <f t="shared" si="40"/>
        <v>0.014925373134328358</v>
      </c>
      <c r="CQ22" s="88">
        <v>0</v>
      </c>
      <c r="CR22" s="88">
        <v>0</v>
      </c>
      <c r="CS22" s="88">
        <f t="shared" si="41"/>
        <v>0</v>
      </c>
      <c r="CT22" s="91">
        <f t="shared" si="42"/>
        <v>0</v>
      </c>
      <c r="CU22" s="91">
        <f t="shared" si="43"/>
        <v>0</v>
      </c>
      <c r="CV22" s="91">
        <f t="shared" si="44"/>
        <v>0</v>
      </c>
      <c r="CW22" s="137">
        <f t="shared" si="45"/>
        <v>0</v>
      </c>
      <c r="CX22" s="91">
        <f t="shared" si="46"/>
        <v>0.02857142857142857</v>
      </c>
      <c r="CY22" s="92">
        <f t="shared" si="47"/>
        <v>0.014925373134328358</v>
      </c>
    </row>
    <row r="23" spans="1:103" ht="18.75" customHeight="1">
      <c r="A23" s="19" t="s">
        <v>25</v>
      </c>
      <c r="B23" s="96">
        <v>36</v>
      </c>
      <c r="C23" s="97">
        <v>31</v>
      </c>
      <c r="D23" s="98">
        <f t="shared" si="75"/>
        <v>67</v>
      </c>
      <c r="E23" s="96">
        <v>22</v>
      </c>
      <c r="F23" s="97">
        <v>17</v>
      </c>
      <c r="G23" s="98">
        <f t="shared" si="76"/>
        <v>39</v>
      </c>
      <c r="H23" s="99">
        <f t="shared" si="48"/>
        <v>0.6111111111111112</v>
      </c>
      <c r="I23" s="100">
        <f t="shared" si="49"/>
        <v>0.5483870967741935</v>
      </c>
      <c r="J23" s="101">
        <f t="shared" si="50"/>
        <v>0.582089552238806</v>
      </c>
      <c r="K23" s="96">
        <v>17</v>
      </c>
      <c r="L23" s="97">
        <v>14</v>
      </c>
      <c r="M23" s="98">
        <f t="shared" si="77"/>
        <v>31</v>
      </c>
      <c r="N23" s="99">
        <f t="shared" si="51"/>
        <v>0.7727272727272727</v>
      </c>
      <c r="O23" s="100">
        <f t="shared" si="4"/>
        <v>0.8235294117647058</v>
      </c>
      <c r="P23" s="101">
        <f t="shared" si="5"/>
        <v>0.7948717948717948</v>
      </c>
      <c r="Q23" s="96">
        <v>93</v>
      </c>
      <c r="R23" s="97">
        <v>50</v>
      </c>
      <c r="S23" s="98">
        <f t="shared" si="78"/>
        <v>143</v>
      </c>
      <c r="T23" s="102">
        <f t="shared" si="52"/>
        <v>2.5833333333333335</v>
      </c>
      <c r="U23" s="103">
        <f t="shared" si="53"/>
        <v>1.6129032258064515</v>
      </c>
      <c r="V23" s="104">
        <f t="shared" si="54"/>
        <v>2.1343283582089554</v>
      </c>
      <c r="W23" s="96">
        <v>4</v>
      </c>
      <c r="X23" s="97">
        <v>1</v>
      </c>
      <c r="Y23" s="98">
        <f t="shared" si="79"/>
        <v>5</v>
      </c>
      <c r="Z23" s="102">
        <f t="shared" si="56"/>
        <v>0.1111111111111111</v>
      </c>
      <c r="AA23" s="103">
        <f t="shared" si="57"/>
        <v>0.03225806451612903</v>
      </c>
      <c r="AB23" s="104">
        <f t="shared" si="58"/>
        <v>0.07462686567164178</v>
      </c>
      <c r="AC23" s="96">
        <v>0</v>
      </c>
      <c r="AD23" s="97">
        <v>0</v>
      </c>
      <c r="AE23" s="98">
        <f t="shared" si="80"/>
        <v>0</v>
      </c>
      <c r="AF23" s="99">
        <f t="shared" si="60"/>
        <v>0</v>
      </c>
      <c r="AG23" s="100">
        <f t="shared" si="9"/>
        <v>0</v>
      </c>
      <c r="AH23" s="101">
        <f t="shared" si="10"/>
        <v>0</v>
      </c>
      <c r="AI23" s="96">
        <v>0</v>
      </c>
      <c r="AJ23" s="97">
        <v>0</v>
      </c>
      <c r="AK23" s="98">
        <f t="shared" si="81"/>
        <v>0</v>
      </c>
      <c r="AL23" s="99">
        <f t="shared" si="62"/>
        <v>0</v>
      </c>
      <c r="AM23" s="100">
        <f t="shared" si="63"/>
        <v>0</v>
      </c>
      <c r="AN23" s="101">
        <f t="shared" si="64"/>
        <v>0</v>
      </c>
      <c r="AO23" s="96">
        <v>0</v>
      </c>
      <c r="AP23" s="97">
        <v>0</v>
      </c>
      <c r="AQ23" s="98">
        <f t="shared" si="82"/>
        <v>0</v>
      </c>
      <c r="AR23" s="102">
        <f t="shared" si="73"/>
        <v>0</v>
      </c>
      <c r="AS23" s="103">
        <f t="shared" si="73"/>
        <v>0</v>
      </c>
      <c r="AT23" s="104">
        <f t="shared" si="73"/>
        <v>0</v>
      </c>
      <c r="AU23" s="96">
        <v>0</v>
      </c>
      <c r="AV23" s="97">
        <v>0</v>
      </c>
      <c r="AW23" s="98">
        <f t="shared" si="83"/>
        <v>0</v>
      </c>
      <c r="AX23" s="102">
        <f t="shared" si="74"/>
        <v>0</v>
      </c>
      <c r="AY23" s="103">
        <f t="shared" si="74"/>
        <v>0</v>
      </c>
      <c r="AZ23" s="104">
        <f t="shared" si="74"/>
        <v>0</v>
      </c>
      <c r="BA23" s="96">
        <v>0</v>
      </c>
      <c r="BB23" s="97">
        <v>0</v>
      </c>
      <c r="BC23" s="97">
        <f t="shared" si="15"/>
        <v>0</v>
      </c>
      <c r="BD23" s="100">
        <f t="shared" si="16"/>
        <v>0</v>
      </c>
      <c r="BE23" s="100">
        <f t="shared" si="17"/>
        <v>0</v>
      </c>
      <c r="BF23" s="100">
        <f t="shared" si="18"/>
        <v>0</v>
      </c>
      <c r="BG23" s="97">
        <v>0</v>
      </c>
      <c r="BH23" s="97">
        <v>0</v>
      </c>
      <c r="BI23" s="97">
        <f t="shared" si="19"/>
        <v>0</v>
      </c>
      <c r="BJ23" s="100">
        <f t="shared" si="20"/>
        <v>0</v>
      </c>
      <c r="BK23" s="100">
        <f t="shared" si="21"/>
        <v>0</v>
      </c>
      <c r="BL23" s="101">
        <f t="shared" si="22"/>
        <v>0</v>
      </c>
      <c r="BM23" s="96">
        <v>0</v>
      </c>
      <c r="BN23" s="97">
        <v>1</v>
      </c>
      <c r="BO23" s="97">
        <f t="shared" si="23"/>
        <v>1</v>
      </c>
      <c r="BP23" s="100">
        <f t="shared" si="24"/>
        <v>0</v>
      </c>
      <c r="BQ23" s="100">
        <f t="shared" si="25"/>
        <v>0.03225806451612903</v>
      </c>
      <c r="BR23" s="100">
        <f t="shared" si="26"/>
        <v>0.014925373134328358</v>
      </c>
      <c r="BS23" s="97">
        <v>0</v>
      </c>
      <c r="BT23" s="97">
        <v>0</v>
      </c>
      <c r="BU23" s="97">
        <f t="shared" si="27"/>
        <v>0</v>
      </c>
      <c r="BV23" s="100">
        <f t="shared" si="28"/>
        <v>0</v>
      </c>
      <c r="BW23" s="100">
        <f t="shared" si="29"/>
        <v>0</v>
      </c>
      <c r="BX23" s="101">
        <f t="shared" si="30"/>
        <v>0</v>
      </c>
      <c r="BY23" s="96">
        <v>2</v>
      </c>
      <c r="BZ23" s="97">
        <v>1</v>
      </c>
      <c r="CA23" s="97">
        <f t="shared" si="84"/>
        <v>3</v>
      </c>
      <c r="CB23" s="100">
        <f t="shared" si="31"/>
        <v>0.05555555555555555</v>
      </c>
      <c r="CC23" s="100">
        <f t="shared" si="32"/>
        <v>0.03225806451612903</v>
      </c>
      <c r="CD23" s="100">
        <f t="shared" si="33"/>
        <v>0.04477611940298507</v>
      </c>
      <c r="CE23" s="97">
        <v>0</v>
      </c>
      <c r="CF23" s="97">
        <v>0</v>
      </c>
      <c r="CG23" s="97">
        <f t="shared" si="67"/>
        <v>0</v>
      </c>
      <c r="CH23" s="100">
        <f t="shared" si="34"/>
        <v>0</v>
      </c>
      <c r="CI23" s="100">
        <f t="shared" si="35"/>
        <v>0</v>
      </c>
      <c r="CJ23" s="101">
        <f t="shared" si="36"/>
        <v>0</v>
      </c>
      <c r="CK23" s="96">
        <v>0</v>
      </c>
      <c r="CL23" s="97">
        <v>0</v>
      </c>
      <c r="CM23" s="97">
        <f t="shared" si="37"/>
        <v>0</v>
      </c>
      <c r="CN23" s="100">
        <f t="shared" si="38"/>
        <v>0</v>
      </c>
      <c r="CO23" s="100">
        <f t="shared" si="39"/>
        <v>0</v>
      </c>
      <c r="CP23" s="100">
        <f t="shared" si="40"/>
        <v>0</v>
      </c>
      <c r="CQ23" s="97">
        <v>0</v>
      </c>
      <c r="CR23" s="97">
        <v>0</v>
      </c>
      <c r="CS23" s="97">
        <f t="shared" si="41"/>
        <v>0</v>
      </c>
      <c r="CT23" s="100">
        <f t="shared" si="42"/>
        <v>0</v>
      </c>
      <c r="CU23" s="100">
        <f t="shared" si="43"/>
        <v>0</v>
      </c>
      <c r="CV23" s="100">
        <f t="shared" si="44"/>
        <v>0</v>
      </c>
      <c r="CW23" s="138">
        <f t="shared" si="45"/>
        <v>0</v>
      </c>
      <c r="CX23" s="100">
        <f t="shared" si="46"/>
        <v>0</v>
      </c>
      <c r="CY23" s="101">
        <f t="shared" si="47"/>
        <v>0</v>
      </c>
    </row>
    <row r="24" spans="1:103" ht="18.75" customHeight="1">
      <c r="A24" s="20" t="s">
        <v>70</v>
      </c>
      <c r="B24" s="105">
        <f>SUM(B5:B23)</f>
        <v>6841</v>
      </c>
      <c r="C24" s="106">
        <f>SUM(C5:C23)</f>
        <v>6645</v>
      </c>
      <c r="D24" s="107">
        <f t="shared" si="75"/>
        <v>13486</v>
      </c>
      <c r="E24" s="105">
        <f>SUM(E5:E23)</f>
        <v>3082</v>
      </c>
      <c r="F24" s="106">
        <f>SUM(F5:F23)</f>
        <v>2835</v>
      </c>
      <c r="G24" s="107">
        <f t="shared" si="76"/>
        <v>5917</v>
      </c>
      <c r="H24" s="108">
        <f t="shared" si="48"/>
        <v>0.4505189299809969</v>
      </c>
      <c r="I24" s="109">
        <f t="shared" si="49"/>
        <v>0.42663656884875845</v>
      </c>
      <c r="J24" s="110">
        <f t="shared" si="50"/>
        <v>0.4387512976419991</v>
      </c>
      <c r="K24" s="105">
        <f>SUM(K5:K23)</f>
        <v>1211</v>
      </c>
      <c r="L24" s="106">
        <f>SUM(L5:L23)</f>
        <v>1120</v>
      </c>
      <c r="M24" s="107">
        <f t="shared" si="77"/>
        <v>2331</v>
      </c>
      <c r="N24" s="108">
        <f t="shared" si="51"/>
        <v>0.39292667099286177</v>
      </c>
      <c r="O24" s="109">
        <f t="shared" si="4"/>
        <v>0.3950617283950617</v>
      </c>
      <c r="P24" s="110">
        <f t="shared" si="5"/>
        <v>0.3939496366401893</v>
      </c>
      <c r="Q24" s="105">
        <f>SUM(Q5:Q23)</f>
        <v>12723</v>
      </c>
      <c r="R24" s="106">
        <f>SUM(R5:R23)</f>
        <v>10975</v>
      </c>
      <c r="S24" s="107">
        <f t="shared" si="78"/>
        <v>23698</v>
      </c>
      <c r="T24" s="111">
        <f t="shared" si="52"/>
        <v>1.859815816401111</v>
      </c>
      <c r="U24" s="112">
        <f t="shared" si="53"/>
        <v>1.651617757712566</v>
      </c>
      <c r="V24" s="113">
        <f t="shared" si="54"/>
        <v>1.7572297197093283</v>
      </c>
      <c r="W24" s="105">
        <f>SUM(W5:W23)</f>
        <v>1223</v>
      </c>
      <c r="X24" s="106">
        <f>SUM(X5:X23)</f>
        <v>1151</v>
      </c>
      <c r="Y24" s="107">
        <f>SUM(W24:X24)</f>
        <v>2374</v>
      </c>
      <c r="Z24" s="111">
        <f t="shared" si="56"/>
        <v>0.17877503288992838</v>
      </c>
      <c r="AA24" s="112">
        <f t="shared" si="57"/>
        <v>0.17321294206170051</v>
      </c>
      <c r="AB24" s="113">
        <f t="shared" si="58"/>
        <v>0.17603440605071927</v>
      </c>
      <c r="AC24" s="105">
        <f>SUM(AC5:AC23)</f>
        <v>196</v>
      </c>
      <c r="AD24" s="106">
        <f>SUM(AD5:AD23)</f>
        <v>201</v>
      </c>
      <c r="AE24" s="107">
        <f>SUM(AC24:AD24)</f>
        <v>397</v>
      </c>
      <c r="AF24" s="108">
        <f t="shared" si="60"/>
        <v>0.02865078204940798</v>
      </c>
      <c r="AG24" s="109">
        <f t="shared" si="9"/>
        <v>0.030248306997742665</v>
      </c>
      <c r="AH24" s="110">
        <f t="shared" si="10"/>
        <v>0.029437935636956843</v>
      </c>
      <c r="AI24" s="105">
        <f>SUM(AI5:AI23)</f>
        <v>90</v>
      </c>
      <c r="AJ24" s="106">
        <f>SUM(AJ5:AJ23)</f>
        <v>104</v>
      </c>
      <c r="AK24" s="107">
        <f>SUM(AI24:AJ24)</f>
        <v>194</v>
      </c>
      <c r="AL24" s="108">
        <f t="shared" si="62"/>
        <v>0.45918367346938777</v>
      </c>
      <c r="AM24" s="109">
        <f t="shared" si="63"/>
        <v>0.5174129353233831</v>
      </c>
      <c r="AN24" s="110">
        <f t="shared" si="64"/>
        <v>0.48866498740554154</v>
      </c>
      <c r="AO24" s="105">
        <f>SUM(AO5:AO23)</f>
        <v>256</v>
      </c>
      <c r="AP24" s="106">
        <f>SUM(AP5:AP23)</f>
        <v>326</v>
      </c>
      <c r="AQ24" s="107">
        <f>SUM(AO24:AP24)</f>
        <v>582</v>
      </c>
      <c r="AR24" s="111">
        <f t="shared" si="73"/>
        <v>0.03742142961555328</v>
      </c>
      <c r="AS24" s="112">
        <f t="shared" si="73"/>
        <v>0.0490594431903687</v>
      </c>
      <c r="AT24" s="113">
        <f t="shared" si="73"/>
        <v>0.04315586534183598</v>
      </c>
      <c r="AU24" s="105">
        <f>SUM(AU5:AU23)</f>
        <v>319</v>
      </c>
      <c r="AV24" s="106">
        <f>SUM(AV5:AV23)</f>
        <v>296</v>
      </c>
      <c r="AW24" s="107">
        <f>SUM(AU24:AV24)</f>
        <v>615</v>
      </c>
      <c r="AX24" s="111">
        <f t="shared" si="74"/>
        <v>0.046630609560005844</v>
      </c>
      <c r="AY24" s="112">
        <f t="shared" si="74"/>
        <v>0.04454477050413845</v>
      </c>
      <c r="AZ24" s="113">
        <f t="shared" si="74"/>
        <v>0.0456028473973009</v>
      </c>
      <c r="BA24" s="105">
        <f>SUM(BA5:BA23)</f>
        <v>64</v>
      </c>
      <c r="BB24" s="106">
        <f>SUM(BB5:BB23)</f>
        <v>74</v>
      </c>
      <c r="BC24" s="106">
        <f t="shared" si="15"/>
        <v>138</v>
      </c>
      <c r="BD24" s="109">
        <f t="shared" si="16"/>
        <v>0.00935535740388832</v>
      </c>
      <c r="BE24" s="109">
        <f t="shared" si="17"/>
        <v>0.011136192626034613</v>
      </c>
      <c r="BF24" s="109">
        <f t="shared" si="18"/>
        <v>0.010232834050126057</v>
      </c>
      <c r="BG24" s="106">
        <f>SUM(BG5:BG23)</f>
        <v>24</v>
      </c>
      <c r="BH24" s="106">
        <f>SUM(BH5:BH23)</f>
        <v>39</v>
      </c>
      <c r="BI24" s="106">
        <f t="shared" si="19"/>
        <v>63</v>
      </c>
      <c r="BJ24" s="109">
        <f t="shared" si="20"/>
        <v>0.00350825902645812</v>
      </c>
      <c r="BK24" s="109">
        <f t="shared" si="21"/>
        <v>0.005869074492099322</v>
      </c>
      <c r="BL24" s="110">
        <f t="shared" si="22"/>
        <v>0.004671511196796678</v>
      </c>
      <c r="BM24" s="105">
        <f>SUM(BM5:BM23)</f>
        <v>686</v>
      </c>
      <c r="BN24" s="106">
        <f>SUM(BN5:BN23)</f>
        <v>918</v>
      </c>
      <c r="BO24" s="106">
        <f t="shared" si="23"/>
        <v>1604</v>
      </c>
      <c r="BP24" s="109">
        <f t="shared" si="24"/>
        <v>0.10027773717292793</v>
      </c>
      <c r="BQ24" s="109">
        <f t="shared" si="25"/>
        <v>0.1381489841986456</v>
      </c>
      <c r="BR24" s="109">
        <f t="shared" si="26"/>
        <v>0.11893815808987097</v>
      </c>
      <c r="BS24" s="106">
        <f>SUM(BS5:BS23)</f>
        <v>242</v>
      </c>
      <c r="BT24" s="106">
        <f>SUM(BT5:BT23)</f>
        <v>279</v>
      </c>
      <c r="BU24" s="106">
        <f t="shared" si="27"/>
        <v>521</v>
      </c>
      <c r="BV24" s="109">
        <f t="shared" si="28"/>
        <v>0.03537494518345271</v>
      </c>
      <c r="BW24" s="109">
        <f t="shared" si="29"/>
        <v>0.04198645598194131</v>
      </c>
      <c r="BX24" s="110">
        <f t="shared" si="30"/>
        <v>0.03863265608779475</v>
      </c>
      <c r="BY24" s="105">
        <f>SUM(BY5:BY23)</f>
        <v>461</v>
      </c>
      <c r="BZ24" s="106">
        <f>SUM(BZ5:BZ23)</f>
        <v>416</v>
      </c>
      <c r="CA24" s="106">
        <f>SUM(BY24:BZ24)</f>
        <v>877</v>
      </c>
      <c r="CB24" s="109">
        <f t="shared" si="31"/>
        <v>0.06738780879988306</v>
      </c>
      <c r="CC24" s="109">
        <f t="shared" si="32"/>
        <v>0.06260346124905944</v>
      </c>
      <c r="CD24" s="109">
        <f t="shared" si="33"/>
        <v>0.06503040189826487</v>
      </c>
      <c r="CE24" s="106">
        <f>SUM(CE5:CE23)</f>
        <v>110</v>
      </c>
      <c r="CF24" s="106">
        <f>SUM(CF5:CF23)</f>
        <v>107</v>
      </c>
      <c r="CG24" s="106">
        <f t="shared" si="67"/>
        <v>217</v>
      </c>
      <c r="CH24" s="109">
        <f t="shared" si="34"/>
        <v>0.016079520537933052</v>
      </c>
      <c r="CI24" s="109">
        <f t="shared" si="35"/>
        <v>0.016102332580887887</v>
      </c>
      <c r="CJ24" s="110">
        <f t="shared" si="36"/>
        <v>0.016090760788966336</v>
      </c>
      <c r="CK24" s="105">
        <f>SUM(CK5:CK23)</f>
        <v>253</v>
      </c>
      <c r="CL24" s="106">
        <f>SUM(CL5:CL23)</f>
        <v>251</v>
      </c>
      <c r="CM24" s="106">
        <f t="shared" si="37"/>
        <v>504</v>
      </c>
      <c r="CN24" s="109">
        <f t="shared" si="38"/>
        <v>0.036982897237246015</v>
      </c>
      <c r="CO24" s="109">
        <f t="shared" si="39"/>
        <v>0.037772761474793075</v>
      </c>
      <c r="CP24" s="109">
        <f t="shared" si="40"/>
        <v>0.03737208957437342</v>
      </c>
      <c r="CQ24" s="106">
        <f>SUM(CQ5:CQ23)</f>
        <v>66</v>
      </c>
      <c r="CR24" s="106">
        <f>SUM(CR5:CR23)</f>
        <v>53</v>
      </c>
      <c r="CS24" s="106">
        <f t="shared" si="41"/>
        <v>119</v>
      </c>
      <c r="CT24" s="109">
        <f t="shared" si="42"/>
        <v>0.00964771232275983</v>
      </c>
      <c r="CU24" s="109">
        <f t="shared" si="43"/>
        <v>0.007975921745673438</v>
      </c>
      <c r="CV24" s="109">
        <f t="shared" si="44"/>
        <v>0.00882396559394928</v>
      </c>
      <c r="CW24" s="114">
        <f t="shared" si="45"/>
        <v>0.046630609560005844</v>
      </c>
      <c r="CX24" s="109">
        <f t="shared" si="46"/>
        <v>0.04574868322046652</v>
      </c>
      <c r="CY24" s="110">
        <f t="shared" si="47"/>
        <v>0.0461960551683227</v>
      </c>
    </row>
    <row r="25" spans="1:103" ht="18.75" customHeight="1">
      <c r="A25" s="20" t="s">
        <v>71</v>
      </c>
      <c r="B25" s="105">
        <v>61</v>
      </c>
      <c r="C25" s="106">
        <v>57</v>
      </c>
      <c r="D25" s="107">
        <f t="shared" si="75"/>
        <v>118</v>
      </c>
      <c r="E25" s="105">
        <v>14</v>
      </c>
      <c r="F25" s="106">
        <v>16</v>
      </c>
      <c r="G25" s="107">
        <f t="shared" si="76"/>
        <v>30</v>
      </c>
      <c r="H25" s="108">
        <f aca="true" t="shared" si="85" ref="H25">E25/B25</f>
        <v>0.22950819672131148</v>
      </c>
      <c r="I25" s="109">
        <f aca="true" t="shared" si="86" ref="I25">F25/C25</f>
        <v>0.2807017543859649</v>
      </c>
      <c r="J25" s="110">
        <f aca="true" t="shared" si="87" ref="J25">G25/D25</f>
        <v>0.2542372881355932</v>
      </c>
      <c r="K25" s="105">
        <v>7</v>
      </c>
      <c r="L25" s="106">
        <v>8</v>
      </c>
      <c r="M25" s="107">
        <f t="shared" si="77"/>
        <v>15</v>
      </c>
      <c r="N25" s="108">
        <f aca="true" t="shared" si="88" ref="N25">K25/E25</f>
        <v>0.5</v>
      </c>
      <c r="O25" s="109">
        <f aca="true" t="shared" si="89" ref="O25">L25/F25</f>
        <v>0.5</v>
      </c>
      <c r="P25" s="110">
        <f aca="true" t="shared" si="90" ref="P25">M25/G25</f>
        <v>0.5</v>
      </c>
      <c r="Q25" s="105">
        <v>63</v>
      </c>
      <c r="R25" s="106">
        <v>53</v>
      </c>
      <c r="S25" s="107">
        <f t="shared" si="78"/>
        <v>116</v>
      </c>
      <c r="T25" s="111">
        <f aca="true" t="shared" si="91" ref="T25">Q25/B25</f>
        <v>1.0327868852459017</v>
      </c>
      <c r="U25" s="112">
        <f aca="true" t="shared" si="92" ref="U25">R25/C25</f>
        <v>0.9298245614035088</v>
      </c>
      <c r="V25" s="113">
        <f aca="true" t="shared" si="93" ref="V25">S25/D25</f>
        <v>0.9830508474576272</v>
      </c>
      <c r="W25" s="105">
        <v>4</v>
      </c>
      <c r="X25" s="106">
        <v>3</v>
      </c>
      <c r="Y25" s="107">
        <f t="shared" si="79"/>
        <v>7</v>
      </c>
      <c r="Z25" s="111">
        <f aca="true" t="shared" si="94" ref="Z25">W25/B25</f>
        <v>0.06557377049180328</v>
      </c>
      <c r="AA25" s="112">
        <f aca="true" t="shared" si="95" ref="AA25">X25/C25</f>
        <v>0.05263157894736842</v>
      </c>
      <c r="AB25" s="113">
        <f aca="true" t="shared" si="96" ref="AB25">Y25/D25</f>
        <v>0.059322033898305086</v>
      </c>
      <c r="AC25" s="105">
        <v>0</v>
      </c>
      <c r="AD25" s="106">
        <v>0</v>
      </c>
      <c r="AE25" s="107">
        <f t="shared" si="80"/>
        <v>0</v>
      </c>
      <c r="AF25" s="108">
        <f aca="true" t="shared" si="97" ref="AF25">AC25/B25</f>
        <v>0</v>
      </c>
      <c r="AG25" s="109">
        <f aca="true" t="shared" si="98" ref="AG25">AD25/C25</f>
        <v>0</v>
      </c>
      <c r="AH25" s="110">
        <f aca="true" t="shared" si="99" ref="AH25">AE25/D25</f>
        <v>0</v>
      </c>
      <c r="AI25" s="105">
        <v>0</v>
      </c>
      <c r="AJ25" s="106">
        <v>0</v>
      </c>
      <c r="AK25" s="107">
        <f t="shared" si="81"/>
        <v>0</v>
      </c>
      <c r="AL25" s="108">
        <f aca="true" t="shared" si="100" ref="AL25">IF(AI25=0,0,AI25/AC25)</f>
        <v>0</v>
      </c>
      <c r="AM25" s="109">
        <f aca="true" t="shared" si="101" ref="AM25">IF(AJ25=0,0,AJ25/AD25)</f>
        <v>0</v>
      </c>
      <c r="AN25" s="110">
        <f aca="true" t="shared" si="102" ref="AN25">IF(AK25=0,0,AK25/AE25)</f>
        <v>0</v>
      </c>
      <c r="AO25" s="105">
        <v>0</v>
      </c>
      <c r="AP25" s="106">
        <v>0</v>
      </c>
      <c r="AQ25" s="107">
        <f t="shared" si="82"/>
        <v>0</v>
      </c>
      <c r="AR25" s="111">
        <f aca="true" t="shared" si="103" ref="AR25">IF(AO25=0,0,AO25/B25)</f>
        <v>0</v>
      </c>
      <c r="AS25" s="112">
        <f aca="true" t="shared" si="104" ref="AS25">IF(AP25=0,0,AP25/C25)</f>
        <v>0</v>
      </c>
      <c r="AT25" s="113">
        <f aca="true" t="shared" si="105" ref="AT25">IF(AQ25=0,0,AQ25/D25)</f>
        <v>0</v>
      </c>
      <c r="AU25" s="105">
        <v>0</v>
      </c>
      <c r="AV25" s="106">
        <v>0</v>
      </c>
      <c r="AW25" s="107">
        <f t="shared" si="83"/>
        <v>0</v>
      </c>
      <c r="AX25" s="111">
        <f aca="true" t="shared" si="106" ref="AX25">IF(AU25=0,0,AU25/B25)</f>
        <v>0</v>
      </c>
      <c r="AY25" s="112">
        <f aca="true" t="shared" si="107" ref="AY25">IF(AV25=0,0,AV25/C25)</f>
        <v>0</v>
      </c>
      <c r="AZ25" s="113">
        <f aca="true" t="shared" si="108" ref="AZ25">IF(AW25=0,0,AW25/D25)</f>
        <v>0</v>
      </c>
      <c r="BA25" s="105">
        <v>0</v>
      </c>
      <c r="BB25" s="106">
        <v>0</v>
      </c>
      <c r="BC25" s="106">
        <f t="shared" si="15"/>
        <v>0</v>
      </c>
      <c r="BD25" s="114">
        <f t="shared" si="16"/>
        <v>0</v>
      </c>
      <c r="BE25" s="109">
        <f t="shared" si="17"/>
        <v>0</v>
      </c>
      <c r="BF25" s="109">
        <f t="shared" si="18"/>
        <v>0</v>
      </c>
      <c r="BG25" s="106">
        <v>0</v>
      </c>
      <c r="BH25" s="106">
        <v>0</v>
      </c>
      <c r="BI25" s="115">
        <f t="shared" si="19"/>
        <v>0</v>
      </c>
      <c r="BJ25" s="109">
        <f t="shared" si="20"/>
        <v>0</v>
      </c>
      <c r="BK25" s="109">
        <f t="shared" si="21"/>
        <v>0</v>
      </c>
      <c r="BL25" s="110">
        <f t="shared" si="22"/>
        <v>0</v>
      </c>
      <c r="BM25" s="105">
        <v>0</v>
      </c>
      <c r="BN25" s="106">
        <v>2</v>
      </c>
      <c r="BO25" s="115">
        <f t="shared" si="23"/>
        <v>2</v>
      </c>
      <c r="BP25" s="109">
        <f t="shared" si="24"/>
        <v>0</v>
      </c>
      <c r="BQ25" s="109">
        <f t="shared" si="25"/>
        <v>0.03508771929824561</v>
      </c>
      <c r="BR25" s="109">
        <f t="shared" si="26"/>
        <v>0.01694915254237288</v>
      </c>
      <c r="BS25" s="106">
        <v>0</v>
      </c>
      <c r="BT25" s="106">
        <v>1</v>
      </c>
      <c r="BU25" s="115">
        <f t="shared" si="27"/>
        <v>1</v>
      </c>
      <c r="BV25" s="109">
        <f t="shared" si="28"/>
        <v>0</v>
      </c>
      <c r="BW25" s="109">
        <f t="shared" si="29"/>
        <v>0.017543859649122806</v>
      </c>
      <c r="BX25" s="110">
        <f t="shared" si="30"/>
        <v>0.00847457627118644</v>
      </c>
      <c r="BY25" s="105">
        <v>0</v>
      </c>
      <c r="BZ25" s="106">
        <v>0</v>
      </c>
      <c r="CA25" s="115">
        <f t="shared" si="84"/>
        <v>0</v>
      </c>
      <c r="CB25" s="109">
        <f t="shared" si="31"/>
        <v>0</v>
      </c>
      <c r="CC25" s="109">
        <f t="shared" si="32"/>
        <v>0</v>
      </c>
      <c r="CD25" s="109">
        <f t="shared" si="33"/>
        <v>0</v>
      </c>
      <c r="CE25" s="106">
        <v>0</v>
      </c>
      <c r="CF25" s="106">
        <v>0</v>
      </c>
      <c r="CG25" s="115">
        <f t="shared" si="67"/>
        <v>0</v>
      </c>
      <c r="CH25" s="109">
        <f t="shared" si="34"/>
        <v>0</v>
      </c>
      <c r="CI25" s="109">
        <f t="shared" si="35"/>
        <v>0</v>
      </c>
      <c r="CJ25" s="110">
        <f t="shared" si="36"/>
        <v>0</v>
      </c>
      <c r="CK25" s="105">
        <v>0</v>
      </c>
      <c r="CL25" s="106">
        <v>0</v>
      </c>
      <c r="CM25" s="106">
        <f t="shared" si="37"/>
        <v>0</v>
      </c>
      <c r="CN25" s="114">
        <f t="shared" si="38"/>
        <v>0</v>
      </c>
      <c r="CO25" s="109">
        <f t="shared" si="39"/>
        <v>0</v>
      </c>
      <c r="CP25" s="109">
        <f t="shared" si="40"/>
        <v>0</v>
      </c>
      <c r="CQ25" s="106">
        <v>0</v>
      </c>
      <c r="CR25" s="106">
        <v>0</v>
      </c>
      <c r="CS25" s="106">
        <f t="shared" si="41"/>
        <v>0</v>
      </c>
      <c r="CT25" s="114">
        <f t="shared" si="42"/>
        <v>0</v>
      </c>
      <c r="CU25" s="109">
        <f t="shared" si="43"/>
        <v>0</v>
      </c>
      <c r="CV25" s="109">
        <f t="shared" si="44"/>
        <v>0</v>
      </c>
      <c r="CW25" s="114">
        <f t="shared" si="45"/>
        <v>0</v>
      </c>
      <c r="CX25" s="109">
        <f t="shared" si="46"/>
        <v>0</v>
      </c>
      <c r="CY25" s="110">
        <f t="shared" si="47"/>
        <v>0</v>
      </c>
    </row>
    <row r="26" spans="1:103" ht="18.75" customHeight="1" thickBot="1">
      <c r="A26" s="21" t="s">
        <v>72</v>
      </c>
      <c r="B26" s="116">
        <v>68</v>
      </c>
      <c r="C26" s="117">
        <v>31</v>
      </c>
      <c r="D26" s="118">
        <f t="shared" si="75"/>
        <v>99</v>
      </c>
      <c r="E26" s="116">
        <v>16</v>
      </c>
      <c r="F26" s="117">
        <v>8</v>
      </c>
      <c r="G26" s="118">
        <f t="shared" si="76"/>
        <v>24</v>
      </c>
      <c r="H26" s="119">
        <f t="shared" si="48"/>
        <v>0.23529411764705882</v>
      </c>
      <c r="I26" s="120">
        <f t="shared" si="49"/>
        <v>0.25806451612903225</v>
      </c>
      <c r="J26" s="121">
        <f t="shared" si="50"/>
        <v>0.24242424242424243</v>
      </c>
      <c r="K26" s="116">
        <v>4</v>
      </c>
      <c r="L26" s="117">
        <v>1</v>
      </c>
      <c r="M26" s="118">
        <f t="shared" si="77"/>
        <v>5</v>
      </c>
      <c r="N26" s="119">
        <f t="shared" si="51"/>
        <v>0.25</v>
      </c>
      <c r="O26" s="120">
        <f t="shared" si="4"/>
        <v>0.125</v>
      </c>
      <c r="P26" s="121">
        <f t="shared" si="5"/>
        <v>0.20833333333333334</v>
      </c>
      <c r="Q26" s="116">
        <v>78</v>
      </c>
      <c r="R26" s="117">
        <v>45</v>
      </c>
      <c r="S26" s="118">
        <f t="shared" si="78"/>
        <v>123</v>
      </c>
      <c r="T26" s="122">
        <f t="shared" si="52"/>
        <v>1.1470588235294117</v>
      </c>
      <c r="U26" s="123">
        <f t="shared" si="53"/>
        <v>1.4516129032258065</v>
      </c>
      <c r="V26" s="124">
        <f t="shared" si="54"/>
        <v>1.2424242424242424</v>
      </c>
      <c r="W26" s="116">
        <v>3</v>
      </c>
      <c r="X26" s="117">
        <v>5</v>
      </c>
      <c r="Y26" s="118">
        <f>SUM(W26:X26)</f>
        <v>8</v>
      </c>
      <c r="Z26" s="122">
        <f t="shared" si="56"/>
        <v>0.04411764705882353</v>
      </c>
      <c r="AA26" s="123">
        <f t="shared" si="57"/>
        <v>0.16129032258064516</v>
      </c>
      <c r="AB26" s="124">
        <f t="shared" si="58"/>
        <v>0.08080808080808081</v>
      </c>
      <c r="AC26" s="116">
        <v>1</v>
      </c>
      <c r="AD26" s="117">
        <v>1</v>
      </c>
      <c r="AE26" s="118">
        <f>SUM(AC26:AD26)</f>
        <v>2</v>
      </c>
      <c r="AF26" s="119">
        <f t="shared" si="60"/>
        <v>0.014705882352941176</v>
      </c>
      <c r="AG26" s="120">
        <f t="shared" si="9"/>
        <v>0.03225806451612903</v>
      </c>
      <c r="AH26" s="121">
        <f t="shared" si="10"/>
        <v>0.020202020202020204</v>
      </c>
      <c r="AI26" s="116">
        <v>0</v>
      </c>
      <c r="AJ26" s="117">
        <v>0</v>
      </c>
      <c r="AK26" s="118">
        <f>SUM(AI26:AJ26)</f>
        <v>0</v>
      </c>
      <c r="AL26" s="119">
        <f t="shared" si="62"/>
        <v>0</v>
      </c>
      <c r="AM26" s="120">
        <f t="shared" si="63"/>
        <v>0</v>
      </c>
      <c r="AN26" s="121">
        <f t="shared" si="64"/>
        <v>0</v>
      </c>
      <c r="AO26" s="116">
        <v>3</v>
      </c>
      <c r="AP26" s="117">
        <v>2</v>
      </c>
      <c r="AQ26" s="118">
        <f>SUM(AO26:AP26)</f>
        <v>5</v>
      </c>
      <c r="AR26" s="122">
        <f t="shared" si="73"/>
        <v>0.04411764705882353</v>
      </c>
      <c r="AS26" s="123">
        <f t="shared" si="73"/>
        <v>0.06451612903225806</v>
      </c>
      <c r="AT26" s="124">
        <f t="shared" si="73"/>
        <v>0.050505050505050504</v>
      </c>
      <c r="AU26" s="116">
        <v>0</v>
      </c>
      <c r="AV26" s="117">
        <v>0</v>
      </c>
      <c r="AW26" s="118">
        <f>SUM(AU26:AV26)</f>
        <v>0</v>
      </c>
      <c r="AX26" s="122">
        <f t="shared" si="74"/>
        <v>0</v>
      </c>
      <c r="AY26" s="123">
        <f t="shared" si="74"/>
        <v>0</v>
      </c>
      <c r="AZ26" s="124">
        <f t="shared" si="74"/>
        <v>0</v>
      </c>
      <c r="BA26" s="116">
        <v>1</v>
      </c>
      <c r="BB26" s="117">
        <v>3</v>
      </c>
      <c r="BC26" s="117">
        <f t="shared" si="15"/>
        <v>4</v>
      </c>
      <c r="BD26" s="120">
        <f t="shared" si="16"/>
        <v>0.014705882352941176</v>
      </c>
      <c r="BE26" s="120">
        <f t="shared" si="17"/>
        <v>0.0967741935483871</v>
      </c>
      <c r="BF26" s="120">
        <f t="shared" si="18"/>
        <v>0.04040404040404041</v>
      </c>
      <c r="BG26" s="117">
        <v>0</v>
      </c>
      <c r="BH26" s="117">
        <v>0</v>
      </c>
      <c r="BI26" s="117">
        <f t="shared" si="19"/>
        <v>0</v>
      </c>
      <c r="BJ26" s="120">
        <f t="shared" si="20"/>
        <v>0</v>
      </c>
      <c r="BK26" s="120">
        <f t="shared" si="21"/>
        <v>0</v>
      </c>
      <c r="BL26" s="121">
        <f t="shared" si="22"/>
        <v>0</v>
      </c>
      <c r="BM26" s="116">
        <v>3</v>
      </c>
      <c r="BN26" s="117">
        <v>0</v>
      </c>
      <c r="BO26" s="117">
        <f t="shared" si="23"/>
        <v>3</v>
      </c>
      <c r="BP26" s="120">
        <f t="shared" si="24"/>
        <v>0.04411764705882353</v>
      </c>
      <c r="BQ26" s="120">
        <f t="shared" si="25"/>
        <v>0</v>
      </c>
      <c r="BR26" s="120">
        <f t="shared" si="26"/>
        <v>0.030303030303030304</v>
      </c>
      <c r="BS26" s="117">
        <v>3</v>
      </c>
      <c r="BT26" s="117">
        <v>3</v>
      </c>
      <c r="BU26" s="117">
        <f t="shared" si="27"/>
        <v>6</v>
      </c>
      <c r="BV26" s="120">
        <f t="shared" si="28"/>
        <v>0.04411764705882353</v>
      </c>
      <c r="BW26" s="120">
        <f t="shared" si="29"/>
        <v>0.0967741935483871</v>
      </c>
      <c r="BX26" s="121">
        <f t="shared" si="30"/>
        <v>0.06060606060606061</v>
      </c>
      <c r="BY26" s="116">
        <v>3</v>
      </c>
      <c r="BZ26" s="117">
        <v>4</v>
      </c>
      <c r="CA26" s="117">
        <f>SUM(BY26:BZ26)</f>
        <v>7</v>
      </c>
      <c r="CB26" s="120">
        <f t="shared" si="31"/>
        <v>0.04411764705882353</v>
      </c>
      <c r="CC26" s="120">
        <f t="shared" si="32"/>
        <v>0.12903225806451613</v>
      </c>
      <c r="CD26" s="120">
        <f t="shared" si="33"/>
        <v>0.0707070707070707</v>
      </c>
      <c r="CE26" s="117">
        <v>2</v>
      </c>
      <c r="CF26" s="117">
        <v>2</v>
      </c>
      <c r="CG26" s="117">
        <f t="shared" si="67"/>
        <v>4</v>
      </c>
      <c r="CH26" s="120">
        <f t="shared" si="34"/>
        <v>0.029411764705882353</v>
      </c>
      <c r="CI26" s="120">
        <f t="shared" si="35"/>
        <v>0.06451612903225806</v>
      </c>
      <c r="CJ26" s="121">
        <f t="shared" si="36"/>
        <v>0.04040404040404041</v>
      </c>
      <c r="CK26" s="116">
        <v>3</v>
      </c>
      <c r="CL26" s="117">
        <v>3</v>
      </c>
      <c r="CM26" s="117">
        <f t="shared" si="37"/>
        <v>6</v>
      </c>
      <c r="CN26" s="120">
        <f t="shared" si="38"/>
        <v>0.04411764705882353</v>
      </c>
      <c r="CO26" s="120">
        <f t="shared" si="39"/>
        <v>0.0967741935483871</v>
      </c>
      <c r="CP26" s="120">
        <f t="shared" si="40"/>
        <v>0.06060606060606061</v>
      </c>
      <c r="CQ26" s="117">
        <v>2</v>
      </c>
      <c r="CR26" s="117">
        <v>1</v>
      </c>
      <c r="CS26" s="117">
        <f t="shared" si="41"/>
        <v>3</v>
      </c>
      <c r="CT26" s="120">
        <f t="shared" si="42"/>
        <v>0.029411764705882353</v>
      </c>
      <c r="CU26" s="120">
        <f t="shared" si="43"/>
        <v>0.03225806451612903</v>
      </c>
      <c r="CV26" s="120">
        <f t="shared" si="44"/>
        <v>0.030303030303030304</v>
      </c>
      <c r="CW26" s="139">
        <f t="shared" si="45"/>
        <v>0.07352941176470588</v>
      </c>
      <c r="CX26" s="120">
        <f t="shared" si="46"/>
        <v>0.12903225806451613</v>
      </c>
      <c r="CY26" s="121">
        <f t="shared" si="47"/>
        <v>0.09090909090909091</v>
      </c>
    </row>
    <row r="27" spans="1:103" ht="18.75" customHeight="1" thickTop="1">
      <c r="A27" s="22" t="s">
        <v>37</v>
      </c>
      <c r="B27" s="125">
        <f>SUM(B24:B26)</f>
        <v>6970</v>
      </c>
      <c r="C27" s="126">
        <f>SUM(C24:C26)</f>
        <v>6733</v>
      </c>
      <c r="D27" s="127">
        <f t="shared" si="75"/>
        <v>13703</v>
      </c>
      <c r="E27" s="125">
        <f>SUM(E24:E26)</f>
        <v>3112</v>
      </c>
      <c r="F27" s="126">
        <f>SUM(F24:F26)</f>
        <v>2859</v>
      </c>
      <c r="G27" s="127">
        <f t="shared" si="76"/>
        <v>5971</v>
      </c>
      <c r="H27" s="128">
        <f t="shared" si="48"/>
        <v>0.44648493543758966</v>
      </c>
      <c r="I27" s="129">
        <f t="shared" si="49"/>
        <v>0.4246249814347245</v>
      </c>
      <c r="J27" s="130">
        <f t="shared" si="50"/>
        <v>0.4357439976647449</v>
      </c>
      <c r="K27" s="125">
        <f>SUM(K24:K26)</f>
        <v>1222</v>
      </c>
      <c r="L27" s="126">
        <f>SUM(L24:L26)</f>
        <v>1129</v>
      </c>
      <c r="M27" s="127">
        <f t="shared" si="77"/>
        <v>2351</v>
      </c>
      <c r="N27" s="128">
        <f t="shared" si="51"/>
        <v>0.39267352185089976</v>
      </c>
      <c r="O27" s="129">
        <f t="shared" si="4"/>
        <v>0.39489331934242744</v>
      </c>
      <c r="P27" s="130">
        <f t="shared" si="5"/>
        <v>0.3937363925640596</v>
      </c>
      <c r="Q27" s="125">
        <f>SUM(Q24:Q26)</f>
        <v>12864</v>
      </c>
      <c r="R27" s="126">
        <f>SUM(R24:R26)</f>
        <v>11073</v>
      </c>
      <c r="S27" s="127">
        <f t="shared" si="78"/>
        <v>23937</v>
      </c>
      <c r="T27" s="131">
        <f t="shared" si="52"/>
        <v>1.8456241032998566</v>
      </c>
      <c r="U27" s="132">
        <f t="shared" si="53"/>
        <v>1.6445863656616664</v>
      </c>
      <c r="V27" s="133">
        <f t="shared" si="54"/>
        <v>1.7468437568415676</v>
      </c>
      <c r="W27" s="125">
        <f>SUM(W24:W26)</f>
        <v>1230</v>
      </c>
      <c r="X27" s="126">
        <f>SUM(X24:X26)</f>
        <v>1159</v>
      </c>
      <c r="Y27" s="127">
        <f>SUM(W27:X27)</f>
        <v>2389</v>
      </c>
      <c r="Z27" s="131">
        <f t="shared" si="56"/>
        <v>0.17647058823529413</v>
      </c>
      <c r="AA27" s="132">
        <f t="shared" si="57"/>
        <v>0.17213723451656024</v>
      </c>
      <c r="AB27" s="133">
        <f t="shared" si="58"/>
        <v>0.1743413850981537</v>
      </c>
      <c r="AC27" s="125">
        <f>SUM(AC24:AC26)</f>
        <v>197</v>
      </c>
      <c r="AD27" s="126">
        <f>SUM(AD24:AD26)</f>
        <v>202</v>
      </c>
      <c r="AE27" s="127">
        <f>SUM(AC27:AD27)</f>
        <v>399</v>
      </c>
      <c r="AF27" s="128">
        <f t="shared" si="60"/>
        <v>0.028263988522238163</v>
      </c>
      <c r="AG27" s="129">
        <f t="shared" si="9"/>
        <v>0.030001485222040696</v>
      </c>
      <c r="AH27" s="130">
        <f t="shared" si="10"/>
        <v>0.029117711450047434</v>
      </c>
      <c r="AI27" s="125">
        <f>SUM(AI24:AI26)</f>
        <v>90</v>
      </c>
      <c r="AJ27" s="126">
        <f>SUM(AJ24:AJ26)</f>
        <v>104</v>
      </c>
      <c r="AK27" s="127">
        <f>SUM(AI27:AJ27)</f>
        <v>194</v>
      </c>
      <c r="AL27" s="128">
        <f t="shared" si="62"/>
        <v>0.45685279187817257</v>
      </c>
      <c r="AM27" s="129">
        <f t="shared" si="63"/>
        <v>0.5148514851485149</v>
      </c>
      <c r="AN27" s="130">
        <f t="shared" si="64"/>
        <v>0.48621553884711777</v>
      </c>
      <c r="AO27" s="125">
        <f>SUM(AO24:AO26)</f>
        <v>259</v>
      </c>
      <c r="AP27" s="126">
        <f>SUM(AP24:AP26)</f>
        <v>328</v>
      </c>
      <c r="AQ27" s="127">
        <f>SUM(AO27:AP27)</f>
        <v>587</v>
      </c>
      <c r="AR27" s="131">
        <f t="shared" si="73"/>
        <v>0.037159253945480634</v>
      </c>
      <c r="AS27" s="132">
        <f t="shared" si="73"/>
        <v>0.04871528293479875</v>
      </c>
      <c r="AT27" s="133">
        <f t="shared" si="73"/>
        <v>0.04283733489017003</v>
      </c>
      <c r="AU27" s="125">
        <f>SUM(AU24:AU26)</f>
        <v>319</v>
      </c>
      <c r="AV27" s="126">
        <f>SUM(AV24:AV26)</f>
        <v>296</v>
      </c>
      <c r="AW27" s="127">
        <f>SUM(AU27:AV27)</f>
        <v>615</v>
      </c>
      <c r="AX27" s="131">
        <f t="shared" si="74"/>
        <v>0.04576757532281205</v>
      </c>
      <c r="AY27" s="132">
        <f t="shared" si="74"/>
        <v>0.04396257240457448</v>
      </c>
      <c r="AZ27" s="133">
        <f t="shared" si="74"/>
        <v>0.04488068306210319</v>
      </c>
      <c r="BA27" s="125">
        <f>SUM(BA24:BA26)</f>
        <v>65</v>
      </c>
      <c r="BB27" s="126">
        <f>SUM(BB24:BB26)</f>
        <v>77</v>
      </c>
      <c r="BC27" s="126">
        <f t="shared" si="15"/>
        <v>142</v>
      </c>
      <c r="BD27" s="129">
        <f t="shared" si="16"/>
        <v>0.009325681492109038</v>
      </c>
      <c r="BE27" s="129">
        <f t="shared" si="17"/>
        <v>0.011436209713352146</v>
      </c>
      <c r="BF27" s="129">
        <f t="shared" si="18"/>
        <v>0.010362694300518135</v>
      </c>
      <c r="BG27" s="126">
        <f>SUM(BG24:BG26)</f>
        <v>24</v>
      </c>
      <c r="BH27" s="126">
        <f>SUM(BH24:BH26)</f>
        <v>39</v>
      </c>
      <c r="BI27" s="126">
        <f t="shared" si="19"/>
        <v>63</v>
      </c>
      <c r="BJ27" s="129">
        <f t="shared" si="20"/>
        <v>0.003443328550932568</v>
      </c>
      <c r="BK27" s="129">
        <f t="shared" si="21"/>
        <v>0.005792365958710828</v>
      </c>
      <c r="BL27" s="130">
        <f t="shared" si="22"/>
        <v>0.004597533386849595</v>
      </c>
      <c r="BM27" s="125">
        <f>SUM(BM24:BM26)</f>
        <v>689</v>
      </c>
      <c r="BN27" s="126">
        <f>SUM(BN24:BN26)</f>
        <v>920</v>
      </c>
      <c r="BO27" s="126">
        <f t="shared" si="23"/>
        <v>1609</v>
      </c>
      <c r="BP27" s="129">
        <f t="shared" si="24"/>
        <v>0.0988522238163558</v>
      </c>
      <c r="BQ27" s="129">
        <f t="shared" si="25"/>
        <v>0.13664042774394772</v>
      </c>
      <c r="BR27" s="129">
        <f t="shared" si="26"/>
        <v>0.11741954316573013</v>
      </c>
      <c r="BS27" s="126">
        <f>SUM(BS24:BS26)</f>
        <v>245</v>
      </c>
      <c r="BT27" s="126">
        <f>SUM(BT24:BT26)</f>
        <v>283</v>
      </c>
      <c r="BU27" s="126">
        <f t="shared" si="27"/>
        <v>528</v>
      </c>
      <c r="BV27" s="129">
        <f t="shared" si="28"/>
        <v>0.0351506456241033</v>
      </c>
      <c r="BW27" s="129">
        <f t="shared" si="29"/>
        <v>0.042031783751670874</v>
      </c>
      <c r="BX27" s="130">
        <f t="shared" si="30"/>
        <v>0.038531708385025176</v>
      </c>
      <c r="BY27" s="125">
        <f>SUM(BY24:BY26)</f>
        <v>464</v>
      </c>
      <c r="BZ27" s="126">
        <f>SUM(BZ24:BZ26)</f>
        <v>420</v>
      </c>
      <c r="CA27" s="126">
        <f>SUM(BY27:BZ27)</f>
        <v>884</v>
      </c>
      <c r="CB27" s="129">
        <f t="shared" si="31"/>
        <v>0.06657101865136299</v>
      </c>
      <c r="CC27" s="129">
        <f t="shared" si="32"/>
        <v>0.06237932570919352</v>
      </c>
      <c r="CD27" s="129">
        <f t="shared" si="33"/>
        <v>0.0645114208567467</v>
      </c>
      <c r="CE27" s="126">
        <f>SUM(CE24:CE26)</f>
        <v>112</v>
      </c>
      <c r="CF27" s="126">
        <f>SUM(CF24:CF26)</f>
        <v>109</v>
      </c>
      <c r="CG27" s="126">
        <f t="shared" si="67"/>
        <v>221</v>
      </c>
      <c r="CH27" s="129">
        <f t="shared" si="34"/>
        <v>0.01606886657101865</v>
      </c>
      <c r="CI27" s="129">
        <f t="shared" si="35"/>
        <v>0.016188920243576415</v>
      </c>
      <c r="CJ27" s="130">
        <f t="shared" si="36"/>
        <v>0.016127855214186675</v>
      </c>
      <c r="CK27" s="125">
        <f>SUM(CK24:CK26)</f>
        <v>256</v>
      </c>
      <c r="CL27" s="126">
        <f>SUM(CL24:CL26)</f>
        <v>254</v>
      </c>
      <c r="CM27" s="126">
        <f t="shared" si="37"/>
        <v>510</v>
      </c>
      <c r="CN27" s="129">
        <f t="shared" si="38"/>
        <v>0.03672883787661406</v>
      </c>
      <c r="CO27" s="129">
        <f t="shared" si="39"/>
        <v>0.03772463983365513</v>
      </c>
      <c r="CP27" s="129">
        <f t="shared" si="40"/>
        <v>0.03721812741735386</v>
      </c>
      <c r="CQ27" s="126">
        <f>SUM(CQ24:CQ26)</f>
        <v>68</v>
      </c>
      <c r="CR27" s="126">
        <f>SUM(CR24:CR26)</f>
        <v>54</v>
      </c>
      <c r="CS27" s="126">
        <f t="shared" si="41"/>
        <v>122</v>
      </c>
      <c r="CT27" s="129">
        <f t="shared" si="42"/>
        <v>0.00975609756097561</v>
      </c>
      <c r="CU27" s="129">
        <f t="shared" si="43"/>
        <v>0.008020199019753453</v>
      </c>
      <c r="CV27" s="129">
        <f t="shared" si="44"/>
        <v>0.008903159891994453</v>
      </c>
      <c r="CW27" s="140">
        <f t="shared" si="45"/>
        <v>0.04648493543758967</v>
      </c>
      <c r="CX27" s="129">
        <f t="shared" si="46"/>
        <v>0.04574483885340858</v>
      </c>
      <c r="CY27" s="130">
        <f t="shared" si="47"/>
        <v>0.046121287309348315</v>
      </c>
    </row>
    <row r="28" spans="29:70" ht="9.95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29:70" ht="9.95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29:70" ht="9.95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29:70" ht="9.95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29:70" ht="9.95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29:70" ht="9.95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29:70" ht="9.95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29:70" ht="9.95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29:70" ht="9.95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29:70" ht="9.95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29:70" ht="9.95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29:70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29:70" ht="9.95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3" s="25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</row>
    <row r="42" spans="29:70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29:70" ht="9.95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29:70" ht="9.95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29:70" ht="9.95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29:70" ht="9.95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29:70" ht="9.95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29:70" ht="9.95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29:70" ht="9.95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29:70" ht="9.95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29:70" ht="9.95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29:70" ht="9.95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29:70" ht="9.95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29:70" ht="9.95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68:70" ht="9.95" customHeight="1">
      <c r="BP55" s="10"/>
      <c r="BQ55" s="10"/>
      <c r="BR55" s="10"/>
    </row>
    <row r="56" spans="68:70" ht="9.95" customHeight="1">
      <c r="BP56" s="10"/>
      <c r="BQ56" s="10"/>
      <c r="BR56" s="10"/>
    </row>
    <row r="57" spans="68:70" ht="9.95" customHeight="1">
      <c r="BP57" s="10"/>
      <c r="BQ57" s="10"/>
      <c r="BR57" s="10"/>
    </row>
    <row r="58" spans="1:103" s="11" customFormat="1" ht="9.95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</row>
    <row r="59" spans="68:70" ht="9.95" customHeight="1">
      <c r="BP59" s="10"/>
      <c r="BQ59" s="10"/>
      <c r="BR59" s="10"/>
    </row>
    <row r="60" spans="68:70" ht="9.95" customHeight="1">
      <c r="BP60" s="10"/>
      <c r="BQ60" s="10"/>
      <c r="BR60" s="10"/>
    </row>
    <row r="61" spans="68:70" ht="9.95" customHeight="1">
      <c r="BP61" s="10"/>
      <c r="BQ61" s="10"/>
      <c r="BR61" s="10"/>
    </row>
    <row r="62" spans="68:70" ht="9.95" customHeight="1">
      <c r="BP62" s="10"/>
      <c r="BQ62" s="10"/>
      <c r="BR62" s="10"/>
    </row>
    <row r="63" spans="68:70" ht="9.95" customHeight="1">
      <c r="BP63" s="10"/>
      <c r="BQ63" s="10"/>
      <c r="BR63" s="10"/>
    </row>
    <row r="64" spans="68:70" ht="9.95" customHeight="1">
      <c r="BP64" s="10"/>
      <c r="BQ64" s="10"/>
      <c r="BR64" s="10"/>
    </row>
    <row r="65" spans="68:70" ht="9.95" customHeight="1">
      <c r="BP65" s="10"/>
      <c r="BQ65" s="10"/>
      <c r="BR65" s="10"/>
    </row>
    <row r="66" spans="68:70" ht="9.95" customHeight="1">
      <c r="BP66" s="10"/>
      <c r="BQ66" s="10"/>
      <c r="BR66" s="10"/>
    </row>
    <row r="67" spans="68:70" ht="9.95" customHeight="1">
      <c r="BP67" s="10"/>
      <c r="BQ67" s="10"/>
      <c r="BR67" s="10"/>
    </row>
    <row r="68" spans="68:70" ht="9.95" customHeight="1">
      <c r="BP68" s="10"/>
      <c r="BQ68" s="10"/>
      <c r="BR68" s="10"/>
    </row>
    <row r="69" spans="68:70" ht="9.95" customHeight="1">
      <c r="BP69" s="10"/>
      <c r="BQ69" s="10"/>
      <c r="BR69" s="10"/>
    </row>
    <row r="70" spans="68:70" ht="9.95" customHeight="1">
      <c r="BP70" s="10"/>
      <c r="BQ70" s="10"/>
      <c r="BR70" s="10"/>
    </row>
    <row r="71" spans="68:70" ht="9.95" customHeight="1">
      <c r="BP71" s="10"/>
      <c r="BQ71" s="10"/>
      <c r="BR71" s="10"/>
    </row>
    <row r="72" spans="68:70" ht="9.95" customHeight="1">
      <c r="BP72" s="10"/>
      <c r="BQ72" s="10"/>
      <c r="BR72" s="10"/>
    </row>
    <row r="73" spans="68:70" ht="9.95" customHeight="1">
      <c r="BP73" s="10"/>
      <c r="BQ73" s="10"/>
      <c r="BR73" s="10"/>
    </row>
    <row r="74" spans="68:70" ht="9.95" customHeight="1">
      <c r="BP74" s="10"/>
      <c r="BQ74" s="10"/>
      <c r="BR74" s="10"/>
    </row>
    <row r="75" spans="68:70" ht="9.95" customHeight="1">
      <c r="BP75" s="10"/>
      <c r="BQ75" s="10"/>
      <c r="BR75" s="10"/>
    </row>
    <row r="76" spans="68:70" ht="9.95" customHeight="1">
      <c r="BP76" s="10"/>
      <c r="BQ76" s="10"/>
      <c r="BR76" s="10"/>
    </row>
    <row r="77" spans="68:70" ht="9.95" customHeight="1">
      <c r="BP77" s="10"/>
      <c r="BQ77" s="10"/>
      <c r="BR77" s="10"/>
    </row>
    <row r="78" spans="68:70" ht="9.95" customHeight="1">
      <c r="BP78" s="10"/>
      <c r="BQ78" s="10"/>
      <c r="BR78" s="10"/>
    </row>
    <row r="79" spans="68:70" ht="9.95" customHeight="1">
      <c r="BP79" s="10"/>
      <c r="BQ79" s="10"/>
      <c r="BR79" s="10"/>
    </row>
    <row r="80" spans="68:70" ht="9.95" customHeight="1">
      <c r="BP80" s="10"/>
      <c r="BQ80" s="10"/>
      <c r="BR80" s="10"/>
    </row>
    <row r="81" spans="68:70" ht="9.95" customHeight="1">
      <c r="BP81" s="10"/>
      <c r="BQ81" s="10"/>
      <c r="BR81" s="10"/>
    </row>
    <row r="82" spans="68:70" ht="9.95" customHeight="1">
      <c r="BP82" s="10"/>
      <c r="BQ82" s="10"/>
      <c r="BR82" s="10"/>
    </row>
    <row r="83" spans="68:70" ht="9.95" customHeight="1">
      <c r="BP83" s="10"/>
      <c r="BQ83" s="10"/>
      <c r="BR83" s="10"/>
    </row>
    <row r="84" spans="68:70" ht="9.95" customHeight="1">
      <c r="BP84" s="10"/>
      <c r="BQ84" s="10"/>
      <c r="BR84" s="10"/>
    </row>
    <row r="85" spans="1:103" s="11" customFormat="1" ht="9.95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</row>
    <row r="86" spans="68:70" ht="9.95" customHeight="1">
      <c r="BP86" s="10"/>
      <c r="BQ86" s="10"/>
      <c r="BR86" s="10"/>
    </row>
    <row r="87" spans="68:70" ht="9.95" customHeight="1">
      <c r="BP87" s="10"/>
      <c r="BQ87" s="10"/>
      <c r="BR87" s="10"/>
    </row>
    <row r="88" spans="68:70" ht="9.95" customHeight="1">
      <c r="BP88" s="10"/>
      <c r="BQ88" s="10"/>
      <c r="BR88" s="10"/>
    </row>
    <row r="89" spans="68:70" ht="9.95" customHeight="1">
      <c r="BP89" s="10"/>
      <c r="BQ89" s="10"/>
      <c r="BR89" s="10"/>
    </row>
    <row r="90" spans="68:70" ht="9.95" customHeight="1">
      <c r="BP90" s="10"/>
      <c r="BQ90" s="10"/>
      <c r="BR90" s="10"/>
    </row>
    <row r="91" spans="68:70" ht="9.95" customHeight="1">
      <c r="BP91" s="10"/>
      <c r="BQ91" s="10"/>
      <c r="BR91" s="10"/>
    </row>
    <row r="92" spans="68:70" ht="9.95" customHeight="1">
      <c r="BP92" s="10"/>
      <c r="BQ92" s="10"/>
      <c r="BR92" s="10"/>
    </row>
    <row r="93" spans="68:70" ht="9.95" customHeight="1">
      <c r="BP93" s="10"/>
      <c r="BQ93" s="10"/>
      <c r="BR93" s="10"/>
    </row>
    <row r="94" spans="68:70" ht="9.95" customHeight="1">
      <c r="BP94" s="10"/>
      <c r="BQ94" s="10"/>
      <c r="BR94" s="10"/>
    </row>
    <row r="95" spans="68:70" ht="9.95" customHeight="1">
      <c r="BP95" s="10"/>
      <c r="BQ95" s="10"/>
      <c r="BR95" s="10"/>
    </row>
    <row r="96" spans="68:70" ht="9.95" customHeight="1">
      <c r="BP96" s="10"/>
      <c r="BQ96" s="10"/>
      <c r="BR96" s="10"/>
    </row>
    <row r="97" spans="1:103" s="11" customFormat="1" ht="9.95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</row>
    <row r="98" spans="68:70" ht="9.95" customHeight="1">
      <c r="BP98" s="10"/>
      <c r="BQ98" s="10"/>
      <c r="BR98" s="10"/>
    </row>
    <row r="99" spans="68:70" ht="9.95" customHeight="1">
      <c r="BP99" s="10"/>
      <c r="BQ99" s="10"/>
      <c r="BR99" s="10"/>
    </row>
    <row r="100" spans="68:70" ht="9.95" customHeight="1">
      <c r="BP100" s="10"/>
      <c r="BQ100" s="10"/>
      <c r="BR100" s="10"/>
    </row>
    <row r="101" spans="68:70" ht="9.95" customHeight="1">
      <c r="BP101" s="10"/>
      <c r="BQ101" s="10"/>
      <c r="BR101" s="10"/>
    </row>
    <row r="102" spans="68:70" ht="9.95" customHeight="1">
      <c r="BP102" s="10"/>
      <c r="BQ102" s="10"/>
      <c r="BR102" s="10"/>
    </row>
    <row r="103" spans="68:70" ht="9.95" customHeight="1">
      <c r="BP103" s="10"/>
      <c r="BQ103" s="10"/>
      <c r="BR103" s="10"/>
    </row>
    <row r="104" spans="68:70" ht="9.95" customHeight="1">
      <c r="BP104" s="10"/>
      <c r="BQ104" s="10"/>
      <c r="BR104" s="10"/>
    </row>
    <row r="105" spans="68:70" ht="9.95" customHeight="1">
      <c r="BP105" s="10"/>
      <c r="BQ105" s="10"/>
      <c r="BR105" s="10"/>
    </row>
    <row r="106" spans="68:70" ht="9.95" customHeight="1">
      <c r="BP106" s="10"/>
      <c r="BQ106" s="10"/>
      <c r="BR106" s="10"/>
    </row>
    <row r="107" spans="68:70" ht="9.95" customHeight="1">
      <c r="BP107" s="10"/>
      <c r="BQ107" s="10"/>
      <c r="BR107" s="10"/>
    </row>
    <row r="108" spans="68:70" ht="9.95" customHeight="1">
      <c r="BP108" s="10"/>
      <c r="BQ108" s="10"/>
      <c r="BR108" s="10"/>
    </row>
    <row r="109" spans="68:70" ht="9.95" customHeight="1">
      <c r="BP109" s="10"/>
      <c r="BQ109" s="10"/>
      <c r="BR109" s="10"/>
    </row>
    <row r="110" spans="68:70" ht="9.95" customHeight="1">
      <c r="BP110" s="10"/>
      <c r="BQ110" s="10"/>
      <c r="BR110" s="10"/>
    </row>
    <row r="111" spans="1:103" s="11" customFormat="1" ht="9.95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</row>
    <row r="112" spans="68:70" ht="9.95" customHeight="1">
      <c r="BP112" s="10"/>
      <c r="BQ112" s="10"/>
      <c r="BR112" s="10"/>
    </row>
    <row r="113" spans="68:70" ht="9.95" customHeight="1">
      <c r="BP113" s="10"/>
      <c r="BQ113" s="10"/>
      <c r="BR113" s="10"/>
    </row>
    <row r="114" spans="68:70" ht="9.95" customHeight="1">
      <c r="BP114" s="10"/>
      <c r="BQ114" s="10"/>
      <c r="BR114" s="10"/>
    </row>
    <row r="115" spans="68:70" ht="9.95" customHeight="1">
      <c r="BP115" s="10"/>
      <c r="BQ115" s="10"/>
      <c r="BR115" s="10"/>
    </row>
    <row r="116" spans="68:70" ht="9.95" customHeight="1">
      <c r="BP116" s="10"/>
      <c r="BQ116" s="10"/>
      <c r="BR116" s="10"/>
    </row>
    <row r="117" spans="68:70" ht="9.95" customHeight="1">
      <c r="BP117" s="10"/>
      <c r="BQ117" s="10"/>
      <c r="BR117" s="10"/>
    </row>
    <row r="118" spans="68:70" ht="9.95" customHeight="1">
      <c r="BP118" s="10"/>
      <c r="BQ118" s="10"/>
      <c r="BR118" s="10"/>
    </row>
    <row r="119" spans="68:70" ht="9.95" customHeight="1">
      <c r="BP119" s="10"/>
      <c r="BQ119" s="10"/>
      <c r="BR119" s="10"/>
    </row>
    <row r="120" spans="68:70" ht="9.95" customHeight="1">
      <c r="BP120" s="10"/>
      <c r="BQ120" s="10"/>
      <c r="BR120" s="10"/>
    </row>
    <row r="121" spans="68:70" ht="9.95" customHeight="1">
      <c r="BP121" s="10"/>
      <c r="BQ121" s="10"/>
      <c r="BR121" s="10"/>
    </row>
    <row r="122" spans="68:70" ht="9.95" customHeight="1">
      <c r="BP122" s="10"/>
      <c r="BQ122" s="10"/>
      <c r="BR122" s="10"/>
    </row>
    <row r="123" spans="68:70" ht="9.95" customHeight="1">
      <c r="BP123" s="10"/>
      <c r="BQ123" s="10"/>
      <c r="BR123" s="10"/>
    </row>
    <row r="124" spans="68:70" ht="9.95" customHeight="1">
      <c r="BP124" s="10"/>
      <c r="BQ124" s="10"/>
      <c r="BR124" s="10"/>
    </row>
    <row r="125" spans="68:70" ht="9.95" customHeight="1">
      <c r="BP125" s="10"/>
      <c r="BQ125" s="10"/>
      <c r="BR125" s="10"/>
    </row>
    <row r="126" spans="68:70" ht="9.95" customHeight="1">
      <c r="BP126" s="10"/>
      <c r="BQ126" s="10"/>
      <c r="BR126" s="10"/>
    </row>
    <row r="127" spans="68:70" ht="9.95" customHeight="1">
      <c r="BP127" s="10"/>
      <c r="BQ127" s="10"/>
      <c r="BR127" s="10"/>
    </row>
    <row r="128" spans="68:70" ht="9.95" customHeight="1">
      <c r="BP128" s="10"/>
      <c r="BQ128" s="10"/>
      <c r="BR128" s="10"/>
    </row>
    <row r="129" spans="1:103" s="11" customFormat="1" ht="9.95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</row>
    <row r="130" spans="68:70" ht="9.95" customHeight="1">
      <c r="BP130" s="10"/>
      <c r="BQ130" s="10"/>
      <c r="BR130" s="10"/>
    </row>
    <row r="131" spans="68:70" ht="9.95" customHeight="1">
      <c r="BP131" s="10"/>
      <c r="BQ131" s="10"/>
      <c r="BR131" s="10"/>
    </row>
    <row r="132" spans="68:70" ht="9.95" customHeight="1">
      <c r="BP132" s="10"/>
      <c r="BQ132" s="10"/>
      <c r="BR132" s="10"/>
    </row>
    <row r="133" spans="68:70" ht="9.95" customHeight="1">
      <c r="BP133" s="10"/>
      <c r="BQ133" s="10"/>
      <c r="BR133" s="10"/>
    </row>
    <row r="134" spans="68:70" ht="9.95" customHeight="1">
      <c r="BP134" s="10"/>
      <c r="BQ134" s="10"/>
      <c r="BR134" s="10"/>
    </row>
    <row r="135" spans="68:70" ht="9.95" customHeight="1">
      <c r="BP135" s="10"/>
      <c r="BQ135" s="10"/>
      <c r="BR135" s="10"/>
    </row>
    <row r="136" spans="68:70" ht="9.95" customHeight="1">
      <c r="BP136" s="10"/>
      <c r="BQ136" s="10"/>
      <c r="BR136" s="10"/>
    </row>
    <row r="137" spans="68:70" ht="9.95" customHeight="1">
      <c r="BP137" s="10"/>
      <c r="BQ137" s="10"/>
      <c r="BR137" s="10"/>
    </row>
    <row r="138" spans="68:70" ht="9.95" customHeight="1">
      <c r="BP138" s="10"/>
      <c r="BQ138" s="10"/>
      <c r="BR138" s="10"/>
    </row>
    <row r="139" spans="68:70" ht="9.95" customHeight="1">
      <c r="BP139" s="10"/>
      <c r="BQ139" s="10"/>
      <c r="BR139" s="10"/>
    </row>
    <row r="140" spans="68:70" ht="9.95" customHeight="1">
      <c r="BP140" s="10"/>
      <c r="BQ140" s="10"/>
      <c r="BR140" s="10"/>
    </row>
    <row r="141" spans="68:70" ht="9.95" customHeight="1">
      <c r="BP141" s="10"/>
      <c r="BQ141" s="10"/>
      <c r="BR141" s="10"/>
    </row>
    <row r="142" spans="68:70" ht="9.95" customHeight="1">
      <c r="BP142" s="10"/>
      <c r="BQ142" s="10"/>
      <c r="BR142" s="10"/>
    </row>
    <row r="143" spans="68:70" ht="9.95" customHeight="1">
      <c r="BP143" s="10"/>
      <c r="BQ143" s="10"/>
      <c r="BR143" s="10"/>
    </row>
    <row r="144" spans="68:70" ht="9.95" customHeight="1">
      <c r="BP144" s="10"/>
      <c r="BQ144" s="10"/>
      <c r="BR144" s="10"/>
    </row>
    <row r="145" spans="68:70" ht="9.95" customHeight="1">
      <c r="BP145" s="10"/>
      <c r="BQ145" s="10"/>
      <c r="BR145" s="10"/>
    </row>
    <row r="146" spans="68:70" ht="9.95" customHeight="1">
      <c r="BP146" s="10"/>
      <c r="BQ146" s="10"/>
      <c r="BR146" s="10"/>
    </row>
    <row r="147" spans="68:70" ht="9.95" customHeight="1">
      <c r="BP147" s="10"/>
      <c r="BQ147" s="10"/>
      <c r="BR147" s="10"/>
    </row>
    <row r="148" spans="68:70" ht="9.95" customHeight="1">
      <c r="BP148" s="10"/>
      <c r="BQ148" s="10"/>
      <c r="BR148" s="10"/>
    </row>
    <row r="149" spans="68:70" ht="9.95" customHeight="1">
      <c r="BP149" s="10"/>
      <c r="BQ149" s="10"/>
      <c r="BR149" s="10"/>
    </row>
    <row r="150" spans="68:70" ht="9.95" customHeight="1">
      <c r="BP150" s="10"/>
      <c r="BQ150" s="10"/>
      <c r="BR150" s="10"/>
    </row>
    <row r="151" spans="68:70" ht="9.95" customHeight="1">
      <c r="BP151" s="10"/>
      <c r="BQ151" s="10"/>
      <c r="BR151" s="10"/>
    </row>
    <row r="152" spans="68:70" ht="9.95" customHeight="1">
      <c r="BP152" s="10"/>
      <c r="BQ152" s="10"/>
      <c r="BR152" s="10"/>
    </row>
    <row r="153" spans="68:70" ht="9.95" customHeight="1">
      <c r="BP153" s="10"/>
      <c r="BQ153" s="10"/>
      <c r="BR153" s="10"/>
    </row>
    <row r="154" spans="68:70" ht="9.95" customHeight="1">
      <c r="BP154" s="10"/>
      <c r="BQ154" s="10"/>
      <c r="BR154" s="10"/>
    </row>
    <row r="155" spans="68:70" ht="9.95" customHeight="1">
      <c r="BP155" s="10"/>
      <c r="BQ155" s="10"/>
      <c r="BR155" s="10"/>
    </row>
    <row r="156" spans="1:103" s="11" customFormat="1" ht="9.95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</row>
    <row r="157" spans="68:70" ht="9.95" customHeight="1">
      <c r="BP157" s="10"/>
      <c r="BQ157" s="10"/>
      <c r="BR157" s="10"/>
    </row>
    <row r="158" spans="68:70" ht="9.95" customHeight="1">
      <c r="BP158" s="10"/>
      <c r="BQ158" s="10"/>
      <c r="BR158" s="10"/>
    </row>
    <row r="159" spans="68:70" ht="9.95" customHeight="1">
      <c r="BP159" s="10"/>
      <c r="BQ159" s="10"/>
      <c r="BR159" s="10"/>
    </row>
    <row r="160" spans="68:70" ht="9.95" customHeight="1">
      <c r="BP160" s="10"/>
      <c r="BQ160" s="10"/>
      <c r="BR160" s="10"/>
    </row>
    <row r="161" spans="68:70" ht="9.95" customHeight="1">
      <c r="BP161" s="10"/>
      <c r="BQ161" s="10"/>
      <c r="BR161" s="10"/>
    </row>
    <row r="162" spans="68:70" ht="9.95" customHeight="1">
      <c r="BP162" s="10"/>
      <c r="BQ162" s="10"/>
      <c r="BR162" s="10"/>
    </row>
    <row r="163" spans="68:70" ht="9.95" customHeight="1">
      <c r="BP163" s="10"/>
      <c r="BQ163" s="10"/>
      <c r="BR163" s="10"/>
    </row>
    <row r="164" spans="68:70" ht="9.95" customHeight="1">
      <c r="BP164" s="10"/>
      <c r="BQ164" s="10"/>
      <c r="BR164" s="10"/>
    </row>
    <row r="165" spans="1:103" s="11" customFormat="1" ht="9.95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</row>
    <row r="166" ht="9.2" customHeight="1"/>
    <row r="167" ht="9.2" customHeight="1"/>
    <row r="168" ht="9.2" customHeight="1"/>
    <row r="169" ht="9.2" customHeight="1"/>
    <row r="170" ht="9.2" customHeight="1"/>
    <row r="171" ht="9.2" customHeight="1"/>
    <row r="172" ht="9.2" customHeight="1"/>
    <row r="173" ht="9.2" customHeight="1"/>
    <row r="174" ht="9.2" customHeight="1"/>
    <row r="175" ht="9.2" customHeight="1"/>
    <row r="176" ht="9.2" customHeight="1"/>
    <row r="177" spans="1:103" s="11" customFormat="1" ht="9.2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</row>
    <row r="178" ht="9.2" customHeight="1"/>
    <row r="179" ht="9.2" customHeight="1"/>
    <row r="180" ht="9.2" customHeight="1"/>
    <row r="181" ht="9.2" customHeight="1"/>
    <row r="182" ht="9.2" customHeight="1"/>
    <row r="183" ht="9.2" customHeight="1"/>
    <row r="184" ht="9.2" customHeight="1"/>
    <row r="185" ht="9.2" customHeight="1"/>
    <row r="186" ht="9.2" customHeight="1"/>
    <row r="187" ht="9.2" customHeight="1"/>
    <row r="188" ht="9.2" customHeight="1"/>
    <row r="189" ht="9.2" customHeight="1"/>
    <row r="190" ht="9.2" customHeight="1"/>
    <row r="191" ht="9.2" customHeight="1"/>
    <row r="192" ht="9.2" customHeight="1"/>
    <row r="193" ht="9.2" customHeight="1"/>
    <row r="194" ht="9.2" customHeight="1"/>
    <row r="195" ht="9.2" customHeight="1"/>
    <row r="196" ht="9.2" customHeight="1"/>
    <row r="197" ht="9.2" customHeight="1"/>
    <row r="198" ht="9.2" customHeight="1"/>
    <row r="199" spans="1:103" s="11" customFormat="1" ht="9.2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</row>
    <row r="200" ht="9.95" customHeight="1"/>
    <row r="201" ht="9.95" customHeight="1"/>
    <row r="202" ht="9.95" customHeight="1"/>
    <row r="203" ht="9.95" customHeight="1"/>
    <row r="204" ht="9.95" customHeight="1"/>
    <row r="205" ht="9.95" customHeight="1"/>
    <row r="206" ht="9.95" customHeight="1"/>
    <row r="207" ht="9.95" customHeight="1"/>
    <row r="208" spans="1:103" s="11" customFormat="1" ht="9.95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</row>
    <row r="209" ht="9.95" customHeight="1"/>
    <row r="210" ht="9.95" customHeight="1"/>
    <row r="211" ht="9.95" customHeight="1"/>
    <row r="212" ht="9.95" customHeight="1"/>
    <row r="213" spans="1:103" s="11" customFormat="1" ht="9.95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</row>
    <row r="214" ht="9.95" customHeight="1"/>
    <row r="215" spans="1:103" s="11" customFormat="1" ht="9.95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</row>
    <row r="216" ht="9.95" customHeight="1"/>
    <row r="217" ht="9.95" customHeight="1"/>
    <row r="218" ht="9.95" customHeight="1"/>
    <row r="219" spans="1:103" s="11" customFormat="1" ht="9.95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</row>
    <row r="220" ht="9.95" customHeight="1"/>
    <row r="221" spans="1:103" s="11" customFormat="1" ht="9.95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</row>
    <row r="222" ht="9.95" customHeight="1"/>
    <row r="223" spans="1:103" s="11" customFormat="1" ht="9.95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</row>
    <row r="224" ht="9.95" customHeight="1"/>
    <row r="225" spans="1:103" s="11" customFormat="1" ht="9.95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</row>
    <row r="226" ht="9.2" customHeight="1"/>
    <row r="227" ht="9.2" customHeight="1"/>
    <row r="228" ht="9.2" customHeight="1"/>
    <row r="229" ht="9.2" customHeight="1"/>
    <row r="230" ht="9.2" customHeight="1"/>
    <row r="231" ht="9.2" customHeight="1"/>
    <row r="232" ht="9.2" customHeight="1"/>
    <row r="233" ht="9.2" customHeight="1"/>
    <row r="234" ht="9.2" customHeight="1"/>
    <row r="235" spans="1:103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</row>
    <row r="236" ht="9.2" customHeight="1"/>
    <row r="237" ht="9.2" customHeight="1"/>
    <row r="238" ht="9.2" customHeight="1"/>
    <row r="239" ht="9.2" customHeight="1"/>
    <row r="240" ht="9.2" customHeight="1"/>
    <row r="241" spans="1:103" s="11" customFormat="1" ht="9.2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</row>
    <row r="242" ht="9.2" customHeight="1"/>
    <row r="243" ht="9.2" customHeight="1"/>
    <row r="244" ht="9.2" customHeight="1"/>
    <row r="245" ht="9.2" customHeight="1"/>
    <row r="246" ht="9.2" customHeight="1"/>
    <row r="247" ht="9.2" customHeight="1"/>
    <row r="248" ht="9.2" customHeight="1"/>
    <row r="249" ht="9.2" customHeight="1"/>
    <row r="250" ht="9.2" customHeight="1"/>
    <row r="251" ht="9.2" customHeight="1"/>
    <row r="252" ht="9.2" customHeight="1"/>
    <row r="253" ht="8.25" customHeight="1"/>
    <row r="254" ht="9.2" customHeight="1"/>
    <row r="255" ht="9" customHeight="1"/>
    <row r="256" ht="9.2" customHeight="1"/>
    <row r="257" ht="9.2" customHeight="1"/>
    <row r="258" ht="9.2" customHeight="1"/>
    <row r="259" ht="9.2" customHeight="1"/>
    <row r="260" ht="9.2" customHeight="1"/>
    <row r="261" ht="9.2" customHeight="1"/>
    <row r="262" ht="9.2" customHeight="1"/>
    <row r="263" ht="9.2" customHeight="1"/>
    <row r="264" ht="9.2" customHeight="1"/>
    <row r="265" ht="9.2" customHeight="1"/>
    <row r="266" ht="9.2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3">
    <mergeCell ref="CK2:CY2"/>
    <mergeCell ref="BM2:BX2"/>
    <mergeCell ref="BY2:CJ2"/>
    <mergeCell ref="AO2:AQ2"/>
    <mergeCell ref="AR2:AT2"/>
    <mergeCell ref="AU2:AW2"/>
    <mergeCell ref="AX2:AZ2"/>
    <mergeCell ref="BA2:BL2"/>
    <mergeCell ref="W2:Y2"/>
    <mergeCell ref="Z2:AB2"/>
    <mergeCell ref="AC2:AE2"/>
    <mergeCell ref="AF2:AH2"/>
    <mergeCell ref="AI2:AK2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58" right="0.35" top="1.1" bottom="0.75" header="0.3" footer="0.3"/>
  <pageSetup horizontalDpi="600" verticalDpi="600" orientation="landscape" paperSize="9" r:id="rId1"/>
  <colBreaks count="3" manualBreakCount="3">
    <brk id="28" max="16383" man="1"/>
    <brk id="52" max="16383" man="1"/>
    <brk id="7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2018-04-30T05:32:55Z</cp:lastPrinted>
  <dcterms:created xsi:type="dcterms:W3CDTF">2001-09-04T01:31:42Z</dcterms:created>
  <dcterms:modified xsi:type="dcterms:W3CDTF">2018-04-30T05:33:36Z</dcterms:modified>
  <cp:category/>
  <cp:version/>
  <cp:contentType/>
  <cp:contentStatus/>
</cp:coreProperties>
</file>