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グラフ" sheetId="2" r:id="rId1"/>
    <sheet name="市町村別保幼こ合計" sheetId="1" r:id="rId2"/>
    <sheet name="市町村別保育所・こども園" sheetId="3" r:id="rId3"/>
    <sheet name="市町村別幼稚園" sheetId="4" r:id="rId4"/>
  </sheets>
  <externalReferences>
    <externalReference r:id="rId7"/>
  </externalReferences>
  <definedNames>
    <definedName name="_xlnm._FilterDatabase" localSheetId="1" hidden="1">'市町村別保幼こ合計'!$A$4:$AX$24</definedName>
    <definedName name="_xlnm.Print_Area" localSheetId="0">'グラフ'!$A$1:$I$57</definedName>
    <definedName name="_xlnm.Print_Area" localSheetId="1">'市町村別保幼こ合計'!$B$1:$AX$24</definedName>
    <definedName name="_xlnm.Print_Titles" localSheetId="1">'市町村別保幼こ合計'!$B:$B</definedName>
    <definedName name="_xlnm.Print_Titles" localSheetId="2">'市町村別保育所・こども園'!$A:$A</definedName>
    <definedName name="_xlnm.Print_Titles" localSheetId="3">'市町村別幼稚園'!$A:$A</definedName>
  </definedNames>
  <calcPr calcId="145621"/>
</workbook>
</file>

<file path=xl/comments2.xml><?xml version="1.0" encoding="utf-8"?>
<comments xmlns="http://schemas.openxmlformats.org/spreadsheetml/2006/main">
  <authors>
    <author>w</author>
  </authors>
  <commentList>
    <comment ref="B26" authorId="0">
      <text>
        <r>
          <rPr>
            <b/>
            <sz val="9"/>
            <rFont val="ＭＳ Ｐゴシック"/>
            <family val="3"/>
          </rPr>
          <t>w:</t>
        </r>
        <r>
          <rPr>
            <sz val="9"/>
            <rFont val="ＭＳ Ｐゴシック"/>
            <family val="3"/>
          </rPr>
          <t xml:space="preserve">
盲学校：彦根市
聾学校：栗東市</t>
        </r>
      </text>
    </comment>
  </commentList>
</comments>
</file>

<file path=xl/sharedStrings.xml><?xml version="1.0" encoding="utf-8"?>
<sst xmlns="http://schemas.openxmlformats.org/spreadsheetml/2006/main" count="291" uniqueCount="86">
  <si>
    <t>-</t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</si>
  <si>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6"/>
  </si>
  <si>
    <t>滋賀県</t>
    <rPh sb="0" eb="3">
      <t>シガケン</t>
    </rPh>
    <phoneticPr fontId="6"/>
  </si>
  <si>
    <t>多賀町</t>
  </si>
  <si>
    <t>甲良町</t>
  </si>
  <si>
    <t>豊郷町</t>
  </si>
  <si>
    <t>愛荘町</t>
    <rPh sb="0" eb="1">
      <t>アイ</t>
    </rPh>
    <rPh sb="1" eb="2">
      <t>ショウ</t>
    </rPh>
    <rPh sb="2" eb="3">
      <t>チョウ</t>
    </rPh>
    <phoneticPr fontId="6"/>
  </si>
  <si>
    <t>竜王町</t>
  </si>
  <si>
    <t>日野町</t>
  </si>
  <si>
    <t>米原市</t>
    <rPh sb="2" eb="3">
      <t>シ</t>
    </rPh>
    <phoneticPr fontId="6"/>
  </si>
  <si>
    <t>東近江市</t>
    <rPh sb="0" eb="1">
      <t>ヒガシ</t>
    </rPh>
    <rPh sb="1" eb="3">
      <t>オウミ</t>
    </rPh>
    <phoneticPr fontId="6"/>
  </si>
  <si>
    <t>高島市</t>
    <rPh sb="0" eb="2">
      <t>タカシマ</t>
    </rPh>
    <rPh sb="2" eb="3">
      <t>シ</t>
    </rPh>
    <phoneticPr fontId="6"/>
  </si>
  <si>
    <t>湖南市</t>
    <rPh sb="0" eb="2">
      <t>コナン</t>
    </rPh>
    <rPh sb="2" eb="3">
      <t>シ</t>
    </rPh>
    <phoneticPr fontId="6"/>
  </si>
  <si>
    <t>野洲市</t>
    <rPh sb="2" eb="3">
      <t>シ</t>
    </rPh>
    <phoneticPr fontId="6"/>
  </si>
  <si>
    <t>甲賀市</t>
    <rPh sb="2" eb="3">
      <t>シ</t>
    </rPh>
    <phoneticPr fontId="6"/>
  </si>
  <si>
    <t>栗東市</t>
    <rPh sb="2" eb="3">
      <t>シ</t>
    </rPh>
    <phoneticPr fontId="6"/>
  </si>
  <si>
    <t>守山市</t>
  </si>
  <si>
    <t>草津市</t>
  </si>
  <si>
    <t>近江八幡市</t>
  </si>
  <si>
    <t>長浜市</t>
  </si>
  <si>
    <t>彦根市</t>
  </si>
  <si>
    <t>大津市</t>
  </si>
  <si>
    <t>計</t>
  </si>
  <si>
    <t>女</t>
  </si>
  <si>
    <t>男</t>
  </si>
  <si>
    <t>計</t>
    <rPh sb="0" eb="1">
      <t>ケイ</t>
    </rPh>
    <phoneticPr fontId="6"/>
  </si>
  <si>
    <t>No.</t>
  </si>
  <si>
    <t>CO総本数</t>
  </si>
  <si>
    <t>う蝕総本数</t>
  </si>
  <si>
    <t>う蝕処置完了者率</t>
  </si>
  <si>
    <t>う蝕処置完了者数</t>
  </si>
  <si>
    <t>う蝕有病者率</t>
  </si>
  <si>
    <t>う蝕有病者数</t>
  </si>
  <si>
    <t>受診者数</t>
  </si>
  <si>
    <t>乳歯+永久歯
一人平均う歯数</t>
    <rPh sb="0" eb="2">
      <t>ニュウシ</t>
    </rPh>
    <rPh sb="3" eb="6">
      <t>エイキュウシ</t>
    </rPh>
    <rPh sb="7" eb="9">
      <t>ヒトリ</t>
    </rPh>
    <rPh sb="9" eb="11">
      <t>ヘイキン</t>
    </rPh>
    <rPh sb="12" eb="13">
      <t>シ</t>
    </rPh>
    <rPh sb="13" eb="14">
      <t>スウ</t>
    </rPh>
    <phoneticPr fontId="3"/>
  </si>
  <si>
    <t>■5歳児　市町別　歯科健康診査結果</t>
    <rPh sb="2" eb="4">
      <t>サイジ</t>
    </rPh>
    <rPh sb="5" eb="6">
      <t>シ</t>
    </rPh>
    <rPh sb="6" eb="7">
      <t>マチ</t>
    </rPh>
    <rPh sb="7" eb="8">
      <t>ベツ</t>
    </rPh>
    <rPh sb="9" eb="11">
      <t>シカ</t>
    </rPh>
    <rPh sb="11" eb="13">
      <t>ケンコウ</t>
    </rPh>
    <rPh sb="13" eb="15">
      <t>シンサ</t>
    </rPh>
    <rPh sb="15" eb="17">
      <t>ケッカ</t>
    </rPh>
    <phoneticPr fontId="3"/>
  </si>
  <si>
    <t>一人平均う歯数</t>
  </si>
  <si>
    <t>永久歯
う歯有病者数</t>
  </si>
  <si>
    <t>永久歯
う歯有病者率</t>
  </si>
  <si>
    <t>永久歯
う歯処置完了者数</t>
  </si>
  <si>
    <t>永久歯
う歯処置完了者率</t>
  </si>
  <si>
    <t>永久歯
う歯総本数</t>
  </si>
  <si>
    <t>永久歯
一人平均う歯数</t>
  </si>
  <si>
    <t>永久歯
CO総本数</t>
  </si>
  <si>
    <t>受診率</t>
    <rPh sb="2" eb="3">
      <t>リツ</t>
    </rPh>
    <phoneticPr fontId="12"/>
  </si>
  <si>
    <t>永久歯う歯処置完了者率</t>
  </si>
  <si>
    <t>合計</t>
    <rPh sb="0" eb="2">
      <t>ゴウケイ</t>
    </rPh>
    <phoneticPr fontId="3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</si>
  <si>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</si>
  <si>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</si>
  <si>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</si>
  <si>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</si>
  <si>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</si>
  <si>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</si>
  <si>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</si>
  <si>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</si>
  <si>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市町</t>
    <rPh sb="0" eb="1">
      <t>シ</t>
    </rPh>
    <rPh sb="1" eb="2">
      <t>マチ</t>
    </rPh>
    <phoneticPr fontId="3"/>
  </si>
  <si>
    <t>対象者数</t>
    <rPh sb="0" eb="3">
      <t>タイショウシャ</t>
    </rPh>
    <rPh sb="3" eb="4">
      <t>スウ</t>
    </rPh>
    <phoneticPr fontId="12"/>
  </si>
  <si>
    <t>受診者数</t>
  </si>
  <si>
    <t>う蝕有病者数</t>
  </si>
  <si>
    <t>う蝕有病者率</t>
  </si>
  <si>
    <t>う蝕処置完了者数</t>
  </si>
  <si>
    <t>う蝕総本数</t>
  </si>
  <si>
    <t>CO総本数</t>
  </si>
  <si>
    <t>永久歯のある児数</t>
    <rPh sb="0" eb="3">
      <t>エイキュウシ</t>
    </rPh>
    <rPh sb="6" eb="7">
      <t>ジ</t>
    </rPh>
    <rPh sb="7" eb="8">
      <t>スウ</t>
    </rPh>
    <phoneticPr fontId="12"/>
  </si>
  <si>
    <t>永久歯う歯有病者数</t>
  </si>
  <si>
    <t>永久歯う歯有病者率</t>
  </si>
  <si>
    <t>永久歯う歯処置完了者数</t>
  </si>
  <si>
    <t>永久歯一人平均う歯数</t>
  </si>
  <si>
    <t>永久歯CO総本数</t>
  </si>
  <si>
    <t>市町</t>
    <rPh sb="0" eb="2">
      <t>シチョウ</t>
    </rPh>
    <phoneticPr fontId="6"/>
  </si>
  <si>
    <t>■5歳児　市町別　保育所・こども園歯科健康診査結果</t>
    <rPh sb="2" eb="4">
      <t>サイジ</t>
    </rPh>
    <rPh sb="5" eb="6">
      <t>シ</t>
    </rPh>
    <rPh sb="6" eb="7">
      <t>マチ</t>
    </rPh>
    <rPh sb="7" eb="8">
      <t>ベツ</t>
    </rPh>
    <rPh sb="9" eb="11">
      <t>ホイク</t>
    </rPh>
    <rPh sb="11" eb="12">
      <t>ショ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</si>
  <si>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■5歳児　幼稚園歯科健康診査結果</t>
    <rPh sb="2" eb="4">
      <t>サイジ</t>
    </rPh>
    <rPh sb="5" eb="8">
      <t>ヨウチエン</t>
    </rPh>
    <rPh sb="8" eb="10">
      <t>シカ</t>
    </rPh>
    <rPh sb="10" eb="12">
      <t>ケンコウ</t>
    </rPh>
    <rPh sb="12" eb="14">
      <t>シンサ</t>
    </rPh>
    <rPh sb="14" eb="16">
      <t>ケッカ</t>
    </rPh>
    <phoneticPr fontId="3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</si>
  <si>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6"/>
  </si>
  <si>
    <t>国立　小計</t>
    <rPh sb="3" eb="5">
      <t>ショウケイ</t>
    </rPh>
    <phoneticPr fontId="3"/>
  </si>
  <si>
    <t>私立　　小計</t>
    <rPh sb="4" eb="6">
      <t>ショウケイ</t>
    </rPh>
    <rPh sb="5" eb="6">
      <t>ケイ</t>
    </rPh>
    <phoneticPr fontId="6"/>
  </si>
  <si>
    <t>特別支援学校　小計</t>
    <rPh sb="0" eb="2">
      <t>トクベツ</t>
    </rPh>
    <rPh sb="2" eb="4">
      <t>シエン</t>
    </rPh>
    <rPh sb="4" eb="6">
      <t>ガッコウ</t>
    </rPh>
    <rPh sb="7" eb="9">
      <t>ショウケイ</t>
    </rPh>
    <rPh sb="8" eb="9">
      <t>ケイ</t>
    </rPh>
    <phoneticPr fontId="6"/>
  </si>
  <si>
    <t>一人平均う歯数</t>
  </si>
  <si>
    <t>永久歯
う歯有病者数</t>
  </si>
  <si>
    <t>永久歯
う歯有病者率</t>
  </si>
  <si>
    <t>永久歯
う歯処置完了者数</t>
  </si>
  <si>
    <t>永久歯
う歯処置完了者率</t>
  </si>
  <si>
    <t>永久歯
う歯総本数</t>
  </si>
  <si>
    <t>永久歯
一人平均う歯数</t>
  </si>
  <si>
    <t>永久歯
CO総本数</t>
  </si>
  <si>
    <t>合計</t>
    <rPh sb="0" eb="2">
      <t>ゴウケイ</t>
    </rPh>
    <phoneticPr fontId="6"/>
  </si>
  <si>
    <t>市町名</t>
    <rPh sb="0" eb="1">
      <t>シ</t>
    </rPh>
    <rPh sb="1" eb="2">
      <t>マチ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</si>
</sst>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0.0"/>
    <numFmt numFmtId="178" formatCode="#,##0_);[Red]\(#,##0\)"/>
    <numFmt numFmtId="179" formatCode="#,##0_ ;[Red]\-#,##0\ "/>
    <numFmt numFmtId="180" formatCode="0.0%"/>
    <numFmt numFmtId="181" formatCode="#,##0.00_);[Red]\(#,##0.00\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ＭＳ Ｐゴシック"/>
      <family val="3"/>
    </font>
    <font>
      <sz val="6"/>
      <name val="Calibri"/>
      <family val="2"/>
      <scheme val="minor"/>
    </font>
    <font>
      <sz val="12"/>
      <name val="Osaka"/>
      <family val="3"/>
    </font>
    <font>
      <sz val="7"/>
      <color indexed="8"/>
      <name val="ＭＳ Ｐゴシック"/>
      <family val="3"/>
    </font>
    <font>
      <sz val="6"/>
      <name val="Osaka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8"/>
      <name val="Osaka"/>
      <family val="3"/>
    </font>
    <font>
      <sz val="8"/>
      <color theme="1"/>
      <name val="ＭＳ Ｐゴシック"/>
      <family val="3"/>
    </font>
    <font>
      <sz val="14"/>
      <name val="ＭＳ Ｐゴシック"/>
      <family val="3"/>
    </font>
    <font>
      <sz val="12"/>
      <color theme="1"/>
      <name val="ＭＳ Ｐゴシック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hair"/>
      <top/>
      <bottom style="thin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double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hair"/>
      <right style="hair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double"/>
    </border>
    <border>
      <left/>
      <right style="hair"/>
      <top style="hair"/>
      <bottom style="thin"/>
    </border>
    <border>
      <left style="hair"/>
      <right/>
      <top/>
      <bottom style="thin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38" fontId="4" fillId="0" borderId="0" applyFont="0" applyFill="0" applyBorder="0" applyAlignment="0" applyProtection="0"/>
    <xf numFmtId="0" fontId="4" fillId="0" borderId="0">
      <alignment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38" fontId="0" fillId="0" borderId="0" applyFont="0" applyFill="0" applyBorder="0" applyProtection="0">
      <alignment/>
    </xf>
  </cellStyleXfs>
  <cellXfs count="4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9" fontId="2" fillId="0" borderId="0" xfId="2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0" xfId="21" applyFont="1" applyAlignment="1">
      <alignment horizontal="center" vertical="center"/>
    </xf>
    <xf numFmtId="38" fontId="2" fillId="0" borderId="0" xfId="21" applyFont="1" applyFill="1" applyAlignment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179" fontId="2" fillId="0" borderId="1" xfId="21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hidden="1" locked="0"/>
    </xf>
    <xf numFmtId="180" fontId="2" fillId="0" borderId="1" xfId="20" applyNumberFormat="1" applyFont="1" applyFill="1" applyBorder="1" applyAlignment="1" applyProtection="1">
      <alignment horizontal="center" vertical="center"/>
      <protection hidden="1" locked="0"/>
    </xf>
    <xf numFmtId="181" fontId="5" fillId="0" borderId="2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 applyProtection="1">
      <alignment horizontal="center" vertical="center"/>
      <protection locked="0"/>
    </xf>
    <xf numFmtId="179" fontId="2" fillId="0" borderId="1" xfId="21" applyNumberFormat="1" applyFont="1" applyBorder="1" applyAlignment="1">
      <alignment horizontal="center" vertical="center"/>
    </xf>
    <xf numFmtId="180" fontId="5" fillId="0" borderId="2" xfId="20" applyNumberFormat="1" applyFont="1" applyFill="1" applyBorder="1" applyAlignment="1">
      <alignment horizontal="center" vertical="center"/>
    </xf>
    <xf numFmtId="180" fontId="2" fillId="0" borderId="1" xfId="20" applyNumberFormat="1" applyFont="1" applyBorder="1" applyAlignment="1" applyProtection="1">
      <alignment horizontal="center" vertical="center"/>
      <protection locked="0"/>
    </xf>
    <xf numFmtId="180" fontId="2" fillId="0" borderId="1" xfId="20" applyNumberFormat="1" applyFont="1" applyBorder="1" applyAlignment="1" applyProtection="1">
      <alignment horizontal="center" vertical="center"/>
      <protection hidden="1" locked="0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8" fontId="2" fillId="0" borderId="0" xfId="21" applyFont="1" applyBorder="1" applyAlignment="1">
      <alignment vertical="center"/>
    </xf>
    <xf numFmtId="38" fontId="2" fillId="0" borderId="0" xfId="2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22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" fontId="11" fillId="0" borderId="3" xfId="22" applyNumberFormat="1" applyFont="1" applyFill="1" applyBorder="1" applyAlignment="1">
      <alignment horizontal="center" vertical="center"/>
      <protection/>
    </xf>
    <xf numFmtId="1" fontId="11" fillId="0" borderId="4" xfId="22" applyNumberFormat="1" applyFont="1" applyFill="1" applyBorder="1" applyAlignment="1">
      <alignment horizontal="center" vertical="center"/>
      <protection/>
    </xf>
    <xf numFmtId="1" fontId="11" fillId="0" borderId="5" xfId="22" applyNumberFormat="1" applyFont="1" applyFill="1" applyBorder="1" applyAlignment="1">
      <alignment horizontal="center" vertical="center"/>
      <protection/>
    </xf>
    <xf numFmtId="1" fontId="11" fillId="0" borderId="6" xfId="22" applyNumberFormat="1" applyFont="1" applyFill="1" applyBorder="1" applyAlignment="1">
      <alignment horizontal="center" vertical="center"/>
      <protection/>
    </xf>
    <xf numFmtId="180" fontId="11" fillId="0" borderId="6" xfId="20" applyNumberFormat="1" applyFont="1" applyFill="1" applyBorder="1" applyAlignment="1">
      <alignment horizontal="center" vertical="center"/>
    </xf>
    <xf numFmtId="180" fontId="11" fillId="0" borderId="4" xfId="20" applyNumberFormat="1" applyFont="1" applyFill="1" applyBorder="1" applyAlignment="1">
      <alignment horizontal="center" vertical="center"/>
    </xf>
    <xf numFmtId="180" fontId="11" fillId="0" borderId="5" xfId="20" applyNumberFormat="1" applyFont="1" applyFill="1" applyBorder="1" applyAlignment="1">
      <alignment horizontal="center" vertical="center"/>
    </xf>
    <xf numFmtId="40" fontId="11" fillId="0" borderId="6" xfId="21" applyNumberFormat="1" applyFont="1" applyFill="1" applyBorder="1" applyAlignment="1">
      <alignment horizontal="center" vertical="center"/>
    </xf>
    <xf numFmtId="40" fontId="11" fillId="0" borderId="4" xfId="21" applyNumberFormat="1" applyFont="1" applyFill="1" applyBorder="1" applyAlignment="1">
      <alignment horizontal="center" vertical="center"/>
    </xf>
    <xf numFmtId="40" fontId="11" fillId="0" borderId="5" xfId="21" applyNumberFormat="1" applyFont="1" applyFill="1" applyBorder="1" applyAlignment="1">
      <alignment horizontal="center" vertical="center"/>
    </xf>
    <xf numFmtId="38" fontId="11" fillId="0" borderId="4" xfId="21" applyFont="1" applyFill="1" applyBorder="1" applyAlignment="1">
      <alignment horizontal="center" vertical="center"/>
    </xf>
    <xf numFmtId="38" fontId="11" fillId="0" borderId="5" xfId="21" applyFont="1" applyFill="1" applyBorder="1" applyAlignment="1">
      <alignment horizontal="center" vertical="center"/>
    </xf>
    <xf numFmtId="38" fontId="11" fillId="0" borderId="6" xfId="21" applyFont="1" applyFill="1" applyBorder="1" applyAlignment="1">
      <alignment horizontal="center" vertical="center"/>
    </xf>
    <xf numFmtId="0" fontId="11" fillId="0" borderId="6" xfId="22" applyNumberFormat="1" applyFont="1" applyFill="1" applyBorder="1" applyAlignment="1">
      <alignment horizontal="center" vertical="center"/>
      <protection/>
    </xf>
    <xf numFmtId="0" fontId="11" fillId="0" borderId="4" xfId="22" applyNumberFormat="1" applyFont="1" applyFill="1" applyBorder="1" applyAlignment="1">
      <alignment horizontal="center" vertical="center"/>
      <protection/>
    </xf>
    <xf numFmtId="0" fontId="11" fillId="0" borderId="5" xfId="22" applyNumberFormat="1" applyFont="1" applyFill="1" applyBorder="1" applyAlignment="1">
      <alignment horizontal="center" vertical="center"/>
      <protection/>
    </xf>
    <xf numFmtId="180" fontId="0" fillId="0" borderId="0" xfId="2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11" fillId="0" borderId="7" xfId="22" applyNumberFormat="1" applyFont="1" applyFill="1" applyBorder="1" applyAlignment="1">
      <alignment horizontal="right"/>
      <protection/>
    </xf>
    <xf numFmtId="1" fontId="11" fillId="0" borderId="8" xfId="22" applyNumberFormat="1" applyFont="1" applyFill="1" applyBorder="1" applyAlignment="1">
      <alignment horizontal="right"/>
      <protection/>
    </xf>
    <xf numFmtId="1" fontId="11" fillId="0" borderId="9" xfId="22" applyNumberFormat="1" applyFont="1" applyFill="1" applyBorder="1" applyAlignment="1">
      <alignment horizontal="right"/>
      <protection/>
    </xf>
    <xf numFmtId="180" fontId="11" fillId="0" borderId="7" xfId="20" applyNumberFormat="1" applyFont="1" applyFill="1" applyBorder="1" applyAlignment="1">
      <alignment horizontal="right" shrinkToFit="1"/>
    </xf>
    <xf numFmtId="180" fontId="11" fillId="0" borderId="8" xfId="20" applyNumberFormat="1" applyFont="1" applyFill="1" applyBorder="1" applyAlignment="1">
      <alignment horizontal="right" shrinkToFit="1"/>
    </xf>
    <xf numFmtId="180" fontId="11" fillId="0" borderId="9" xfId="20" applyNumberFormat="1" applyFont="1" applyFill="1" applyBorder="1" applyAlignment="1">
      <alignment horizontal="right" shrinkToFit="1"/>
    </xf>
    <xf numFmtId="180" fontId="11" fillId="0" borderId="7" xfId="20" applyNumberFormat="1" applyFont="1" applyFill="1" applyBorder="1" applyAlignment="1">
      <alignment horizontal="right"/>
    </xf>
    <xf numFmtId="180" fontId="11" fillId="0" borderId="8" xfId="20" applyNumberFormat="1" applyFont="1" applyFill="1" applyBorder="1" applyAlignment="1">
      <alignment horizontal="right"/>
    </xf>
    <xf numFmtId="180" fontId="11" fillId="0" borderId="9" xfId="20" applyNumberFormat="1" applyFont="1" applyFill="1" applyBorder="1" applyAlignment="1">
      <alignment horizontal="right"/>
    </xf>
    <xf numFmtId="180" fontId="11" fillId="0" borderId="8" xfId="20" applyNumberFormat="1" applyFont="1" applyFill="1" applyBorder="1" applyAlignment="1">
      <alignment horizontal="center"/>
    </xf>
    <xf numFmtId="40" fontId="11" fillId="0" borderId="7" xfId="21" applyNumberFormat="1" applyFont="1" applyFill="1" applyBorder="1" applyAlignment="1">
      <alignment horizontal="right"/>
    </xf>
    <xf numFmtId="40" fontId="11" fillId="0" borderId="8" xfId="21" applyNumberFormat="1" applyFont="1" applyFill="1" applyBorder="1" applyAlignment="1">
      <alignment horizontal="right"/>
    </xf>
    <xf numFmtId="40" fontId="11" fillId="0" borderId="9" xfId="21" applyNumberFormat="1" applyFont="1" applyFill="1" applyBorder="1" applyAlignment="1">
      <alignment horizontal="right"/>
    </xf>
    <xf numFmtId="1" fontId="11" fillId="0" borderId="10" xfId="22" applyNumberFormat="1" applyFont="1" applyFill="1" applyBorder="1" applyAlignment="1">
      <alignment horizontal="right"/>
      <protection/>
    </xf>
    <xf numFmtId="1" fontId="11" fillId="0" borderId="2" xfId="22" applyNumberFormat="1" applyFont="1" applyFill="1" applyBorder="1" applyAlignment="1">
      <alignment horizontal="right"/>
      <protection/>
    </xf>
    <xf numFmtId="1" fontId="11" fillId="0" borderId="11" xfId="22" applyNumberFormat="1" applyFont="1" applyFill="1" applyBorder="1" applyAlignment="1">
      <alignment horizontal="right"/>
      <protection/>
    </xf>
    <xf numFmtId="180" fontId="11" fillId="0" borderId="10" xfId="20" applyNumberFormat="1" applyFont="1" applyFill="1" applyBorder="1" applyAlignment="1">
      <alignment horizontal="right" shrinkToFit="1"/>
    </xf>
    <xf numFmtId="180" fontId="11" fillId="0" borderId="2" xfId="20" applyNumberFormat="1" applyFont="1" applyFill="1" applyBorder="1" applyAlignment="1">
      <alignment horizontal="right" shrinkToFit="1"/>
    </xf>
    <xf numFmtId="180" fontId="11" fillId="0" borderId="11" xfId="20" applyNumberFormat="1" applyFont="1" applyFill="1" applyBorder="1" applyAlignment="1">
      <alignment horizontal="right" shrinkToFit="1"/>
    </xf>
    <xf numFmtId="180" fontId="11" fillId="0" borderId="10" xfId="20" applyNumberFormat="1" applyFont="1" applyFill="1" applyBorder="1" applyAlignment="1">
      <alignment horizontal="right"/>
    </xf>
    <xf numFmtId="180" fontId="11" fillId="0" borderId="2" xfId="20" applyNumberFormat="1" applyFont="1" applyFill="1" applyBorder="1" applyAlignment="1">
      <alignment horizontal="right"/>
    </xf>
    <xf numFmtId="180" fontId="11" fillId="0" borderId="11" xfId="20" applyNumberFormat="1" applyFont="1" applyFill="1" applyBorder="1" applyAlignment="1">
      <alignment horizontal="right"/>
    </xf>
    <xf numFmtId="180" fontId="11" fillId="0" borderId="2" xfId="20" applyNumberFormat="1" applyFont="1" applyFill="1" applyBorder="1" applyAlignment="1">
      <alignment horizontal="center"/>
    </xf>
    <xf numFmtId="40" fontId="11" fillId="0" borderId="10" xfId="21" applyNumberFormat="1" applyFont="1" applyFill="1" applyBorder="1" applyAlignment="1">
      <alignment horizontal="right"/>
    </xf>
    <xf numFmtId="40" fontId="11" fillId="0" borderId="2" xfId="21" applyNumberFormat="1" applyFont="1" applyFill="1" applyBorder="1" applyAlignment="1">
      <alignment horizontal="right"/>
    </xf>
    <xf numFmtId="40" fontId="11" fillId="0" borderId="11" xfId="21" applyNumberFormat="1" applyFont="1" applyFill="1" applyBorder="1" applyAlignment="1">
      <alignment horizontal="right"/>
    </xf>
    <xf numFmtId="1" fontId="11" fillId="0" borderId="12" xfId="22" applyNumberFormat="1" applyFont="1" applyFill="1" applyBorder="1" applyAlignment="1">
      <alignment horizontal="right"/>
      <protection/>
    </xf>
    <xf numFmtId="180" fontId="11" fillId="0" borderId="12" xfId="20" applyNumberFormat="1" applyFont="1" applyFill="1" applyBorder="1" applyAlignment="1">
      <alignment horizontal="right"/>
    </xf>
    <xf numFmtId="180" fontId="11" fillId="0" borderId="13" xfId="20" applyNumberFormat="1" applyFont="1" applyFill="1" applyBorder="1" applyAlignment="1">
      <alignment horizontal="right"/>
    </xf>
    <xf numFmtId="180" fontId="11" fillId="0" borderId="14" xfId="20" applyNumberFormat="1" applyFont="1" applyFill="1" applyBorder="1" applyAlignment="1">
      <alignment horizontal="right"/>
    </xf>
    <xf numFmtId="40" fontId="11" fillId="0" borderId="12" xfId="21" applyNumberFormat="1" applyFont="1" applyFill="1" applyBorder="1" applyAlignment="1">
      <alignment horizontal="right"/>
    </xf>
    <xf numFmtId="40" fontId="11" fillId="0" borderId="13" xfId="21" applyNumberFormat="1" applyFont="1" applyFill="1" applyBorder="1" applyAlignment="1">
      <alignment horizontal="right"/>
    </xf>
    <xf numFmtId="40" fontId="11" fillId="0" borderId="14" xfId="21" applyNumberFormat="1" applyFont="1" applyFill="1" applyBorder="1" applyAlignment="1">
      <alignment horizontal="right"/>
    </xf>
    <xf numFmtId="1" fontId="11" fillId="0" borderId="15" xfId="22" applyNumberFormat="1" applyFont="1" applyFill="1" applyBorder="1" applyAlignment="1">
      <alignment horizontal="right"/>
      <protection/>
    </xf>
    <xf numFmtId="1" fontId="11" fillId="0" borderId="16" xfId="22" applyNumberFormat="1" applyFont="1" applyFill="1" applyBorder="1" applyAlignment="1">
      <alignment horizontal="right"/>
      <protection/>
    </xf>
    <xf numFmtId="1" fontId="11" fillId="0" borderId="17" xfId="22" applyNumberFormat="1" applyFont="1" applyFill="1" applyBorder="1" applyAlignment="1">
      <alignment horizontal="right"/>
      <protection/>
    </xf>
    <xf numFmtId="0" fontId="11" fillId="0" borderId="13" xfId="22" applyFont="1" applyFill="1" applyBorder="1" applyAlignment="1">
      <alignment horizontal="right"/>
      <protection/>
    </xf>
    <xf numFmtId="0" fontId="11" fillId="0" borderId="14" xfId="22" applyFont="1" applyFill="1" applyBorder="1" applyAlignment="1">
      <alignment horizontal="right"/>
      <protection/>
    </xf>
    <xf numFmtId="0" fontId="11" fillId="0" borderId="18" xfId="22" applyFont="1" applyFill="1" applyBorder="1" applyAlignment="1">
      <alignment horizontal="right"/>
      <protection/>
    </xf>
    <xf numFmtId="1" fontId="11" fillId="0" borderId="19" xfId="22" applyNumberFormat="1" applyFont="1" applyFill="1" applyBorder="1" applyAlignment="1">
      <alignment horizontal="right"/>
      <protection/>
    </xf>
    <xf numFmtId="1" fontId="11" fillId="0" borderId="1" xfId="22" applyNumberFormat="1" applyFont="1" applyFill="1" applyBorder="1" applyAlignment="1">
      <alignment horizontal="right"/>
      <protection/>
    </xf>
    <xf numFmtId="1" fontId="11" fillId="0" borderId="20" xfId="22" applyNumberFormat="1" applyFont="1" applyFill="1" applyBorder="1" applyAlignment="1">
      <alignment horizontal="right"/>
      <protection/>
    </xf>
    <xf numFmtId="180" fontId="11" fillId="0" borderId="19" xfId="20" applyNumberFormat="1" applyFont="1" applyFill="1" applyBorder="1" applyAlignment="1">
      <alignment horizontal="right" shrinkToFit="1"/>
    </xf>
    <xf numFmtId="180" fontId="11" fillId="0" borderId="1" xfId="20" applyNumberFormat="1" applyFont="1" applyFill="1" applyBorder="1" applyAlignment="1">
      <alignment horizontal="right" shrinkToFit="1"/>
    </xf>
    <xf numFmtId="180" fontId="11" fillId="0" borderId="20" xfId="20" applyNumberFormat="1" applyFont="1" applyFill="1" applyBorder="1" applyAlignment="1">
      <alignment horizontal="right" shrinkToFit="1"/>
    </xf>
    <xf numFmtId="180" fontId="11" fillId="0" borderId="19" xfId="20" applyNumberFormat="1" applyFont="1" applyFill="1" applyBorder="1" applyAlignment="1">
      <alignment horizontal="right"/>
    </xf>
    <xf numFmtId="180" fontId="11" fillId="0" borderId="1" xfId="20" applyNumberFormat="1" applyFont="1" applyFill="1" applyBorder="1" applyAlignment="1">
      <alignment horizontal="right"/>
    </xf>
    <xf numFmtId="180" fontId="11" fillId="0" borderId="20" xfId="20" applyNumberFormat="1" applyFont="1" applyFill="1" applyBorder="1" applyAlignment="1">
      <alignment horizontal="right"/>
    </xf>
    <xf numFmtId="180" fontId="11" fillId="0" borderId="1" xfId="20" applyNumberFormat="1" applyFont="1" applyFill="1" applyBorder="1" applyAlignment="1">
      <alignment horizontal="center"/>
    </xf>
    <xf numFmtId="40" fontId="11" fillId="0" borderId="19" xfId="21" applyNumberFormat="1" applyFont="1" applyFill="1" applyBorder="1" applyAlignment="1">
      <alignment horizontal="right"/>
    </xf>
    <xf numFmtId="40" fontId="11" fillId="0" borderId="1" xfId="21" applyNumberFormat="1" applyFont="1" applyFill="1" applyBorder="1" applyAlignment="1">
      <alignment horizontal="right"/>
    </xf>
    <xf numFmtId="40" fontId="11" fillId="0" borderId="20" xfId="21" applyNumberFormat="1" applyFont="1" applyFill="1" applyBorder="1" applyAlignment="1">
      <alignment horizontal="right"/>
    </xf>
    <xf numFmtId="1" fontId="11" fillId="0" borderId="21" xfId="22" applyNumberFormat="1" applyFont="1" applyFill="1" applyBorder="1" applyAlignment="1">
      <alignment horizontal="right"/>
      <protection/>
    </xf>
    <xf numFmtId="180" fontId="11" fillId="0" borderId="15" xfId="20" applyNumberFormat="1" applyFont="1" applyFill="1" applyBorder="1" applyAlignment="1">
      <alignment horizontal="right" shrinkToFit="1"/>
    </xf>
    <xf numFmtId="180" fontId="11" fillId="0" borderId="16" xfId="20" applyNumberFormat="1" applyFont="1" applyFill="1" applyBorder="1" applyAlignment="1">
      <alignment horizontal="right" shrinkToFit="1"/>
    </xf>
    <xf numFmtId="180" fontId="11" fillId="0" borderId="17" xfId="20" applyNumberFormat="1" applyFont="1" applyFill="1" applyBorder="1" applyAlignment="1">
      <alignment horizontal="right" shrinkToFit="1"/>
    </xf>
    <xf numFmtId="180" fontId="11" fillId="0" borderId="15" xfId="20" applyNumberFormat="1" applyFont="1" applyFill="1" applyBorder="1" applyAlignment="1">
      <alignment horizontal="right"/>
    </xf>
    <xf numFmtId="180" fontId="11" fillId="0" borderId="16" xfId="20" applyNumberFormat="1" applyFont="1" applyFill="1" applyBorder="1" applyAlignment="1">
      <alignment horizontal="right"/>
    </xf>
    <xf numFmtId="180" fontId="11" fillId="0" borderId="17" xfId="20" applyNumberFormat="1" applyFont="1" applyFill="1" applyBorder="1" applyAlignment="1">
      <alignment horizontal="right"/>
    </xf>
    <xf numFmtId="180" fontId="11" fillId="0" borderId="16" xfId="20" applyNumberFormat="1" applyFont="1" applyFill="1" applyBorder="1" applyAlignment="1">
      <alignment horizontal="center"/>
    </xf>
    <xf numFmtId="40" fontId="11" fillId="0" borderId="15" xfId="21" applyNumberFormat="1" applyFont="1" applyFill="1" applyBorder="1" applyAlignment="1">
      <alignment horizontal="right"/>
    </xf>
    <xf numFmtId="40" fontId="11" fillId="0" borderId="16" xfId="21" applyNumberFormat="1" applyFont="1" applyFill="1" applyBorder="1" applyAlignment="1">
      <alignment horizontal="right"/>
    </xf>
    <xf numFmtId="40" fontId="11" fillId="0" borderId="17" xfId="21" applyNumberFormat="1" applyFont="1" applyFill="1" applyBorder="1" applyAlignment="1">
      <alignment horizontal="right"/>
    </xf>
    <xf numFmtId="1" fontId="11" fillId="0" borderId="22" xfId="22" applyNumberFormat="1" applyFont="1" applyFill="1" applyBorder="1" applyAlignment="1">
      <alignment horizontal="right"/>
      <protection/>
    </xf>
    <xf numFmtId="38" fontId="2" fillId="0" borderId="0" xfId="21" applyFont="1" applyFill="1" applyAlignment="1">
      <alignment vertical="center"/>
    </xf>
    <xf numFmtId="38" fontId="2" fillId="0" borderId="0" xfId="21" applyFont="1" applyAlignment="1">
      <alignment vertical="center"/>
    </xf>
    <xf numFmtId="38" fontId="5" fillId="0" borderId="0" xfId="21" applyFont="1" applyFill="1" applyAlignment="1">
      <alignment vertical="center"/>
    </xf>
    <xf numFmtId="38" fontId="11" fillId="0" borderId="7" xfId="25" applyFont="1" applyFill="1" applyBorder="1" applyAlignment="1">
      <alignment horizontal="right"/>
    </xf>
    <xf numFmtId="38" fontId="11" fillId="0" borderId="8" xfId="25" applyFont="1" applyFill="1" applyBorder="1" applyAlignment="1">
      <alignment horizontal="right"/>
    </xf>
    <xf numFmtId="38" fontId="11" fillId="0" borderId="9" xfId="25" applyFont="1" applyFill="1" applyBorder="1" applyAlignment="1">
      <alignment horizontal="right"/>
    </xf>
    <xf numFmtId="38" fontId="11" fillId="0" borderId="7" xfId="25" applyFont="1" applyFill="1" applyBorder="1" applyAlignment="1">
      <alignment horizontal="right" shrinkToFit="1"/>
    </xf>
    <xf numFmtId="38" fontId="11" fillId="0" borderId="8" xfId="25" applyFont="1" applyFill="1" applyBorder="1" applyAlignment="1">
      <alignment horizontal="right" shrinkToFit="1"/>
    </xf>
    <xf numFmtId="38" fontId="11" fillId="0" borderId="9" xfId="25" applyFont="1" applyFill="1" applyBorder="1" applyAlignment="1">
      <alignment horizontal="right" shrinkToFit="1"/>
    </xf>
    <xf numFmtId="38" fontId="11" fillId="0" borderId="10" xfId="25" applyFont="1" applyFill="1" applyBorder="1" applyAlignment="1">
      <alignment horizontal="right"/>
    </xf>
    <xf numFmtId="38" fontId="11" fillId="0" borderId="2" xfId="25" applyFont="1" applyFill="1" applyBorder="1" applyAlignment="1">
      <alignment horizontal="right"/>
    </xf>
    <xf numFmtId="38" fontId="11" fillId="0" borderId="11" xfId="25" applyFont="1" applyFill="1" applyBorder="1" applyAlignment="1">
      <alignment horizontal="right"/>
    </xf>
    <xf numFmtId="38" fontId="11" fillId="0" borderId="10" xfId="25" applyFont="1" applyFill="1" applyBorder="1" applyAlignment="1">
      <alignment horizontal="right" shrinkToFit="1"/>
    </xf>
    <xf numFmtId="38" fontId="11" fillId="0" borderId="2" xfId="25" applyFont="1" applyFill="1" applyBorder="1" applyAlignment="1">
      <alignment horizontal="right" shrinkToFit="1"/>
    </xf>
    <xf numFmtId="38" fontId="11" fillId="0" borderId="11" xfId="25" applyFont="1" applyFill="1" applyBorder="1" applyAlignment="1">
      <alignment horizontal="right" shrinkToFit="1"/>
    </xf>
    <xf numFmtId="38" fontId="11" fillId="0" borderId="19" xfId="25" applyFont="1" applyFill="1" applyBorder="1" applyAlignment="1">
      <alignment horizontal="right"/>
    </xf>
    <xf numFmtId="38" fontId="11" fillId="0" borderId="1" xfId="25" applyFont="1" applyFill="1" applyBorder="1" applyAlignment="1">
      <alignment horizontal="right"/>
    </xf>
    <xf numFmtId="38" fontId="11" fillId="0" borderId="20" xfId="25" applyFont="1" applyFill="1" applyBorder="1" applyAlignment="1">
      <alignment horizontal="right"/>
    </xf>
    <xf numFmtId="38" fontId="11" fillId="0" borderId="19" xfId="25" applyFont="1" applyFill="1" applyBorder="1" applyAlignment="1">
      <alignment horizontal="right" shrinkToFit="1"/>
    </xf>
    <xf numFmtId="38" fontId="11" fillId="0" borderId="1" xfId="25" applyFont="1" applyFill="1" applyBorder="1" applyAlignment="1">
      <alignment horizontal="right" shrinkToFit="1"/>
    </xf>
    <xf numFmtId="38" fontId="11" fillId="0" borderId="20" xfId="25" applyFont="1" applyFill="1" applyBorder="1" applyAlignment="1">
      <alignment horizontal="right" shrinkToFit="1"/>
    </xf>
    <xf numFmtId="38" fontId="11" fillId="0" borderId="21" xfId="25" applyFont="1" applyFill="1" applyBorder="1" applyAlignment="1">
      <alignment horizontal="right"/>
    </xf>
    <xf numFmtId="38" fontId="11" fillId="0" borderId="15" xfId="25" applyFont="1" applyFill="1" applyBorder="1" applyAlignment="1">
      <alignment horizontal="right"/>
    </xf>
    <xf numFmtId="38" fontId="11" fillId="0" borderId="16" xfId="25" applyFont="1" applyFill="1" applyBorder="1" applyAlignment="1">
      <alignment horizontal="right"/>
    </xf>
    <xf numFmtId="38" fontId="11" fillId="0" borderId="17" xfId="25" applyFont="1" applyFill="1" applyBorder="1" applyAlignment="1">
      <alignment horizontal="right"/>
    </xf>
    <xf numFmtId="38" fontId="11" fillId="0" borderId="15" xfId="25" applyFont="1" applyFill="1" applyBorder="1" applyAlignment="1">
      <alignment horizontal="right" shrinkToFit="1"/>
    </xf>
    <xf numFmtId="38" fontId="11" fillId="0" borderId="16" xfId="25" applyFont="1" applyFill="1" applyBorder="1" applyAlignment="1">
      <alignment horizontal="right" shrinkToFit="1"/>
    </xf>
    <xf numFmtId="38" fontId="11" fillId="0" borderId="17" xfId="25" applyFont="1" applyFill="1" applyBorder="1" applyAlignment="1">
      <alignment horizontal="right" shrinkToFit="1"/>
    </xf>
    <xf numFmtId="38" fontId="11" fillId="0" borderId="22" xfId="25" applyFont="1" applyFill="1" applyBorder="1" applyAlignment="1">
      <alignment horizontal="right"/>
    </xf>
    <xf numFmtId="38" fontId="11" fillId="0" borderId="12" xfId="25" applyFont="1" applyFill="1" applyBorder="1" applyAlignment="1">
      <alignment horizontal="right"/>
    </xf>
    <xf numFmtId="38" fontId="11" fillId="0" borderId="13" xfId="25" applyFont="1" applyFill="1" applyBorder="1" applyAlignment="1">
      <alignment horizontal="right"/>
    </xf>
    <xf numFmtId="38" fontId="11" fillId="0" borderId="14" xfId="25" applyFont="1" applyFill="1" applyBorder="1" applyAlignment="1">
      <alignment horizontal="right"/>
    </xf>
    <xf numFmtId="38" fontId="11" fillId="0" borderId="12" xfId="25" applyFont="1" applyFill="1" applyBorder="1" applyAlignment="1">
      <alignment horizontal="right" shrinkToFit="1"/>
    </xf>
    <xf numFmtId="38" fontId="11" fillId="0" borderId="13" xfId="25" applyFont="1" applyFill="1" applyBorder="1" applyAlignment="1">
      <alignment horizontal="right" shrinkToFit="1"/>
    </xf>
    <xf numFmtId="38" fontId="11" fillId="0" borderId="14" xfId="25" applyFont="1" applyFill="1" applyBorder="1" applyAlignment="1">
      <alignment horizontal="right" shrinkToFit="1"/>
    </xf>
    <xf numFmtId="38" fontId="11" fillId="0" borderId="18" xfId="25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23" xfId="0" applyFont="1" applyBorder="1" applyAlignment="1">
      <alignment horizontal="right" vertical="center"/>
    </xf>
    <xf numFmtId="1" fontId="2" fillId="0" borderId="23" xfId="0" applyNumberFormat="1" applyFont="1" applyBorder="1" applyAlignment="1">
      <alignment horizontal="center" vertical="center"/>
    </xf>
    <xf numFmtId="9" fontId="2" fillId="0" borderId="23" xfId="2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9" fontId="15" fillId="0" borderId="24" xfId="20" applyFont="1" applyFill="1" applyBorder="1" applyAlignment="1">
      <alignment horizontal="center" vertical="center"/>
    </xf>
    <xf numFmtId="9" fontId="15" fillId="0" borderId="25" xfId="20" applyFont="1" applyFill="1" applyBorder="1" applyAlignment="1">
      <alignment horizontal="center" vertical="center"/>
    </xf>
    <xf numFmtId="9" fontId="15" fillId="0" borderId="26" xfId="20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2" fontId="15" fillId="0" borderId="24" xfId="0" applyNumberFormat="1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177" fontId="15" fillId="0" borderId="24" xfId="0" applyNumberFormat="1" applyFont="1" applyFill="1" applyBorder="1" applyAlignment="1">
      <alignment horizontal="center" vertical="center"/>
    </xf>
    <xf numFmtId="177" fontId="15" fillId="0" borderId="25" xfId="0" applyNumberFormat="1" applyFont="1" applyFill="1" applyBorder="1" applyAlignment="1">
      <alignment horizontal="center" vertical="center"/>
    </xf>
    <xf numFmtId="177" fontId="15" fillId="0" borderId="26" xfId="0" applyNumberFormat="1" applyFont="1" applyFill="1" applyBorder="1" applyAlignment="1">
      <alignment horizontal="center" vertical="center"/>
    </xf>
    <xf numFmtId="176" fontId="15" fillId="0" borderId="26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179" fontId="16" fillId="0" borderId="28" xfId="0" applyNumberFormat="1" applyFont="1" applyFill="1" applyBorder="1" applyAlignment="1">
      <alignment horizontal="right"/>
    </xf>
    <xf numFmtId="179" fontId="16" fillId="0" borderId="2" xfId="0" applyNumberFormat="1" applyFont="1" applyFill="1" applyBorder="1" applyAlignment="1">
      <alignment horizontal="right"/>
    </xf>
    <xf numFmtId="178" fontId="15" fillId="0" borderId="11" xfId="0" applyNumberFormat="1" applyFont="1" applyBorder="1" applyAlignment="1">
      <alignment horizontal="right"/>
    </xf>
    <xf numFmtId="180" fontId="15" fillId="0" borderId="28" xfId="20" applyNumberFormat="1" applyFont="1" applyBorder="1" applyAlignment="1" applyProtection="1">
      <alignment horizontal="right"/>
      <protection hidden="1" locked="0"/>
    </xf>
    <xf numFmtId="180" fontId="15" fillId="0" borderId="2" xfId="20" applyNumberFormat="1" applyFont="1" applyBorder="1" applyAlignment="1" applyProtection="1">
      <alignment horizontal="right"/>
      <protection hidden="1" locked="0"/>
    </xf>
    <xf numFmtId="180" fontId="15" fillId="0" borderId="11" xfId="20" applyNumberFormat="1" applyFont="1" applyBorder="1" applyAlignment="1" applyProtection="1">
      <alignment horizontal="right"/>
      <protection locked="0"/>
    </xf>
    <xf numFmtId="180" fontId="16" fillId="0" borderId="28" xfId="20" applyNumberFormat="1" applyFont="1" applyFill="1" applyBorder="1" applyAlignment="1">
      <alignment horizontal="right"/>
    </xf>
    <xf numFmtId="180" fontId="16" fillId="0" borderId="2" xfId="20" applyNumberFormat="1" applyFont="1" applyFill="1" applyBorder="1" applyAlignment="1">
      <alignment horizontal="right"/>
    </xf>
    <xf numFmtId="180" fontId="16" fillId="0" borderId="11" xfId="20" applyNumberFormat="1" applyFont="1" applyFill="1" applyBorder="1" applyAlignment="1">
      <alignment horizontal="right"/>
    </xf>
    <xf numFmtId="178" fontId="16" fillId="0" borderId="28" xfId="0" applyNumberFormat="1" applyFont="1" applyFill="1" applyBorder="1" applyAlignment="1">
      <alignment horizontal="right"/>
    </xf>
    <xf numFmtId="178" fontId="16" fillId="0" borderId="2" xfId="0" applyNumberFormat="1" applyFont="1" applyFill="1" applyBorder="1" applyAlignment="1">
      <alignment horizontal="right"/>
    </xf>
    <xf numFmtId="181" fontId="16" fillId="0" borderId="28" xfId="0" applyNumberFormat="1" applyFont="1" applyFill="1" applyBorder="1" applyAlignment="1">
      <alignment horizontal="right"/>
    </xf>
    <xf numFmtId="181" fontId="16" fillId="0" borderId="2" xfId="0" applyNumberFormat="1" applyFont="1" applyFill="1" applyBorder="1" applyAlignment="1">
      <alignment horizontal="right"/>
    </xf>
    <xf numFmtId="181" fontId="16" fillId="0" borderId="11" xfId="0" applyNumberFormat="1" applyFont="1" applyFill="1" applyBorder="1" applyAlignment="1">
      <alignment horizontal="right"/>
    </xf>
    <xf numFmtId="180" fontId="15" fillId="0" borderId="28" xfId="20" applyNumberFormat="1" applyFont="1" applyFill="1" applyBorder="1" applyAlignment="1" applyProtection="1">
      <alignment horizontal="right"/>
      <protection hidden="1" locked="0"/>
    </xf>
    <xf numFmtId="180" fontId="15" fillId="0" borderId="2" xfId="20" applyNumberFormat="1" applyFont="1" applyFill="1" applyBorder="1" applyAlignment="1" applyProtection="1">
      <alignment horizontal="right"/>
      <protection hidden="1" locked="0"/>
    </xf>
    <xf numFmtId="180" fontId="15" fillId="0" borderId="11" xfId="20" applyNumberFormat="1" applyFont="1" applyFill="1" applyBorder="1" applyAlignment="1" applyProtection="1">
      <alignment horizontal="right"/>
      <protection hidden="1" locked="0"/>
    </xf>
    <xf numFmtId="2" fontId="15" fillId="0" borderId="28" xfId="0" applyNumberFormat="1" applyFont="1" applyFill="1" applyBorder="1" applyAlignment="1" applyProtection="1">
      <alignment horizontal="right"/>
      <protection hidden="1" locked="0"/>
    </xf>
    <xf numFmtId="2" fontId="15" fillId="0" borderId="2" xfId="0" applyNumberFormat="1" applyFont="1" applyFill="1" applyBorder="1" applyAlignment="1" applyProtection="1">
      <alignment horizontal="right"/>
      <protection hidden="1" locked="0"/>
    </xf>
    <xf numFmtId="2" fontId="15" fillId="0" borderId="11" xfId="0" applyNumberFormat="1" applyFont="1" applyFill="1" applyBorder="1" applyAlignment="1" applyProtection="1">
      <alignment horizontal="right"/>
      <protection hidden="1" locked="0"/>
    </xf>
    <xf numFmtId="2" fontId="15" fillId="0" borderId="28" xfId="0" applyNumberFormat="1" applyFont="1" applyFill="1" applyBorder="1" applyAlignment="1">
      <alignment horizontal="right"/>
    </xf>
    <xf numFmtId="2" fontId="15" fillId="0" borderId="2" xfId="0" applyNumberFormat="1" applyFont="1" applyFill="1" applyBorder="1" applyAlignment="1">
      <alignment horizontal="right"/>
    </xf>
    <xf numFmtId="2" fontId="15" fillId="0" borderId="29" xfId="0" applyNumberFormat="1" applyFont="1" applyFill="1" applyBorder="1" applyAlignment="1">
      <alignment horizontal="right"/>
    </xf>
    <xf numFmtId="0" fontId="16" fillId="0" borderId="30" xfId="0" applyFont="1" applyFill="1" applyBorder="1" applyAlignment="1">
      <alignment horizontal="left" vertical="center"/>
    </xf>
    <xf numFmtId="178" fontId="15" fillId="0" borderId="21" xfId="0" applyNumberFormat="1" applyFont="1" applyBorder="1" applyAlignment="1">
      <alignment horizontal="right"/>
    </xf>
    <xf numFmtId="178" fontId="15" fillId="0" borderId="1" xfId="0" applyNumberFormat="1" applyFont="1" applyBorder="1" applyAlignment="1">
      <alignment horizontal="right"/>
    </xf>
    <xf numFmtId="178" fontId="15" fillId="0" borderId="20" xfId="0" applyNumberFormat="1" applyFont="1" applyBorder="1" applyAlignment="1">
      <alignment horizontal="right"/>
    </xf>
    <xf numFmtId="180" fontId="15" fillId="0" borderId="21" xfId="20" applyNumberFormat="1" applyFont="1" applyBorder="1" applyAlignment="1" applyProtection="1">
      <alignment horizontal="right"/>
      <protection hidden="1" locked="0"/>
    </xf>
    <xf numFmtId="180" fontId="15" fillId="0" borderId="1" xfId="20" applyNumberFormat="1" applyFont="1" applyBorder="1" applyAlignment="1" applyProtection="1">
      <alignment horizontal="right"/>
      <protection hidden="1" locked="0"/>
    </xf>
    <xf numFmtId="180" fontId="15" fillId="0" borderId="20" xfId="20" applyNumberFormat="1" applyFont="1" applyBorder="1" applyAlignment="1" applyProtection="1">
      <alignment horizontal="right"/>
      <protection locked="0"/>
    </xf>
    <xf numFmtId="178" fontId="15" fillId="0" borderId="21" xfId="0" applyNumberFormat="1" applyFont="1" applyFill="1" applyBorder="1" applyAlignment="1">
      <alignment horizontal="right"/>
    </xf>
    <xf numFmtId="178" fontId="15" fillId="0" borderId="1" xfId="0" applyNumberFormat="1" applyFont="1" applyFill="1" applyBorder="1" applyAlignment="1">
      <alignment horizontal="right"/>
    </xf>
    <xf numFmtId="179" fontId="16" fillId="0" borderId="21" xfId="0" applyNumberFormat="1" applyFont="1" applyFill="1" applyBorder="1" applyAlignment="1">
      <alignment horizontal="right"/>
    </xf>
    <xf numFmtId="179" fontId="16" fillId="0" borderId="1" xfId="0" applyNumberFormat="1" applyFont="1" applyFill="1" applyBorder="1" applyAlignment="1">
      <alignment horizontal="right"/>
    </xf>
    <xf numFmtId="180" fontId="15" fillId="0" borderId="21" xfId="20" applyNumberFormat="1" applyFont="1" applyFill="1" applyBorder="1" applyAlignment="1" applyProtection="1">
      <alignment horizontal="right"/>
      <protection hidden="1" locked="0"/>
    </xf>
    <xf numFmtId="180" fontId="15" fillId="0" borderId="1" xfId="20" applyNumberFormat="1" applyFont="1" applyFill="1" applyBorder="1" applyAlignment="1" applyProtection="1">
      <alignment horizontal="right"/>
      <protection hidden="1" locked="0"/>
    </xf>
    <xf numFmtId="180" fontId="15" fillId="0" borderId="20" xfId="20" applyNumberFormat="1" applyFont="1" applyFill="1" applyBorder="1" applyAlignment="1" applyProtection="1">
      <alignment horizontal="right"/>
      <protection hidden="1" locked="0"/>
    </xf>
    <xf numFmtId="2" fontId="15" fillId="0" borderId="21" xfId="0" applyNumberFormat="1" applyFont="1" applyFill="1" applyBorder="1" applyAlignment="1" applyProtection="1">
      <alignment horizontal="right"/>
      <protection hidden="1" locked="0"/>
    </xf>
    <xf numFmtId="2" fontId="15" fillId="0" borderId="1" xfId="0" applyNumberFormat="1" applyFont="1" applyFill="1" applyBorder="1" applyAlignment="1" applyProtection="1">
      <alignment horizontal="right"/>
      <protection hidden="1" locked="0"/>
    </xf>
    <xf numFmtId="2" fontId="15" fillId="0" borderId="20" xfId="0" applyNumberFormat="1" applyFont="1" applyFill="1" applyBorder="1" applyAlignment="1" applyProtection="1">
      <alignment horizontal="right"/>
      <protection hidden="1" locked="0"/>
    </xf>
    <xf numFmtId="2" fontId="15" fillId="0" borderId="21" xfId="0" applyNumberFormat="1" applyFont="1" applyFill="1" applyBorder="1" applyAlignment="1">
      <alignment horizontal="right"/>
    </xf>
    <xf numFmtId="2" fontId="15" fillId="0" borderId="1" xfId="0" applyNumberFormat="1" applyFont="1" applyFill="1" applyBorder="1" applyAlignment="1">
      <alignment horizontal="right"/>
    </xf>
    <xf numFmtId="2" fontId="15" fillId="0" borderId="31" xfId="0" applyNumberFormat="1" applyFont="1" applyFill="1" applyBorder="1" applyAlignment="1">
      <alignment horizontal="right"/>
    </xf>
    <xf numFmtId="0" fontId="16" fillId="0" borderId="32" xfId="0" applyFont="1" applyFill="1" applyBorder="1" applyAlignment="1">
      <alignment horizontal="left" vertical="center"/>
    </xf>
    <xf numFmtId="179" fontId="16" fillId="0" borderId="33" xfId="0" applyNumberFormat="1" applyFont="1" applyFill="1" applyBorder="1" applyAlignment="1">
      <alignment horizontal="right"/>
    </xf>
    <xf numFmtId="179" fontId="16" fillId="0" borderId="34" xfId="0" applyNumberFormat="1" applyFont="1" applyFill="1" applyBorder="1" applyAlignment="1">
      <alignment horizontal="right"/>
    </xf>
    <xf numFmtId="178" fontId="15" fillId="0" borderId="35" xfId="0" applyNumberFormat="1" applyFont="1" applyBorder="1" applyAlignment="1">
      <alignment horizontal="right"/>
    </xf>
    <xf numFmtId="180" fontId="15" fillId="0" borderId="33" xfId="20" applyNumberFormat="1" applyFont="1" applyBorder="1" applyAlignment="1" applyProtection="1">
      <alignment horizontal="right"/>
      <protection hidden="1" locked="0"/>
    </xf>
    <xf numFmtId="180" fontId="15" fillId="0" borderId="34" xfId="20" applyNumberFormat="1" applyFont="1" applyBorder="1" applyAlignment="1" applyProtection="1">
      <alignment horizontal="right"/>
      <protection hidden="1" locked="0"/>
    </xf>
    <xf numFmtId="180" fontId="15" fillId="0" borderId="35" xfId="20" applyNumberFormat="1" applyFont="1" applyBorder="1" applyAlignment="1" applyProtection="1">
      <alignment horizontal="right"/>
      <protection locked="0"/>
    </xf>
    <xf numFmtId="180" fontId="16" fillId="0" borderId="33" xfId="20" applyNumberFormat="1" applyFont="1" applyFill="1" applyBorder="1" applyAlignment="1">
      <alignment horizontal="right"/>
    </xf>
    <xf numFmtId="180" fontId="16" fillId="0" borderId="34" xfId="20" applyNumberFormat="1" applyFont="1" applyFill="1" applyBorder="1" applyAlignment="1">
      <alignment horizontal="right"/>
    </xf>
    <xf numFmtId="180" fontId="16" fillId="0" borderId="35" xfId="20" applyNumberFormat="1" applyFont="1" applyFill="1" applyBorder="1" applyAlignment="1">
      <alignment horizontal="right"/>
    </xf>
    <xf numFmtId="181" fontId="16" fillId="0" borderId="33" xfId="0" applyNumberFormat="1" applyFont="1" applyFill="1" applyBorder="1" applyAlignment="1">
      <alignment horizontal="right"/>
    </xf>
    <xf numFmtId="181" fontId="16" fillId="0" borderId="34" xfId="0" applyNumberFormat="1" applyFont="1" applyFill="1" applyBorder="1" applyAlignment="1">
      <alignment horizontal="right"/>
    </xf>
    <xf numFmtId="181" fontId="16" fillId="0" borderId="35" xfId="0" applyNumberFormat="1" applyFont="1" applyFill="1" applyBorder="1" applyAlignment="1">
      <alignment horizontal="right"/>
    </xf>
    <xf numFmtId="180" fontId="15" fillId="0" borderId="33" xfId="20" applyNumberFormat="1" applyFont="1" applyFill="1" applyBorder="1" applyAlignment="1" applyProtection="1">
      <alignment horizontal="right"/>
      <protection hidden="1" locked="0"/>
    </xf>
    <xf numFmtId="180" fontId="15" fillId="0" borderId="34" xfId="20" applyNumberFormat="1" applyFont="1" applyFill="1" applyBorder="1" applyAlignment="1" applyProtection="1">
      <alignment horizontal="right"/>
      <protection hidden="1" locked="0"/>
    </xf>
    <xf numFmtId="180" fontId="15" fillId="0" borderId="35" xfId="20" applyNumberFormat="1" applyFont="1" applyFill="1" applyBorder="1" applyAlignment="1" applyProtection="1">
      <alignment horizontal="right"/>
      <protection hidden="1" locked="0"/>
    </xf>
    <xf numFmtId="2" fontId="15" fillId="0" borderId="33" xfId="0" applyNumberFormat="1" applyFont="1" applyFill="1" applyBorder="1" applyAlignment="1" applyProtection="1">
      <alignment horizontal="right"/>
      <protection hidden="1" locked="0"/>
    </xf>
    <xf numFmtId="2" fontId="15" fillId="0" borderId="34" xfId="0" applyNumberFormat="1" applyFont="1" applyFill="1" applyBorder="1" applyAlignment="1" applyProtection="1">
      <alignment horizontal="right"/>
      <protection hidden="1" locked="0"/>
    </xf>
    <xf numFmtId="2" fontId="15" fillId="0" borderId="35" xfId="0" applyNumberFormat="1" applyFont="1" applyFill="1" applyBorder="1" applyAlignment="1" applyProtection="1">
      <alignment horizontal="right"/>
      <protection hidden="1" locked="0"/>
    </xf>
    <xf numFmtId="2" fontId="15" fillId="0" borderId="22" xfId="0" applyNumberFormat="1" applyFont="1" applyFill="1" applyBorder="1" applyAlignment="1">
      <alignment horizontal="right"/>
    </xf>
    <xf numFmtId="2" fontId="15" fillId="0" borderId="16" xfId="0" applyNumberFormat="1" applyFont="1" applyFill="1" applyBorder="1" applyAlignment="1">
      <alignment horizontal="right"/>
    </xf>
    <xf numFmtId="2" fontId="15" fillId="0" borderId="36" xfId="0" applyNumberFormat="1" applyFont="1" applyFill="1" applyBorder="1" applyAlignment="1">
      <alignment horizontal="right"/>
    </xf>
    <xf numFmtId="38" fontId="15" fillId="0" borderId="37" xfId="21" applyFont="1" applyBorder="1" applyAlignment="1">
      <alignment horizontal="left" vertical="center"/>
    </xf>
    <xf numFmtId="179" fontId="15" fillId="0" borderId="18" xfId="21" applyNumberFormat="1" applyFont="1" applyBorder="1" applyAlignment="1">
      <alignment horizontal="right"/>
    </xf>
    <xf numFmtId="179" fontId="15" fillId="0" borderId="13" xfId="21" applyNumberFormat="1" applyFont="1" applyBorder="1" applyAlignment="1">
      <alignment horizontal="right"/>
    </xf>
    <xf numFmtId="178" fontId="15" fillId="0" borderId="14" xfId="0" applyNumberFormat="1" applyFont="1" applyBorder="1" applyAlignment="1">
      <alignment horizontal="right"/>
    </xf>
    <xf numFmtId="178" fontId="15" fillId="0" borderId="14" xfId="0" applyNumberFormat="1" applyFont="1" applyBorder="1" applyAlignment="1" applyProtection="1">
      <alignment horizontal="right"/>
      <protection locked="0"/>
    </xf>
    <xf numFmtId="180" fontId="15" fillId="0" borderId="18" xfId="20" applyNumberFormat="1" applyFont="1" applyBorder="1" applyAlignment="1" applyProtection="1">
      <alignment horizontal="right"/>
      <protection hidden="1" locked="0"/>
    </xf>
    <xf numFmtId="180" fontId="15" fillId="0" borderId="13" xfId="20" applyNumberFormat="1" applyFont="1" applyBorder="1" applyAlignment="1" applyProtection="1">
      <alignment horizontal="right"/>
      <protection hidden="1" locked="0"/>
    </xf>
    <xf numFmtId="180" fontId="15" fillId="0" borderId="14" xfId="20" applyNumberFormat="1" applyFont="1" applyBorder="1" applyAlignment="1" applyProtection="1">
      <alignment horizontal="right"/>
      <protection locked="0"/>
    </xf>
    <xf numFmtId="178" fontId="15" fillId="0" borderId="14" xfId="0" applyNumberFormat="1" applyFont="1" applyFill="1" applyBorder="1" applyAlignment="1" applyProtection="1">
      <alignment horizontal="right"/>
      <protection locked="0"/>
    </xf>
    <xf numFmtId="180" fontId="16" fillId="0" borderId="18" xfId="20" applyNumberFormat="1" applyFont="1" applyFill="1" applyBorder="1" applyAlignment="1">
      <alignment horizontal="right"/>
    </xf>
    <xf numFmtId="180" fontId="16" fillId="0" borderId="13" xfId="20" applyNumberFormat="1" applyFont="1" applyFill="1" applyBorder="1" applyAlignment="1">
      <alignment horizontal="right"/>
    </xf>
    <xf numFmtId="180" fontId="16" fillId="0" borderId="14" xfId="20" applyNumberFormat="1" applyFont="1" applyFill="1" applyBorder="1" applyAlignment="1">
      <alignment horizontal="right"/>
    </xf>
    <xf numFmtId="181" fontId="16" fillId="0" borderId="18" xfId="0" applyNumberFormat="1" applyFont="1" applyFill="1" applyBorder="1" applyAlignment="1">
      <alignment horizontal="right"/>
    </xf>
    <xf numFmtId="181" fontId="16" fillId="0" borderId="13" xfId="0" applyNumberFormat="1" applyFont="1" applyFill="1" applyBorder="1" applyAlignment="1">
      <alignment horizontal="right"/>
    </xf>
    <xf numFmtId="181" fontId="16" fillId="0" borderId="14" xfId="0" applyNumberFormat="1" applyFont="1" applyFill="1" applyBorder="1" applyAlignment="1">
      <alignment horizontal="right"/>
    </xf>
    <xf numFmtId="180" fontId="15" fillId="0" borderId="18" xfId="20" applyNumberFormat="1" applyFont="1" applyFill="1" applyBorder="1" applyAlignment="1" applyProtection="1">
      <alignment horizontal="right"/>
      <protection hidden="1" locked="0"/>
    </xf>
    <xf numFmtId="180" fontId="15" fillId="0" borderId="13" xfId="20" applyNumberFormat="1" applyFont="1" applyFill="1" applyBorder="1" applyAlignment="1" applyProtection="1">
      <alignment horizontal="right"/>
      <protection hidden="1" locked="0"/>
    </xf>
    <xf numFmtId="180" fontId="15" fillId="0" borderId="14" xfId="20" applyNumberFormat="1" applyFont="1" applyFill="1" applyBorder="1" applyAlignment="1" applyProtection="1">
      <alignment horizontal="right"/>
      <protection hidden="1" locked="0"/>
    </xf>
    <xf numFmtId="2" fontId="15" fillId="0" borderId="18" xfId="0" applyNumberFormat="1" applyFont="1" applyFill="1" applyBorder="1" applyAlignment="1" applyProtection="1">
      <alignment horizontal="right"/>
      <protection hidden="1" locked="0"/>
    </xf>
    <xf numFmtId="2" fontId="15" fillId="0" borderId="13" xfId="0" applyNumberFormat="1" applyFont="1" applyFill="1" applyBorder="1" applyAlignment="1" applyProtection="1">
      <alignment horizontal="right"/>
      <protection hidden="1" locked="0"/>
    </xf>
    <xf numFmtId="2" fontId="15" fillId="0" borderId="14" xfId="0" applyNumberFormat="1" applyFont="1" applyFill="1" applyBorder="1" applyAlignment="1" applyProtection="1">
      <alignment horizontal="right"/>
      <protection hidden="1" locked="0"/>
    </xf>
    <xf numFmtId="2" fontId="15" fillId="0" borderId="18" xfId="0" applyNumberFormat="1" applyFont="1" applyFill="1" applyBorder="1" applyAlignment="1">
      <alignment horizontal="right"/>
    </xf>
    <xf numFmtId="2" fontId="15" fillId="0" borderId="38" xfId="0" applyNumberFormat="1" applyFont="1" applyFill="1" applyBorder="1" applyAlignment="1">
      <alignment horizontal="right"/>
    </xf>
    <xf numFmtId="2" fontId="15" fillId="0" borderId="39" xfId="0" applyNumberFormat="1" applyFont="1" applyFill="1" applyBorder="1" applyAlignment="1">
      <alignment horizontal="right"/>
    </xf>
    <xf numFmtId="0" fontId="18" fillId="0" borderId="40" xfId="24" applyFont="1" applyFill="1" applyBorder="1" applyAlignment="1">
      <alignment vertical="center"/>
      <protection/>
    </xf>
    <xf numFmtId="0" fontId="18" fillId="0" borderId="27" xfId="24" applyFont="1" applyFill="1" applyBorder="1" applyAlignment="1">
      <alignment vertical="center"/>
      <protection/>
    </xf>
    <xf numFmtId="0" fontId="18" fillId="0" borderId="30" xfId="24" applyFont="1" applyFill="1" applyBorder="1" applyAlignment="1">
      <alignment vertical="center"/>
      <protection/>
    </xf>
    <xf numFmtId="0" fontId="18" fillId="0" borderId="41" xfId="24" applyFont="1" applyFill="1" applyBorder="1" applyAlignment="1">
      <alignment vertical="center"/>
      <protection/>
    </xf>
    <xf numFmtId="0" fontId="11" fillId="0" borderId="37" xfId="22" applyFont="1" applyFill="1" applyBorder="1" applyAlignment="1">
      <alignment horizontal="right" vertical="center"/>
      <protection/>
    </xf>
    <xf numFmtId="1" fontId="15" fillId="0" borderId="42" xfId="0" applyNumberFormat="1" applyFont="1" applyBorder="1" applyAlignment="1">
      <alignment horizontal="center" vertical="center"/>
    </xf>
    <xf numFmtId="9" fontId="15" fillId="0" borderId="42" xfId="20" applyFont="1" applyFill="1" applyBorder="1" applyAlignment="1">
      <alignment horizontal="center" vertical="center"/>
    </xf>
    <xf numFmtId="1" fontId="15" fillId="0" borderId="42" xfId="0" applyNumberFormat="1" applyFont="1" applyFill="1" applyBorder="1" applyAlignment="1">
      <alignment horizontal="center" vertical="center"/>
    </xf>
    <xf numFmtId="2" fontId="15" fillId="0" borderId="42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center" vertical="center"/>
    </xf>
    <xf numFmtId="177" fontId="15" fillId="0" borderId="42" xfId="0" applyNumberFormat="1" applyFont="1" applyFill="1" applyBorder="1" applyAlignment="1">
      <alignment horizontal="center" vertical="center"/>
    </xf>
    <xf numFmtId="180" fontId="15" fillId="0" borderId="10" xfId="20" applyNumberFormat="1" applyFont="1" applyBorder="1" applyAlignment="1" applyProtection="1">
      <alignment horizontal="right"/>
      <protection hidden="1" locked="0"/>
    </xf>
    <xf numFmtId="180" fontId="16" fillId="0" borderId="10" xfId="20" applyNumberFormat="1" applyFont="1" applyFill="1" applyBorder="1" applyAlignment="1">
      <alignment horizontal="right"/>
    </xf>
    <xf numFmtId="181" fontId="16" fillId="0" borderId="10" xfId="0" applyNumberFormat="1" applyFont="1" applyFill="1" applyBorder="1" applyAlignment="1">
      <alignment horizontal="right"/>
    </xf>
    <xf numFmtId="180" fontId="15" fillId="0" borderId="10" xfId="20" applyNumberFormat="1" applyFont="1" applyFill="1" applyBorder="1" applyAlignment="1" applyProtection="1">
      <alignment horizontal="right"/>
      <protection hidden="1" locked="0"/>
    </xf>
    <xf numFmtId="2" fontId="15" fillId="0" borderId="10" xfId="0" applyNumberFormat="1" applyFont="1" applyFill="1" applyBorder="1" applyAlignment="1" applyProtection="1">
      <alignment horizontal="right"/>
      <protection hidden="1" locked="0"/>
    </xf>
    <xf numFmtId="180" fontId="15" fillId="0" borderId="19" xfId="20" applyNumberFormat="1" applyFont="1" applyBorder="1" applyAlignment="1" applyProtection="1">
      <alignment horizontal="right"/>
      <protection hidden="1" locked="0"/>
    </xf>
    <xf numFmtId="180" fontId="15" fillId="0" borderId="19" xfId="20" applyNumberFormat="1" applyFont="1" applyFill="1" applyBorder="1" applyAlignment="1" applyProtection="1">
      <alignment horizontal="right"/>
      <protection hidden="1" locked="0"/>
    </xf>
    <xf numFmtId="2" fontId="15" fillId="0" borderId="19" xfId="0" applyNumberFormat="1" applyFont="1" applyFill="1" applyBorder="1" applyAlignment="1" applyProtection="1">
      <alignment horizontal="right"/>
      <protection hidden="1" locked="0"/>
    </xf>
    <xf numFmtId="180" fontId="15" fillId="0" borderId="12" xfId="20" applyNumberFormat="1" applyFont="1" applyBorder="1" applyAlignment="1" applyProtection="1">
      <alignment horizontal="right"/>
      <protection hidden="1" locked="0"/>
    </xf>
    <xf numFmtId="180" fontId="16" fillId="0" borderId="12" xfId="20" applyNumberFormat="1" applyFont="1" applyFill="1" applyBorder="1" applyAlignment="1">
      <alignment horizontal="right"/>
    </xf>
    <xf numFmtId="181" fontId="16" fillId="0" borderId="12" xfId="0" applyNumberFormat="1" applyFont="1" applyFill="1" applyBorder="1" applyAlignment="1">
      <alignment horizontal="right"/>
    </xf>
    <xf numFmtId="180" fontId="15" fillId="0" borderId="12" xfId="20" applyNumberFormat="1" applyFont="1" applyFill="1" applyBorder="1" applyAlignment="1" applyProtection="1">
      <alignment horizontal="right"/>
      <protection hidden="1" locked="0"/>
    </xf>
    <xf numFmtId="2" fontId="15" fillId="0" borderId="12" xfId="0" applyNumberFormat="1" applyFont="1" applyFill="1" applyBorder="1" applyAlignment="1" applyProtection="1">
      <alignment horizontal="right"/>
      <protection hidden="1" locked="0"/>
    </xf>
    <xf numFmtId="2" fontId="15" fillId="0" borderId="43" xfId="0" applyNumberFormat="1" applyFont="1" applyFill="1" applyBorder="1" applyAlignment="1" applyProtection="1">
      <alignment horizontal="right"/>
      <protection hidden="1" locked="0"/>
    </xf>
    <xf numFmtId="38" fontId="15" fillId="0" borderId="37" xfId="21" applyFont="1" applyBorder="1" applyAlignment="1">
      <alignment horizontal="right" vertical="center"/>
    </xf>
    <xf numFmtId="0" fontId="16" fillId="0" borderId="44" xfId="0" applyFont="1" applyFill="1" applyBorder="1" applyAlignment="1">
      <alignment horizontal="left" vertical="center"/>
    </xf>
    <xf numFmtId="180" fontId="15" fillId="0" borderId="45" xfId="20" applyNumberFormat="1" applyFont="1" applyBorder="1" applyAlignment="1" applyProtection="1">
      <alignment horizontal="right"/>
      <protection hidden="1" locked="0"/>
    </xf>
    <xf numFmtId="180" fontId="15" fillId="0" borderId="46" xfId="20" applyNumberFormat="1" applyFont="1" applyBorder="1" applyAlignment="1" applyProtection="1">
      <alignment horizontal="right"/>
      <protection hidden="1" locked="0"/>
    </xf>
    <xf numFmtId="180" fontId="15" fillId="0" borderId="47" xfId="20" applyNumberFormat="1" applyFont="1" applyBorder="1" applyAlignment="1" applyProtection="1">
      <alignment horizontal="right"/>
      <protection locked="0"/>
    </xf>
    <xf numFmtId="180" fontId="16" fillId="0" borderId="48" xfId="20" applyNumberFormat="1" applyFont="1" applyFill="1" applyBorder="1" applyAlignment="1">
      <alignment horizontal="right"/>
    </xf>
    <xf numFmtId="180" fontId="16" fillId="0" borderId="49" xfId="20" applyNumberFormat="1" applyFont="1" applyFill="1" applyBorder="1" applyAlignment="1">
      <alignment horizontal="right"/>
    </xf>
    <xf numFmtId="180" fontId="16" fillId="0" borderId="50" xfId="20" applyNumberFormat="1" applyFont="1" applyFill="1" applyBorder="1" applyAlignment="1">
      <alignment horizontal="right"/>
    </xf>
    <xf numFmtId="181" fontId="16" fillId="0" borderId="48" xfId="0" applyNumberFormat="1" applyFont="1" applyFill="1" applyBorder="1" applyAlignment="1">
      <alignment horizontal="right"/>
    </xf>
    <xf numFmtId="181" fontId="16" fillId="0" borderId="49" xfId="0" applyNumberFormat="1" applyFont="1" applyFill="1" applyBorder="1" applyAlignment="1">
      <alignment horizontal="right"/>
    </xf>
    <xf numFmtId="181" fontId="16" fillId="0" borderId="50" xfId="0" applyNumberFormat="1" applyFont="1" applyFill="1" applyBorder="1" applyAlignment="1">
      <alignment horizontal="right"/>
    </xf>
    <xf numFmtId="180" fontId="15" fillId="0" borderId="45" xfId="20" applyNumberFormat="1" applyFont="1" applyFill="1" applyBorder="1" applyAlignment="1" applyProtection="1">
      <alignment horizontal="right"/>
      <protection hidden="1" locked="0"/>
    </xf>
    <xf numFmtId="180" fontId="15" fillId="0" borderId="46" xfId="20" applyNumberFormat="1" applyFont="1" applyFill="1" applyBorder="1" applyAlignment="1" applyProtection="1">
      <alignment horizontal="right"/>
      <protection hidden="1" locked="0"/>
    </xf>
    <xf numFmtId="180" fontId="15" fillId="0" borderId="47" xfId="20" applyNumberFormat="1" applyFont="1" applyFill="1" applyBorder="1" applyAlignment="1" applyProtection="1">
      <alignment horizontal="right"/>
      <protection hidden="1" locked="0"/>
    </xf>
    <xf numFmtId="2" fontId="15" fillId="0" borderId="45" xfId="0" applyNumberFormat="1" applyFont="1" applyFill="1" applyBorder="1" applyAlignment="1" applyProtection="1">
      <alignment horizontal="right"/>
      <protection hidden="1" locked="0"/>
    </xf>
    <xf numFmtId="2" fontId="15" fillId="0" borderId="46" xfId="0" applyNumberFormat="1" applyFont="1" applyFill="1" applyBorder="1" applyAlignment="1" applyProtection="1">
      <alignment horizontal="right"/>
      <protection hidden="1" locked="0"/>
    </xf>
    <xf numFmtId="2" fontId="15" fillId="0" borderId="47" xfId="0" applyNumberFormat="1" applyFont="1" applyFill="1" applyBorder="1" applyAlignment="1" applyProtection="1">
      <alignment horizontal="right"/>
      <protection hidden="1" locked="0"/>
    </xf>
    <xf numFmtId="0" fontId="16" fillId="0" borderId="51" xfId="0" applyFont="1" applyFill="1" applyBorder="1" applyAlignment="1">
      <alignment horizontal="left" vertical="center"/>
    </xf>
    <xf numFmtId="180" fontId="15" fillId="0" borderId="52" xfId="20" applyNumberFormat="1" applyFont="1" applyBorder="1" applyAlignment="1" applyProtection="1">
      <alignment horizontal="right"/>
      <protection hidden="1" locked="0"/>
    </xf>
    <xf numFmtId="180" fontId="15" fillId="0" borderId="53" xfId="20" applyNumberFormat="1" applyFont="1" applyBorder="1" applyAlignment="1" applyProtection="1">
      <alignment horizontal="right"/>
      <protection hidden="1" locked="0"/>
    </xf>
    <xf numFmtId="180" fontId="15" fillId="0" borderId="54" xfId="20" applyNumberFormat="1" applyFont="1" applyBorder="1" applyAlignment="1" applyProtection="1">
      <alignment horizontal="right"/>
      <protection locked="0"/>
    </xf>
    <xf numFmtId="180" fontId="16" fillId="0" borderId="52" xfId="20" applyNumberFormat="1" applyFont="1" applyFill="1" applyBorder="1" applyAlignment="1">
      <alignment horizontal="right"/>
    </xf>
    <xf numFmtId="180" fontId="16" fillId="0" borderId="53" xfId="20" applyNumberFormat="1" applyFont="1" applyFill="1" applyBorder="1" applyAlignment="1">
      <alignment horizontal="right"/>
    </xf>
    <xf numFmtId="180" fontId="16" fillId="0" borderId="54" xfId="20" applyNumberFormat="1" applyFont="1" applyFill="1" applyBorder="1" applyAlignment="1">
      <alignment horizontal="right"/>
    </xf>
    <xf numFmtId="181" fontId="16" fillId="0" borderId="52" xfId="0" applyNumberFormat="1" applyFont="1" applyFill="1" applyBorder="1" applyAlignment="1">
      <alignment horizontal="right"/>
    </xf>
    <xf numFmtId="181" fontId="16" fillId="0" borderId="53" xfId="0" applyNumberFormat="1" applyFont="1" applyFill="1" applyBorder="1" applyAlignment="1">
      <alignment horizontal="right"/>
    </xf>
    <xf numFmtId="181" fontId="16" fillId="0" borderId="54" xfId="0" applyNumberFormat="1" applyFont="1" applyFill="1" applyBorder="1" applyAlignment="1">
      <alignment horizontal="right"/>
    </xf>
    <xf numFmtId="180" fontId="15" fillId="0" borderId="52" xfId="20" applyNumberFormat="1" applyFont="1" applyFill="1" applyBorder="1" applyAlignment="1" applyProtection="1">
      <alignment horizontal="right"/>
      <protection hidden="1" locked="0"/>
    </xf>
    <xf numFmtId="180" fontId="15" fillId="0" borderId="53" xfId="20" applyNumberFormat="1" applyFont="1" applyFill="1" applyBorder="1" applyAlignment="1" applyProtection="1">
      <alignment horizontal="right"/>
      <protection hidden="1" locked="0"/>
    </xf>
    <xf numFmtId="180" fontId="15" fillId="0" borderId="54" xfId="20" applyNumberFormat="1" applyFont="1" applyFill="1" applyBorder="1" applyAlignment="1" applyProtection="1">
      <alignment horizontal="right"/>
      <protection hidden="1" locked="0"/>
    </xf>
    <xf numFmtId="2" fontId="15" fillId="0" borderId="52" xfId="0" applyNumberFormat="1" applyFont="1" applyFill="1" applyBorder="1" applyAlignment="1" applyProtection="1">
      <alignment horizontal="right"/>
      <protection hidden="1" locked="0"/>
    </xf>
    <xf numFmtId="2" fontId="15" fillId="0" borderId="53" xfId="0" applyNumberFormat="1" applyFont="1" applyFill="1" applyBorder="1" applyAlignment="1" applyProtection="1">
      <alignment horizontal="right"/>
      <protection hidden="1" locked="0"/>
    </xf>
    <xf numFmtId="2" fontId="15" fillId="0" borderId="54" xfId="0" applyNumberFormat="1" applyFont="1" applyFill="1" applyBorder="1" applyAlignment="1" applyProtection="1">
      <alignment horizontal="right"/>
      <protection hidden="1" locked="0"/>
    </xf>
    <xf numFmtId="0" fontId="15" fillId="0" borderId="41" xfId="0" applyFont="1" applyBorder="1" applyAlignment="1">
      <alignment horizontal="left" vertical="center"/>
    </xf>
    <xf numFmtId="180" fontId="15" fillId="0" borderId="15" xfId="20" applyNumberFormat="1" applyFont="1" applyBorder="1" applyAlignment="1" applyProtection="1">
      <alignment horizontal="right"/>
      <protection hidden="1" locked="0"/>
    </xf>
    <xf numFmtId="180" fontId="15" fillId="0" borderId="16" xfId="20" applyNumberFormat="1" applyFont="1" applyBorder="1" applyAlignment="1" applyProtection="1">
      <alignment horizontal="right"/>
      <protection hidden="1" locked="0"/>
    </xf>
    <xf numFmtId="180" fontId="15" fillId="0" borderId="17" xfId="20" applyNumberFormat="1" applyFont="1" applyBorder="1" applyAlignment="1" applyProtection="1">
      <alignment horizontal="right"/>
      <protection locked="0"/>
    </xf>
    <xf numFmtId="180" fontId="16" fillId="0" borderId="15" xfId="20" applyNumberFormat="1" applyFont="1" applyFill="1" applyBorder="1" applyAlignment="1">
      <alignment horizontal="right"/>
    </xf>
    <xf numFmtId="180" fontId="16" fillId="0" borderId="16" xfId="20" applyNumberFormat="1" applyFont="1" applyFill="1" applyBorder="1" applyAlignment="1">
      <alignment horizontal="right"/>
    </xf>
    <xf numFmtId="180" fontId="16" fillId="0" borderId="17" xfId="20" applyNumberFormat="1" applyFont="1" applyFill="1" applyBorder="1" applyAlignment="1">
      <alignment horizontal="right"/>
    </xf>
    <xf numFmtId="181" fontId="16" fillId="0" borderId="15" xfId="0" applyNumberFormat="1" applyFont="1" applyFill="1" applyBorder="1" applyAlignment="1">
      <alignment horizontal="right"/>
    </xf>
    <xf numFmtId="181" fontId="16" fillId="0" borderId="16" xfId="0" applyNumberFormat="1" applyFont="1" applyFill="1" applyBorder="1" applyAlignment="1">
      <alignment horizontal="right"/>
    </xf>
    <xf numFmtId="181" fontId="16" fillId="0" borderId="17" xfId="0" applyNumberFormat="1" applyFont="1" applyFill="1" applyBorder="1" applyAlignment="1">
      <alignment horizontal="right"/>
    </xf>
    <xf numFmtId="180" fontId="15" fillId="0" borderId="15" xfId="20" applyNumberFormat="1" applyFont="1" applyFill="1" applyBorder="1" applyAlignment="1" applyProtection="1">
      <alignment horizontal="right"/>
      <protection hidden="1" locked="0"/>
    </xf>
    <xf numFmtId="180" fontId="15" fillId="0" borderId="16" xfId="20" applyNumberFormat="1" applyFont="1" applyFill="1" applyBorder="1" applyAlignment="1" applyProtection="1">
      <alignment horizontal="right"/>
      <protection hidden="1" locked="0"/>
    </xf>
    <xf numFmtId="180" fontId="15" fillId="0" borderId="17" xfId="20" applyNumberFormat="1" applyFont="1" applyFill="1" applyBorder="1" applyAlignment="1" applyProtection="1">
      <alignment horizontal="right"/>
      <protection hidden="1" locked="0"/>
    </xf>
    <xf numFmtId="2" fontId="15" fillId="0" borderId="15" xfId="0" applyNumberFormat="1" applyFont="1" applyFill="1" applyBorder="1" applyAlignment="1" applyProtection="1">
      <alignment horizontal="right"/>
      <protection hidden="1" locked="0"/>
    </xf>
    <xf numFmtId="2" fontId="15" fillId="0" borderId="16" xfId="0" applyNumberFormat="1" applyFont="1" applyFill="1" applyBorder="1" applyAlignment="1" applyProtection="1">
      <alignment horizontal="right"/>
      <protection hidden="1" locked="0"/>
    </xf>
    <xf numFmtId="2" fontId="15" fillId="0" borderId="17" xfId="0" applyNumberFormat="1" applyFont="1" applyFill="1" applyBorder="1" applyAlignment="1" applyProtection="1">
      <alignment horizontal="right"/>
      <protection hidden="1" locked="0"/>
    </xf>
    <xf numFmtId="38" fontId="16" fillId="0" borderId="51" xfId="21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" fontId="19" fillId="0" borderId="0" xfId="0" applyNumberFormat="1" applyFont="1" applyAlignment="1">
      <alignment horizontal="left" vertical="center"/>
    </xf>
    <xf numFmtId="0" fontId="15" fillId="0" borderId="37" xfId="0" applyFont="1" applyBorder="1" applyAlignment="1">
      <alignment horizontal="center" vertical="center"/>
    </xf>
    <xf numFmtId="38" fontId="16" fillId="0" borderId="10" xfId="25" applyFont="1" applyFill="1" applyBorder="1" applyAlignment="1">
      <alignment horizontal="right"/>
    </xf>
    <xf numFmtId="38" fontId="16" fillId="0" borderId="2" xfId="25" applyFont="1" applyFill="1" applyBorder="1" applyAlignment="1">
      <alignment horizontal="right"/>
    </xf>
    <xf numFmtId="38" fontId="15" fillId="0" borderId="11" xfId="25" applyFont="1" applyBorder="1" applyAlignment="1">
      <alignment horizontal="right"/>
    </xf>
    <xf numFmtId="38" fontId="16" fillId="0" borderId="19" xfId="25" applyFont="1" applyFill="1" applyBorder="1" applyAlignment="1">
      <alignment horizontal="right"/>
    </xf>
    <xf numFmtId="38" fontId="16" fillId="0" borderId="1" xfId="25" applyFont="1" applyFill="1" applyBorder="1" applyAlignment="1">
      <alignment horizontal="right"/>
    </xf>
    <xf numFmtId="38" fontId="15" fillId="0" borderId="20" xfId="25" applyFont="1" applyBorder="1" applyAlignment="1">
      <alignment horizontal="right"/>
    </xf>
    <xf numFmtId="38" fontId="16" fillId="0" borderId="45" xfId="25" applyFont="1" applyFill="1" applyBorder="1" applyAlignment="1">
      <alignment horizontal="right"/>
    </xf>
    <xf numFmtId="38" fontId="16" fillId="0" borderId="46" xfId="25" applyFont="1" applyFill="1" applyBorder="1" applyAlignment="1">
      <alignment horizontal="right"/>
    </xf>
    <xf numFmtId="38" fontId="15" fillId="0" borderId="47" xfId="25" applyFont="1" applyBorder="1" applyAlignment="1">
      <alignment horizontal="right"/>
    </xf>
    <xf numFmtId="38" fontId="16" fillId="0" borderId="52" xfId="25" applyFont="1" applyFill="1" applyBorder="1" applyAlignment="1">
      <alignment horizontal="right"/>
    </xf>
    <xf numFmtId="38" fontId="16" fillId="0" borderId="53" xfId="25" applyFont="1" applyFill="1" applyBorder="1" applyAlignment="1">
      <alignment horizontal="right"/>
    </xf>
    <xf numFmtId="38" fontId="15" fillId="0" borderId="54" xfId="25" applyFont="1" applyBorder="1" applyAlignment="1">
      <alignment horizontal="right"/>
    </xf>
    <xf numFmtId="38" fontId="15" fillId="0" borderId="15" xfId="25" applyFont="1" applyBorder="1" applyAlignment="1">
      <alignment horizontal="right"/>
    </xf>
    <xf numFmtId="38" fontId="15" fillId="0" borderId="16" xfId="25" applyFont="1" applyBorder="1" applyAlignment="1">
      <alignment horizontal="right"/>
    </xf>
    <xf numFmtId="38" fontId="15" fillId="0" borderId="17" xfId="25" applyFont="1" applyBorder="1" applyAlignment="1">
      <alignment horizontal="right"/>
    </xf>
    <xf numFmtId="38" fontId="15" fillId="0" borderId="12" xfId="25" applyFont="1" applyBorder="1" applyAlignment="1">
      <alignment horizontal="right"/>
    </xf>
    <xf numFmtId="38" fontId="15" fillId="0" borderId="13" xfId="25" applyFont="1" applyBorder="1" applyAlignment="1">
      <alignment horizontal="right"/>
    </xf>
    <xf numFmtId="38" fontId="15" fillId="0" borderId="14" xfId="25" applyFont="1" applyBorder="1" applyAlignment="1">
      <alignment horizontal="right"/>
    </xf>
    <xf numFmtId="38" fontId="15" fillId="0" borderId="15" xfId="25" applyFont="1" applyFill="1" applyBorder="1" applyAlignment="1">
      <alignment horizontal="right"/>
    </xf>
    <xf numFmtId="38" fontId="15" fillId="0" borderId="16" xfId="25" applyFont="1" applyFill="1" applyBorder="1" applyAlignment="1">
      <alignment horizontal="right"/>
    </xf>
    <xf numFmtId="38" fontId="15" fillId="0" borderId="12" xfId="25" applyFont="1" applyFill="1" applyBorder="1" applyAlignment="1">
      <alignment horizontal="right"/>
    </xf>
    <xf numFmtId="38" fontId="15" fillId="0" borderId="13" xfId="25" applyFont="1" applyFill="1" applyBorder="1" applyAlignment="1">
      <alignment horizontal="right"/>
    </xf>
    <xf numFmtId="38" fontId="15" fillId="0" borderId="18" xfId="25" applyFont="1" applyFill="1" applyBorder="1" applyAlignment="1">
      <alignment horizontal="right"/>
    </xf>
    <xf numFmtId="2" fontId="15" fillId="0" borderId="13" xfId="0" applyNumberFormat="1" applyFont="1" applyFill="1" applyBorder="1" applyAlignment="1">
      <alignment horizontal="right"/>
    </xf>
    <xf numFmtId="2" fontId="15" fillId="0" borderId="24" xfId="0" applyNumberFormat="1" applyFont="1" applyFill="1" applyBorder="1" applyAlignment="1">
      <alignment horizontal="right"/>
    </xf>
    <xf numFmtId="2" fontId="15" fillId="0" borderId="25" xfId="0" applyNumberFormat="1" applyFont="1" applyFill="1" applyBorder="1" applyAlignment="1">
      <alignment horizontal="right"/>
    </xf>
    <xf numFmtId="2" fontId="15" fillId="0" borderId="55" xfId="0" applyNumberFormat="1" applyFont="1" applyFill="1" applyBorder="1" applyAlignment="1">
      <alignment horizontal="right"/>
    </xf>
    <xf numFmtId="38" fontId="15" fillId="0" borderId="43" xfId="25" applyFont="1" applyBorder="1" applyAlignment="1">
      <alignment horizontal="right"/>
    </xf>
    <xf numFmtId="2" fontId="2" fillId="0" borderId="56" xfId="0" applyNumberFormat="1" applyFont="1" applyFill="1" applyBorder="1" applyAlignment="1">
      <alignment horizontal="right"/>
    </xf>
    <xf numFmtId="2" fontId="2" fillId="0" borderId="57" xfId="0" applyNumberFormat="1" applyFont="1" applyFill="1" applyBorder="1" applyAlignment="1">
      <alignment horizontal="right"/>
    </xf>
    <xf numFmtId="2" fontId="2" fillId="0" borderId="58" xfId="0" applyNumberFormat="1" applyFont="1" applyFill="1" applyBorder="1" applyAlignment="1">
      <alignment horizontal="right"/>
    </xf>
    <xf numFmtId="2" fontId="2" fillId="0" borderId="56" xfId="21" applyNumberFormat="1" applyFont="1" applyFill="1" applyBorder="1" applyAlignment="1">
      <alignment horizontal="right"/>
    </xf>
    <xf numFmtId="2" fontId="2" fillId="0" borderId="57" xfId="21" applyNumberFormat="1" applyFont="1" applyFill="1" applyBorder="1" applyAlignment="1">
      <alignment horizontal="right"/>
    </xf>
    <xf numFmtId="2" fontId="2" fillId="0" borderId="58" xfId="21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2" fillId="0" borderId="59" xfId="0" applyNumberFormat="1" applyFont="1" applyFill="1" applyBorder="1" applyAlignment="1">
      <alignment horizontal="right"/>
    </xf>
    <xf numFmtId="2" fontId="2" fillId="0" borderId="60" xfId="0" applyNumberFormat="1" applyFont="1" applyFill="1" applyBorder="1" applyAlignment="1">
      <alignment horizontal="right"/>
    </xf>
    <xf numFmtId="2" fontId="2" fillId="0" borderId="61" xfId="0" applyNumberFormat="1" applyFont="1" applyFill="1" applyBorder="1" applyAlignment="1">
      <alignment horizontal="right"/>
    </xf>
    <xf numFmtId="2" fontId="2" fillId="0" borderId="62" xfId="0" applyNumberFormat="1" applyFont="1" applyFill="1" applyBorder="1" applyAlignment="1">
      <alignment horizontal="right"/>
    </xf>
    <xf numFmtId="0" fontId="15" fillId="0" borderId="63" xfId="0" applyFont="1" applyBorder="1" applyAlignment="1">
      <alignment vertical="center"/>
    </xf>
    <xf numFmtId="1" fontId="15" fillId="0" borderId="64" xfId="0" applyNumberFormat="1" applyFont="1" applyFill="1" applyBorder="1" applyAlignment="1">
      <alignment horizontal="center" vertical="center" wrapText="1"/>
    </xf>
    <xf numFmtId="1" fontId="15" fillId="0" borderId="65" xfId="0" applyNumberFormat="1" applyFont="1" applyFill="1" applyBorder="1" applyAlignment="1">
      <alignment horizontal="center" vertical="center" wrapText="1"/>
    </xf>
    <xf numFmtId="1" fontId="15" fillId="0" borderId="66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64" xfId="0" applyNumberFormat="1" applyFont="1" applyFill="1" applyBorder="1" applyAlignment="1">
      <alignment horizontal="center" vertical="center" wrapText="1"/>
    </xf>
    <xf numFmtId="0" fontId="15" fillId="0" borderId="65" xfId="0" applyNumberFormat="1" applyFont="1" applyFill="1" applyBorder="1" applyAlignment="1">
      <alignment horizontal="center" vertical="center" wrapText="1"/>
    </xf>
    <xf numFmtId="0" fontId="15" fillId="0" borderId="66" xfId="0" applyNumberFormat="1" applyFont="1" applyFill="1" applyBorder="1" applyAlignment="1">
      <alignment horizontal="center" vertical="center" wrapText="1"/>
    </xf>
    <xf numFmtId="2" fontId="15" fillId="0" borderId="64" xfId="0" applyNumberFormat="1" applyFont="1" applyFill="1" applyBorder="1" applyAlignment="1">
      <alignment horizontal="center" vertical="center" wrapText="1"/>
    </xf>
    <xf numFmtId="2" fontId="15" fillId="0" borderId="65" xfId="0" applyNumberFormat="1" applyFont="1" applyFill="1" applyBorder="1" applyAlignment="1">
      <alignment horizontal="center" vertical="center" wrapText="1"/>
    </xf>
    <xf numFmtId="2" fontId="15" fillId="0" borderId="66" xfId="0" applyNumberFormat="1" applyFont="1" applyFill="1" applyBorder="1" applyAlignment="1">
      <alignment horizontal="center" vertical="center" wrapText="1"/>
    </xf>
    <xf numFmtId="177" fontId="15" fillId="0" borderId="64" xfId="0" applyNumberFormat="1" applyFont="1" applyFill="1" applyBorder="1" applyAlignment="1">
      <alignment horizontal="center" vertical="center" wrapText="1"/>
    </xf>
    <xf numFmtId="177" fontId="15" fillId="0" borderId="65" xfId="0" applyNumberFormat="1" applyFont="1" applyFill="1" applyBorder="1" applyAlignment="1">
      <alignment horizontal="center" vertical="center" wrapText="1"/>
    </xf>
    <xf numFmtId="177" fontId="15" fillId="0" borderId="66" xfId="0" applyNumberFormat="1" applyFont="1" applyFill="1" applyBorder="1" applyAlignment="1">
      <alignment horizontal="center" vertical="center" wrapText="1"/>
    </xf>
    <xf numFmtId="1" fontId="15" fillId="0" borderId="64" xfId="0" applyNumberFormat="1" applyFont="1" applyBorder="1" applyAlignment="1">
      <alignment horizontal="center" vertical="center" wrapText="1"/>
    </xf>
    <xf numFmtId="1" fontId="15" fillId="0" borderId="65" xfId="0" applyNumberFormat="1" applyFont="1" applyBorder="1" applyAlignment="1">
      <alignment horizontal="center" vertical="center" wrapText="1"/>
    </xf>
    <xf numFmtId="1" fontId="15" fillId="0" borderId="66" xfId="0" applyNumberFormat="1" applyFont="1" applyBorder="1" applyAlignment="1">
      <alignment horizontal="center" vertical="center" wrapText="1"/>
    </xf>
    <xf numFmtId="9" fontId="15" fillId="0" borderId="64" xfId="20" applyFont="1" applyFill="1" applyBorder="1" applyAlignment="1">
      <alignment horizontal="center" vertical="center" wrapText="1"/>
    </xf>
    <xf numFmtId="9" fontId="15" fillId="0" borderId="65" xfId="20" applyFont="1" applyFill="1" applyBorder="1" applyAlignment="1">
      <alignment horizontal="center" vertical="center" wrapText="1"/>
    </xf>
    <xf numFmtId="9" fontId="15" fillId="0" borderId="66" xfId="20" applyFont="1" applyFill="1" applyBorder="1" applyAlignment="1">
      <alignment horizontal="center" vertical="center" wrapText="1"/>
    </xf>
    <xf numFmtId="0" fontId="11" fillId="0" borderId="63" xfId="22" applyFont="1" applyFill="1" applyBorder="1" applyAlignment="1">
      <alignment horizontal="center" vertical="center"/>
      <protection/>
    </xf>
    <xf numFmtId="0" fontId="11" fillId="0" borderId="37" xfId="22" applyFont="1" applyFill="1" applyBorder="1" applyAlignment="1">
      <alignment horizontal="center" vertical="center"/>
      <protection/>
    </xf>
    <xf numFmtId="180" fontId="11" fillId="0" borderId="57" xfId="20" applyNumberFormat="1" applyFont="1" applyFill="1" applyBorder="1" applyAlignment="1">
      <alignment horizontal="center" vertical="center" wrapText="1"/>
    </xf>
    <xf numFmtId="180" fontId="11" fillId="0" borderId="58" xfId="20" applyNumberFormat="1" applyFont="1" applyFill="1" applyBorder="1" applyAlignment="1">
      <alignment horizontal="center" vertical="center" wrapText="1"/>
    </xf>
    <xf numFmtId="1" fontId="11" fillId="0" borderId="57" xfId="22" applyNumberFormat="1" applyFont="1" applyFill="1" applyBorder="1" applyAlignment="1">
      <alignment horizontal="center" vertical="center" wrapText="1"/>
      <protection/>
    </xf>
    <xf numFmtId="1" fontId="11" fillId="0" borderId="58" xfId="22" applyNumberFormat="1" applyFont="1" applyFill="1" applyBorder="1" applyAlignment="1">
      <alignment horizontal="center" vertical="center" wrapText="1"/>
      <protection/>
    </xf>
    <xf numFmtId="0" fontId="11" fillId="0" borderId="57" xfId="22" applyNumberFormat="1" applyFont="1" applyFill="1" applyBorder="1" applyAlignment="1">
      <alignment horizontal="center" vertical="center" wrapText="1"/>
      <protection/>
    </xf>
    <xf numFmtId="0" fontId="11" fillId="0" borderId="58" xfId="22" applyNumberFormat="1" applyFont="1" applyFill="1" applyBorder="1" applyAlignment="1">
      <alignment horizontal="center" vertical="center" wrapText="1"/>
      <protection/>
    </xf>
    <xf numFmtId="0" fontId="11" fillId="0" borderId="57" xfId="22" applyFont="1" applyFill="1" applyBorder="1" applyAlignment="1">
      <alignment horizontal="center" vertical="center"/>
      <protection/>
    </xf>
    <xf numFmtId="0" fontId="11" fillId="0" borderId="58" xfId="22" applyFont="1" applyFill="1" applyBorder="1" applyAlignment="1">
      <alignment horizontal="center" vertical="center"/>
      <protection/>
    </xf>
    <xf numFmtId="1" fontId="11" fillId="0" borderId="57" xfId="22" applyNumberFormat="1" applyFont="1" applyFill="1" applyBorder="1" applyAlignment="1">
      <alignment horizontal="center" vertical="center"/>
      <protection/>
    </xf>
    <xf numFmtId="0" fontId="17" fillId="0" borderId="57" xfId="22" applyFont="1" applyFill="1" applyBorder="1" applyAlignment="1">
      <alignment horizontal="center" vertical="center"/>
      <protection/>
    </xf>
    <xf numFmtId="0" fontId="17" fillId="0" borderId="58" xfId="22" applyFont="1" applyFill="1" applyBorder="1" applyAlignment="1">
      <alignment horizontal="center" vertical="center"/>
      <protection/>
    </xf>
    <xf numFmtId="180" fontId="11" fillId="0" borderId="57" xfId="20" applyNumberFormat="1" applyFont="1" applyFill="1" applyBorder="1" applyAlignment="1">
      <alignment horizontal="center" vertical="center"/>
    </xf>
    <xf numFmtId="180" fontId="17" fillId="0" borderId="57" xfId="20" applyNumberFormat="1" applyFont="1" applyFill="1" applyBorder="1" applyAlignment="1">
      <alignment horizontal="center" vertical="center"/>
    </xf>
    <xf numFmtId="180" fontId="17" fillId="0" borderId="58" xfId="20" applyNumberFormat="1" applyFont="1" applyFill="1" applyBorder="1" applyAlignment="1">
      <alignment horizontal="center" vertical="center"/>
    </xf>
    <xf numFmtId="40" fontId="11" fillId="0" borderId="57" xfId="21" applyNumberFormat="1" applyFont="1" applyFill="1" applyBorder="1" applyAlignment="1">
      <alignment horizontal="center" vertical="center" wrapText="1"/>
    </xf>
    <xf numFmtId="40" fontId="11" fillId="0" borderId="58" xfId="21" applyNumberFormat="1" applyFont="1" applyFill="1" applyBorder="1" applyAlignment="1">
      <alignment horizontal="center" vertical="center" wrapText="1"/>
    </xf>
    <xf numFmtId="1" fontId="11" fillId="0" borderId="56" xfId="22" applyNumberFormat="1" applyFont="1" applyFill="1" applyBorder="1" applyAlignment="1">
      <alignment horizontal="center" vertical="center" wrapText="1"/>
      <protection/>
    </xf>
    <xf numFmtId="0" fontId="17" fillId="0" borderId="57" xfId="22" applyFont="1" applyFill="1" applyBorder="1" applyAlignment="1">
      <alignment horizontal="center" vertical="center" wrapText="1"/>
      <protection/>
    </xf>
    <xf numFmtId="0" fontId="17" fillId="0" borderId="58" xfId="22" applyFont="1" applyFill="1" applyBorder="1" applyAlignment="1">
      <alignment horizontal="center" vertical="center" wrapText="1"/>
      <protection/>
    </xf>
    <xf numFmtId="38" fontId="11" fillId="0" borderId="57" xfId="21" applyFont="1" applyFill="1" applyBorder="1" applyAlignment="1">
      <alignment horizontal="center" vertical="center" wrapText="1"/>
    </xf>
    <xf numFmtId="38" fontId="11" fillId="0" borderId="58" xfId="21" applyFont="1" applyFill="1" applyBorder="1" applyAlignment="1">
      <alignment horizontal="center" vertical="center" wrapText="1"/>
    </xf>
    <xf numFmtId="1" fontId="15" fillId="0" borderId="70" xfId="0" applyNumberFormat="1" applyFont="1" applyBorder="1" applyAlignment="1">
      <alignment horizontal="center" vertical="center" wrapText="1"/>
    </xf>
    <xf numFmtId="1" fontId="15" fillId="0" borderId="29" xfId="0" applyNumberFormat="1" applyFont="1" applyBorder="1" applyAlignment="1">
      <alignment horizontal="center" vertical="center" wrapText="1"/>
    </xf>
    <xf numFmtId="0" fontId="15" fillId="0" borderId="70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2" fontId="15" fillId="0" borderId="70" xfId="0" applyNumberFormat="1" applyFont="1" applyFill="1" applyBorder="1" applyAlignment="1">
      <alignment horizontal="center" vertical="center" wrapText="1"/>
    </xf>
    <xf numFmtId="2" fontId="15" fillId="0" borderId="29" xfId="0" applyNumberFormat="1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77" fontId="15" fillId="0" borderId="70" xfId="0" applyNumberFormat="1" applyFont="1" applyFill="1" applyBorder="1" applyAlignment="1">
      <alignment horizontal="center" vertical="center" wrapText="1"/>
    </xf>
    <xf numFmtId="177" fontId="15" fillId="0" borderId="29" xfId="0" applyNumberFormat="1" applyFont="1" applyFill="1" applyBorder="1" applyAlignment="1">
      <alignment horizontal="center" vertical="center" wrapText="1"/>
    </xf>
    <xf numFmtId="9" fontId="15" fillId="0" borderId="70" xfId="20" applyFont="1" applyFill="1" applyBorder="1" applyAlignment="1">
      <alignment horizontal="center" vertical="center" wrapText="1"/>
    </xf>
    <xf numFmtId="9" fontId="15" fillId="0" borderId="29" xfId="20" applyFont="1" applyFill="1" applyBorder="1" applyAlignment="1">
      <alignment horizontal="center" vertical="center" wrapText="1"/>
    </xf>
    <xf numFmtId="1" fontId="15" fillId="0" borderId="70" xfId="0" applyNumberFormat="1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 2" xfId="21"/>
    <cellStyle name="標準 2" xfId="22"/>
    <cellStyle name="標準 2 2" xfId="23"/>
    <cellStyle name="標準 3" xfId="24"/>
    <cellStyle name="桁区切り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市町別　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5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歳児一人平均むし歯数（乳歯＋永久歯）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"/>
          <c:y val="0.15325"/>
          <c:w val="0.839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#,##0.00_);[Red]\(#,##0.00\)" sourceLinked="0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'市町村別保幼こ合計'!$B$5:$B$24</c:f>
              <c:strCache/>
            </c:strRef>
          </c:cat>
          <c:val>
            <c:numRef>
              <c:f>'市町村別保幼こ合計'!$AX$5:$AX$24</c:f>
              <c:numCache/>
            </c:numRef>
          </c:val>
        </c:ser>
        <c:gapWidth val="60"/>
        <c:axId val="51679026"/>
        <c:axId val="62458051"/>
      </c:barChart>
      <c:catAx>
        <c:axId val="5167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2458051"/>
        <c:crosses val="autoZero"/>
        <c:auto val="1"/>
        <c:lblOffset val="100"/>
        <c:noMultiLvlLbl val="0"/>
      </c:catAx>
      <c:valAx>
        <c:axId val="62458051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51679026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市町別　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5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歳児むし歯のある人の割合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75"/>
          <c:y val="0.1485"/>
          <c:w val="0.8807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7"/>
              <c:layout>
                <c:manualLayout>
                  <c:x val="-0.0015"/>
                  <c:y val="-0.00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'市町村別保幼こ合計'!$B$5:$B$24</c:f>
              <c:strCache/>
            </c:strRef>
          </c:cat>
          <c:val>
            <c:numRef>
              <c:f>'市町村別保幼こ合計'!$K$5:$K$24</c:f>
              <c:numCache/>
            </c:numRef>
          </c:val>
        </c:ser>
        <c:gapWidth val="60"/>
        <c:axId val="25251548"/>
        <c:axId val="25937341"/>
      </c:bar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5937341"/>
        <c:crosses val="autoZero"/>
        <c:auto val="1"/>
        <c:lblOffset val="100"/>
        <c:noMultiLvlLbl val="0"/>
      </c:catAx>
      <c:valAx>
        <c:axId val="2593734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251548"/>
        <c:crosses val="autoZero"/>
        <c:crossBetween val="between"/>
        <c:dispUnits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123825</xdr:rowOff>
    </xdr:from>
    <xdr:to>
      <xdr:col>8</xdr:col>
      <xdr:colOff>438150</xdr:colOff>
      <xdr:row>55</xdr:row>
      <xdr:rowOff>19050</xdr:rowOff>
    </xdr:to>
    <xdr:graphicFrame macro="">
      <xdr:nvGraphicFramePr>
        <xdr:cNvPr id="4" name="グラフ 3"/>
        <xdr:cNvGraphicFramePr/>
      </xdr:nvGraphicFramePr>
      <xdr:xfrm>
        <a:off x="104775" y="5648325"/>
        <a:ext cx="5210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</xdr:row>
      <xdr:rowOff>123825</xdr:rowOff>
    </xdr:from>
    <xdr:to>
      <xdr:col>8</xdr:col>
      <xdr:colOff>438150</xdr:colOff>
      <xdr:row>27</xdr:row>
      <xdr:rowOff>9525</xdr:rowOff>
    </xdr:to>
    <xdr:graphicFrame macro="">
      <xdr:nvGraphicFramePr>
        <xdr:cNvPr id="5" name="グラフ 4"/>
        <xdr:cNvGraphicFramePr/>
      </xdr:nvGraphicFramePr>
      <xdr:xfrm>
        <a:off x="104775" y="314325"/>
        <a:ext cx="52101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85725</xdr:rowOff>
    </xdr:from>
    <xdr:to>
      <xdr:col>9</xdr:col>
      <xdr:colOff>0</xdr:colOff>
      <xdr:row>28</xdr:row>
      <xdr:rowOff>133350</xdr:rowOff>
    </xdr:to>
    <xdr:pic>
      <xdr:nvPicPr>
        <xdr:cNvPr id="10" name="図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276225"/>
          <a:ext cx="5400675" cy="519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29</xdr:row>
      <xdr:rowOff>57150</xdr:rowOff>
    </xdr:from>
    <xdr:to>
      <xdr:col>9</xdr:col>
      <xdr:colOff>0</xdr:colOff>
      <xdr:row>56</xdr:row>
      <xdr:rowOff>114300</xdr:rowOff>
    </xdr:to>
    <xdr:pic>
      <xdr:nvPicPr>
        <xdr:cNvPr id="11" name="図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5581650"/>
          <a:ext cx="5400675" cy="520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342900</xdr:colOff>
      <xdr:row>31</xdr:row>
      <xdr:rowOff>57150</xdr:rowOff>
    </xdr:from>
    <xdr:ext cx="495300" cy="295275"/>
    <xdr:sp macro="" textlink="">
      <xdr:nvSpPr>
        <xdr:cNvPr id="9" name="テキスト ボックス 8"/>
        <xdr:cNvSpPr txBox="1"/>
      </xdr:nvSpPr>
      <xdr:spPr>
        <a:xfrm>
          <a:off x="342900" y="5962650"/>
          <a:ext cx="4953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（本）</a:t>
          </a:r>
        </a:p>
      </xdr:txBody>
    </xdr:sp>
    <xdr:clientData/>
  </xdr:oneCellAnchor>
  <xdr:oneCellAnchor>
    <xdr:from>
      <xdr:col>0</xdr:col>
      <xdr:colOff>228600</xdr:colOff>
      <xdr:row>3</xdr:row>
      <xdr:rowOff>66675</xdr:rowOff>
    </xdr:from>
    <xdr:ext cx="495300" cy="295275"/>
    <xdr:sp macro="" textlink="">
      <xdr:nvSpPr>
        <xdr:cNvPr id="8" name="テキスト ボックス 7"/>
        <xdr:cNvSpPr txBox="1"/>
      </xdr:nvSpPr>
      <xdr:spPr>
        <a:xfrm>
          <a:off x="228600" y="638175"/>
          <a:ext cx="4953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（％）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29-30%20H28%205&#27507;&#2081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育所"/>
      <sheetName val="こども園"/>
      <sheetName val="市町村別_保育所"/>
      <sheetName val="市町村別_こども園"/>
      <sheetName val="市町村別_幼稚園"/>
      <sheetName val="市町村別保幼こ合計"/>
      <sheetName val="P28 グラフ"/>
      <sheetName val="P29 5歳児市町別"/>
    </sheetNames>
    <sheetDataSet>
      <sheetData sheetId="0"/>
      <sheetData sheetId="1"/>
      <sheetData sheetId="2">
        <row r="10">
          <cell r="AU10">
            <v>0</v>
          </cell>
          <cell r="AV10">
            <v>0</v>
          </cell>
        </row>
        <row r="11">
          <cell r="AU11">
            <v>0</v>
          </cell>
          <cell r="AV11">
            <v>0</v>
          </cell>
        </row>
        <row r="12">
          <cell r="AU12">
            <v>0</v>
          </cell>
          <cell r="AV12">
            <v>0</v>
          </cell>
        </row>
        <row r="13">
          <cell r="AU13">
            <v>0</v>
          </cell>
          <cell r="AV13">
            <v>0</v>
          </cell>
        </row>
        <row r="14">
          <cell r="AU14">
            <v>1</v>
          </cell>
          <cell r="AV14">
            <v>9</v>
          </cell>
        </row>
        <row r="15">
          <cell r="AU15">
            <v>0</v>
          </cell>
          <cell r="AV15">
            <v>0</v>
          </cell>
        </row>
        <row r="16">
          <cell r="AU16">
            <v>0</v>
          </cell>
          <cell r="AV16">
            <v>0</v>
          </cell>
        </row>
        <row r="17">
          <cell r="AU17">
            <v>0</v>
          </cell>
          <cell r="AV17">
            <v>0</v>
          </cell>
        </row>
        <row r="18">
          <cell r="AU18">
            <v>0</v>
          </cell>
          <cell r="AV18">
            <v>0</v>
          </cell>
        </row>
        <row r="19">
          <cell r="AU19">
            <v>9</v>
          </cell>
          <cell r="AV19">
            <v>2</v>
          </cell>
        </row>
        <row r="20">
          <cell r="AU20">
            <v>0</v>
          </cell>
          <cell r="AV20">
            <v>0</v>
          </cell>
        </row>
        <row r="21">
          <cell r="AU21">
            <v>5</v>
          </cell>
          <cell r="AV21">
            <v>1</v>
          </cell>
        </row>
      </sheetData>
      <sheetData sheetId="3">
        <row r="10">
          <cell r="AU10">
            <v>0</v>
          </cell>
          <cell r="AV10">
            <v>0</v>
          </cell>
        </row>
        <row r="11">
          <cell r="AU11">
            <v>0</v>
          </cell>
          <cell r="AV11">
            <v>0</v>
          </cell>
        </row>
        <row r="12">
          <cell r="AU12">
            <v>0</v>
          </cell>
          <cell r="AV12">
            <v>0</v>
          </cell>
        </row>
        <row r="13">
          <cell r="AU13">
            <v>7</v>
          </cell>
          <cell r="AV13">
            <v>3</v>
          </cell>
        </row>
        <row r="14">
          <cell r="AU14">
            <v>0</v>
          </cell>
          <cell r="AV14">
            <v>0</v>
          </cell>
        </row>
        <row r="15">
          <cell r="AU15">
            <v>0</v>
          </cell>
          <cell r="AV15">
            <v>0</v>
          </cell>
        </row>
        <row r="16">
          <cell r="AU16">
            <v>0</v>
          </cell>
          <cell r="AV16">
            <v>0</v>
          </cell>
        </row>
        <row r="17">
          <cell r="AU17">
            <v>0</v>
          </cell>
          <cell r="AV17">
            <v>0</v>
          </cell>
        </row>
        <row r="18">
          <cell r="AU18">
            <v>0</v>
          </cell>
          <cell r="AV18">
            <v>0</v>
          </cell>
        </row>
        <row r="19">
          <cell r="AU19">
            <v>0</v>
          </cell>
          <cell r="AV19">
            <v>0</v>
          </cell>
        </row>
        <row r="20">
          <cell r="AU20">
            <v>0</v>
          </cell>
          <cell r="AV20">
            <v>0</v>
          </cell>
        </row>
        <row r="21">
          <cell r="AU21">
            <v>0</v>
          </cell>
          <cell r="AV21">
            <v>0</v>
          </cell>
        </row>
      </sheetData>
      <sheetData sheetId="4">
        <row r="10">
          <cell r="AL10">
            <v>0</v>
          </cell>
          <cell r="AM10">
            <v>0</v>
          </cell>
        </row>
        <row r="11">
          <cell r="AL11">
            <v>0</v>
          </cell>
          <cell r="AM11">
            <v>0</v>
          </cell>
        </row>
        <row r="12">
          <cell r="AL12">
            <v>0</v>
          </cell>
          <cell r="AM12">
            <v>0</v>
          </cell>
        </row>
        <row r="13">
          <cell r="AL13">
            <v>0</v>
          </cell>
          <cell r="AM13">
            <v>0</v>
          </cell>
        </row>
        <row r="14">
          <cell r="AL14">
            <v>0</v>
          </cell>
          <cell r="AM14">
            <v>0</v>
          </cell>
        </row>
        <row r="15">
          <cell r="AL15">
            <v>0</v>
          </cell>
          <cell r="AM15">
            <v>0</v>
          </cell>
        </row>
        <row r="16">
          <cell r="AL16">
            <v>0</v>
          </cell>
          <cell r="AM16">
            <v>0</v>
          </cell>
        </row>
        <row r="17">
          <cell r="AL17">
            <v>0</v>
          </cell>
          <cell r="AM17">
            <v>0</v>
          </cell>
        </row>
        <row r="18">
          <cell r="AL18">
            <v>1</v>
          </cell>
          <cell r="AM18">
            <v>0</v>
          </cell>
        </row>
        <row r="19">
          <cell r="AL19">
            <v>0</v>
          </cell>
          <cell r="AM19">
            <v>0</v>
          </cell>
        </row>
        <row r="20">
          <cell r="AL20">
            <v>0</v>
          </cell>
          <cell r="AM20">
            <v>0</v>
          </cell>
        </row>
        <row r="21">
          <cell r="AL21">
            <v>0</v>
          </cell>
          <cell r="AM21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BreakPreview" zoomScale="70" zoomScaleSheetLayoutView="70" workbookViewId="0" topLeftCell="A1">
      <selection activeCell="R17" sqref="R17"/>
    </sheetView>
  </sheetViews>
  <sheetFormatPr defaultColWidth="9.140625" defaultRowHeight="15"/>
  <sheetData/>
  <printOptions/>
  <pageMargins left="1.02" right="0.510416666666666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26"/>
  <sheetViews>
    <sheetView tabSelected="1" view="pageBreakPreview" zoomScaleSheetLayoutView="100" workbookViewId="0" topLeftCell="A1">
      <selection activeCell="A3" sqref="A3"/>
    </sheetView>
  </sheetViews>
  <sheetFormatPr defaultColWidth="10.57421875" defaultRowHeight="15"/>
  <cols>
    <col min="1" max="1" width="3.28125" style="1" customWidth="1"/>
    <col min="2" max="2" width="13.57421875" style="10" customWidth="1"/>
    <col min="3" max="4" width="4.7109375" style="7" customWidth="1"/>
    <col min="5" max="5" width="5.28125" style="7" customWidth="1"/>
    <col min="6" max="8" width="4.7109375" style="7" customWidth="1"/>
    <col min="9" max="11" width="4.7109375" style="9" customWidth="1"/>
    <col min="12" max="17" width="4.7109375" style="8" customWidth="1"/>
    <col min="18" max="19" width="4.7109375" style="7" customWidth="1"/>
    <col min="20" max="20" width="5.28125" style="7" customWidth="1"/>
    <col min="21" max="23" width="4.7109375" style="4" customWidth="1"/>
    <col min="24" max="29" width="4.7109375" style="3" customWidth="1"/>
    <col min="30" max="32" width="4.7109375" style="6" customWidth="1"/>
    <col min="33" max="37" width="4.7109375" style="3" customWidth="1"/>
    <col min="38" max="38" width="4.7109375" style="5" customWidth="1"/>
    <col min="39" max="41" width="4.7109375" style="3" customWidth="1"/>
    <col min="42" max="44" width="4.7109375" style="4" customWidth="1"/>
    <col min="45" max="47" width="4.7109375" style="3" customWidth="1"/>
    <col min="48" max="50" width="4.7109375" style="2" customWidth="1"/>
    <col min="51" max="55" width="10.57421875" style="2" customWidth="1"/>
    <col min="56" max="16384" width="10.57421875" style="1" customWidth="1"/>
  </cols>
  <sheetData>
    <row r="1" spans="2:27" ht="17.25">
      <c r="B1" s="1"/>
      <c r="C1" s="344" t="s">
        <v>35</v>
      </c>
      <c r="AA1" s="344" t="s">
        <v>35</v>
      </c>
    </row>
    <row r="3" spans="2:55" s="28" customFormat="1" ht="30" customHeight="1">
      <c r="B3" s="386"/>
      <c r="C3" s="402" t="s">
        <v>33</v>
      </c>
      <c r="D3" s="403"/>
      <c r="E3" s="404"/>
      <c r="F3" s="402" t="s">
        <v>32</v>
      </c>
      <c r="G3" s="403"/>
      <c r="H3" s="404"/>
      <c r="I3" s="405" t="s">
        <v>31</v>
      </c>
      <c r="J3" s="406"/>
      <c r="K3" s="407"/>
      <c r="L3" s="387" t="s">
        <v>30</v>
      </c>
      <c r="M3" s="388"/>
      <c r="N3" s="389"/>
      <c r="O3" s="387" t="s">
        <v>29</v>
      </c>
      <c r="P3" s="388"/>
      <c r="Q3" s="389"/>
      <c r="R3" s="402" t="s">
        <v>28</v>
      </c>
      <c r="S3" s="403"/>
      <c r="T3" s="404"/>
      <c r="U3" s="396" t="s">
        <v>36</v>
      </c>
      <c r="V3" s="397"/>
      <c r="W3" s="398"/>
      <c r="X3" s="393" t="s">
        <v>27</v>
      </c>
      <c r="Y3" s="394"/>
      <c r="Z3" s="395"/>
      <c r="AA3" s="393" t="s">
        <v>37</v>
      </c>
      <c r="AB3" s="394"/>
      <c r="AC3" s="395"/>
      <c r="AD3" s="399" t="s">
        <v>38</v>
      </c>
      <c r="AE3" s="400"/>
      <c r="AF3" s="401"/>
      <c r="AG3" s="393" t="s">
        <v>39</v>
      </c>
      <c r="AH3" s="394"/>
      <c r="AI3" s="395"/>
      <c r="AJ3" s="393" t="s">
        <v>40</v>
      </c>
      <c r="AK3" s="394"/>
      <c r="AL3" s="395"/>
      <c r="AM3" s="393" t="s">
        <v>41</v>
      </c>
      <c r="AN3" s="394"/>
      <c r="AO3" s="395"/>
      <c r="AP3" s="396" t="s">
        <v>42</v>
      </c>
      <c r="AQ3" s="397"/>
      <c r="AR3" s="398"/>
      <c r="AS3" s="393" t="s">
        <v>43</v>
      </c>
      <c r="AT3" s="394"/>
      <c r="AU3" s="395"/>
      <c r="AV3" s="390" t="s">
        <v>34</v>
      </c>
      <c r="AW3" s="391"/>
      <c r="AX3" s="392"/>
      <c r="AY3" s="29"/>
      <c r="AZ3" s="29"/>
      <c r="BA3" s="29"/>
      <c r="BB3" s="29"/>
      <c r="BC3" s="29"/>
    </row>
    <row r="4" spans="1:55" s="28" customFormat="1" ht="18.75" customHeight="1">
      <c r="A4" s="28" t="s">
        <v>26</v>
      </c>
      <c r="B4" s="346" t="s">
        <v>85</v>
      </c>
      <c r="C4" s="160" t="s">
        <v>24</v>
      </c>
      <c r="D4" s="161" t="s">
        <v>23</v>
      </c>
      <c r="E4" s="162" t="s">
        <v>22</v>
      </c>
      <c r="F4" s="160" t="s">
        <v>24</v>
      </c>
      <c r="G4" s="161" t="s">
        <v>23</v>
      </c>
      <c r="H4" s="162" t="s">
        <v>22</v>
      </c>
      <c r="I4" s="163" t="s">
        <v>24</v>
      </c>
      <c r="J4" s="164" t="s">
        <v>23</v>
      </c>
      <c r="K4" s="165" t="s">
        <v>22</v>
      </c>
      <c r="L4" s="166" t="s">
        <v>24</v>
      </c>
      <c r="M4" s="167" t="s">
        <v>23</v>
      </c>
      <c r="N4" s="168" t="s">
        <v>25</v>
      </c>
      <c r="O4" s="166" t="s">
        <v>24</v>
      </c>
      <c r="P4" s="167" t="s">
        <v>23</v>
      </c>
      <c r="Q4" s="168" t="s">
        <v>22</v>
      </c>
      <c r="R4" s="160" t="s">
        <v>24</v>
      </c>
      <c r="S4" s="161" t="s">
        <v>23</v>
      </c>
      <c r="T4" s="162" t="s">
        <v>22</v>
      </c>
      <c r="U4" s="169" t="s">
        <v>24</v>
      </c>
      <c r="V4" s="170" t="s">
        <v>23</v>
      </c>
      <c r="W4" s="171" t="s">
        <v>22</v>
      </c>
      <c r="X4" s="172" t="s">
        <v>24</v>
      </c>
      <c r="Y4" s="173" t="s">
        <v>23</v>
      </c>
      <c r="Z4" s="174" t="s">
        <v>22</v>
      </c>
      <c r="AA4" s="172" t="s">
        <v>24</v>
      </c>
      <c r="AB4" s="173" t="s">
        <v>23</v>
      </c>
      <c r="AC4" s="174" t="s">
        <v>22</v>
      </c>
      <c r="AD4" s="175" t="s">
        <v>24</v>
      </c>
      <c r="AE4" s="176" t="s">
        <v>23</v>
      </c>
      <c r="AF4" s="177" t="s">
        <v>22</v>
      </c>
      <c r="AG4" s="172" t="s">
        <v>24</v>
      </c>
      <c r="AH4" s="173" t="s">
        <v>23</v>
      </c>
      <c r="AI4" s="174" t="s">
        <v>22</v>
      </c>
      <c r="AJ4" s="172" t="s">
        <v>24</v>
      </c>
      <c r="AK4" s="173" t="s">
        <v>23</v>
      </c>
      <c r="AL4" s="178" t="s">
        <v>22</v>
      </c>
      <c r="AM4" s="172" t="s">
        <v>24</v>
      </c>
      <c r="AN4" s="173" t="s">
        <v>23</v>
      </c>
      <c r="AO4" s="174" t="s">
        <v>22</v>
      </c>
      <c r="AP4" s="169" t="s">
        <v>24</v>
      </c>
      <c r="AQ4" s="170" t="s">
        <v>23</v>
      </c>
      <c r="AR4" s="171" t="s">
        <v>22</v>
      </c>
      <c r="AS4" s="172" t="s">
        <v>24</v>
      </c>
      <c r="AT4" s="173" t="s">
        <v>23</v>
      </c>
      <c r="AU4" s="174" t="s">
        <v>22</v>
      </c>
      <c r="AV4" s="172" t="s">
        <v>24</v>
      </c>
      <c r="AW4" s="173" t="s">
        <v>23</v>
      </c>
      <c r="AX4" s="174" t="s">
        <v>22</v>
      </c>
      <c r="AY4" s="29"/>
      <c r="AZ4" s="29"/>
      <c r="BA4" s="29"/>
      <c r="BB4" s="29"/>
      <c r="BC4" s="29"/>
    </row>
    <row r="5" spans="1:93" s="27" customFormat="1" ht="18" customHeight="1">
      <c r="A5" s="27">
        <v>1</v>
      </c>
      <c r="B5" s="179" t="s">
        <v>21</v>
      </c>
      <c r="C5" s="180">
        <v>1568</v>
      </c>
      <c r="D5" s="181">
        <v>1391</v>
      </c>
      <c r="E5" s="182">
        <f aca="true" t="shared" si="0" ref="E5:E24">C5+D5</f>
        <v>2959</v>
      </c>
      <c r="F5" s="180">
        <v>473</v>
      </c>
      <c r="G5" s="181">
        <v>405</v>
      </c>
      <c r="H5" s="182">
        <f aca="true" t="shared" si="1" ref="H5:H24">F5+G5</f>
        <v>878</v>
      </c>
      <c r="I5" s="183">
        <f aca="true" t="shared" si="2" ref="I5:I24">F5/C5</f>
        <v>0.30165816326530615</v>
      </c>
      <c r="J5" s="184">
        <f aca="true" t="shared" si="3" ref="J5:J24">G5/D5</f>
        <v>0.291157440690151</v>
      </c>
      <c r="K5" s="185">
        <f aca="true" t="shared" si="4" ref="K5:K24">H5/E5</f>
        <v>0.2967218654950997</v>
      </c>
      <c r="L5" s="180">
        <v>162</v>
      </c>
      <c r="M5" s="181">
        <v>113</v>
      </c>
      <c r="N5" s="182">
        <f aca="true" t="shared" si="5" ref="N5:N24">L5+M5</f>
        <v>275</v>
      </c>
      <c r="O5" s="186">
        <f aca="true" t="shared" si="6" ref="O5:O24">L5/C5</f>
        <v>0.10331632653061225</v>
      </c>
      <c r="P5" s="187">
        <f aca="true" t="shared" si="7" ref="P5:P24">M5/D5</f>
        <v>0.08123652048885693</v>
      </c>
      <c r="Q5" s="188">
        <f aca="true" t="shared" si="8" ref="Q5:Q24">N5/E5</f>
        <v>0.09293680297397769</v>
      </c>
      <c r="R5" s="189">
        <v>1776</v>
      </c>
      <c r="S5" s="190">
        <v>1539</v>
      </c>
      <c r="T5" s="182">
        <f aca="true" t="shared" si="9" ref="T5:T24">R5+S5</f>
        <v>3315</v>
      </c>
      <c r="U5" s="191">
        <f aca="true" t="shared" si="10" ref="U5:U24">R5/C5</f>
        <v>1.1326530612244898</v>
      </c>
      <c r="V5" s="192">
        <f aca="true" t="shared" si="11" ref="V5:V24">S5/D5</f>
        <v>1.1063982746225738</v>
      </c>
      <c r="W5" s="193">
        <f aca="true" t="shared" si="12" ref="W5:W24">T5/E5</f>
        <v>1.1203109158499494</v>
      </c>
      <c r="X5" s="189">
        <v>241</v>
      </c>
      <c r="Y5" s="190">
        <v>253</v>
      </c>
      <c r="Z5" s="182">
        <f aca="true" t="shared" si="13" ref="Z5:Z24">X5+Y5</f>
        <v>494</v>
      </c>
      <c r="AA5" s="180">
        <v>7</v>
      </c>
      <c r="AB5" s="181">
        <v>8</v>
      </c>
      <c r="AC5" s="182">
        <f aca="true" t="shared" si="14" ref="AC5:AC24">AA5+AB5</f>
        <v>15</v>
      </c>
      <c r="AD5" s="194">
        <f aca="true" t="shared" si="15" ref="AD5:AD24">AA5/C5</f>
        <v>0.004464285714285714</v>
      </c>
      <c r="AE5" s="195">
        <f aca="true" t="shared" si="16" ref="AE5:AE24">AB5/D5</f>
        <v>0.005751258087706686</v>
      </c>
      <c r="AF5" s="196">
        <f aca="true" t="shared" si="17" ref="AF5:AF24">AC5/E5</f>
        <v>0.005069280162216965</v>
      </c>
      <c r="AG5" s="180">
        <v>4</v>
      </c>
      <c r="AH5" s="181">
        <v>4</v>
      </c>
      <c r="AI5" s="182">
        <f aca="true" t="shared" si="18" ref="AI5:AI24">AG5+AH5</f>
        <v>8</v>
      </c>
      <c r="AJ5" s="194">
        <f aca="true" t="shared" si="19" ref="AJ5:AJ24">AG5/C5</f>
        <v>0.002551020408163265</v>
      </c>
      <c r="AK5" s="195">
        <f aca="true" t="shared" si="20" ref="AK5:AK24">AH5/D5</f>
        <v>0.002875629043853343</v>
      </c>
      <c r="AL5" s="196">
        <f aca="true" t="shared" si="21" ref="AL5:AL24">AI5/E5</f>
        <v>0.0027036160865157146</v>
      </c>
      <c r="AM5" s="180">
        <v>11</v>
      </c>
      <c r="AN5" s="181">
        <v>6</v>
      </c>
      <c r="AO5" s="182">
        <f aca="true" t="shared" si="22" ref="AO5:AO24">AM5+AN5</f>
        <v>17</v>
      </c>
      <c r="AP5" s="197">
        <f aca="true" t="shared" si="23" ref="AP5:AP24">AM5/C5</f>
        <v>0.00701530612244898</v>
      </c>
      <c r="AQ5" s="198">
        <f aca="true" t="shared" si="24" ref="AQ5:AQ24">AN5/D5</f>
        <v>0.004313443565780014</v>
      </c>
      <c r="AR5" s="199">
        <f aca="true" t="shared" si="25" ref="AR5:AR24">AO5/E5</f>
        <v>0.005745184183845894</v>
      </c>
      <c r="AS5" s="180">
        <v>2</v>
      </c>
      <c r="AT5" s="181">
        <v>8</v>
      </c>
      <c r="AU5" s="182">
        <f aca="true" t="shared" si="26" ref="AU5:AU24">AS5+AT5</f>
        <v>10</v>
      </c>
      <c r="AV5" s="200">
        <f aca="true" t="shared" si="27" ref="AV5:AV24">(R5+AM5)/C5</f>
        <v>1.1396683673469388</v>
      </c>
      <c r="AW5" s="201">
        <f aca="true" t="shared" si="28" ref="AW5:AW24">(S5+AN5)/D5</f>
        <v>1.1107117181883537</v>
      </c>
      <c r="AX5" s="202">
        <f aca="true" t="shared" si="29" ref="AX5:AX24">(T5+AO5)/E5</f>
        <v>1.1260561000337952</v>
      </c>
      <c r="AY5" s="2"/>
      <c r="AZ5" s="2"/>
      <c r="BA5" s="2"/>
      <c r="BB5" s="2"/>
      <c r="BC5" s="2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27" customFormat="1" ht="18" customHeight="1">
      <c r="A6" s="27">
        <v>2</v>
      </c>
      <c r="B6" s="203" t="s">
        <v>20</v>
      </c>
      <c r="C6" s="204">
        <v>494</v>
      </c>
      <c r="D6" s="205">
        <v>462</v>
      </c>
      <c r="E6" s="206">
        <f t="shared" si="0"/>
        <v>956</v>
      </c>
      <c r="F6" s="204">
        <v>185</v>
      </c>
      <c r="G6" s="205">
        <v>165</v>
      </c>
      <c r="H6" s="206">
        <f t="shared" si="1"/>
        <v>350</v>
      </c>
      <c r="I6" s="207">
        <f t="shared" si="2"/>
        <v>0.37449392712550605</v>
      </c>
      <c r="J6" s="208">
        <f t="shared" si="3"/>
        <v>0.35714285714285715</v>
      </c>
      <c r="K6" s="209">
        <f t="shared" si="4"/>
        <v>0.36610878661087864</v>
      </c>
      <c r="L6" s="210">
        <v>60</v>
      </c>
      <c r="M6" s="211">
        <v>50</v>
      </c>
      <c r="N6" s="206">
        <f t="shared" si="5"/>
        <v>110</v>
      </c>
      <c r="O6" s="186">
        <f t="shared" si="6"/>
        <v>0.1214574898785425</v>
      </c>
      <c r="P6" s="187">
        <f t="shared" si="7"/>
        <v>0.10822510822510822</v>
      </c>
      <c r="Q6" s="188">
        <f t="shared" si="8"/>
        <v>0.11506276150627615</v>
      </c>
      <c r="R6" s="204">
        <v>791</v>
      </c>
      <c r="S6" s="205">
        <v>714</v>
      </c>
      <c r="T6" s="206">
        <f t="shared" si="9"/>
        <v>1505</v>
      </c>
      <c r="U6" s="191">
        <f t="shared" si="10"/>
        <v>1.6012145748987854</v>
      </c>
      <c r="V6" s="192">
        <f t="shared" si="11"/>
        <v>1.5454545454545454</v>
      </c>
      <c r="W6" s="193">
        <f t="shared" si="12"/>
        <v>1.5742677824267783</v>
      </c>
      <c r="X6" s="210">
        <v>63</v>
      </c>
      <c r="Y6" s="211">
        <v>81</v>
      </c>
      <c r="Z6" s="206">
        <f t="shared" si="13"/>
        <v>144</v>
      </c>
      <c r="AA6" s="212">
        <v>6</v>
      </c>
      <c r="AB6" s="213">
        <v>4</v>
      </c>
      <c r="AC6" s="206">
        <f t="shared" si="14"/>
        <v>10</v>
      </c>
      <c r="AD6" s="214">
        <f t="shared" si="15"/>
        <v>0.012145748987854251</v>
      </c>
      <c r="AE6" s="215">
        <f t="shared" si="16"/>
        <v>0.008658008658008658</v>
      </c>
      <c r="AF6" s="216">
        <f t="shared" si="17"/>
        <v>0.010460251046025104</v>
      </c>
      <c r="AG6" s="212">
        <v>3</v>
      </c>
      <c r="AH6" s="213">
        <v>1</v>
      </c>
      <c r="AI6" s="206">
        <f t="shared" si="18"/>
        <v>4</v>
      </c>
      <c r="AJ6" s="214">
        <f t="shared" si="19"/>
        <v>0.006072874493927126</v>
      </c>
      <c r="AK6" s="215">
        <f t="shared" si="20"/>
        <v>0.0021645021645021645</v>
      </c>
      <c r="AL6" s="216">
        <f t="shared" si="21"/>
        <v>0.0041841004184100415</v>
      </c>
      <c r="AM6" s="212">
        <v>5</v>
      </c>
      <c r="AN6" s="213">
        <v>6</v>
      </c>
      <c r="AO6" s="206">
        <f t="shared" si="22"/>
        <v>11</v>
      </c>
      <c r="AP6" s="217">
        <f t="shared" si="23"/>
        <v>0.010121457489878543</v>
      </c>
      <c r="AQ6" s="218">
        <f t="shared" si="24"/>
        <v>0.012987012987012988</v>
      </c>
      <c r="AR6" s="219">
        <f t="shared" si="25"/>
        <v>0.011506276150627616</v>
      </c>
      <c r="AS6" s="212">
        <v>2.02</v>
      </c>
      <c r="AT6" s="213">
        <v>2</v>
      </c>
      <c r="AU6" s="206">
        <f t="shared" si="26"/>
        <v>4.02</v>
      </c>
      <c r="AV6" s="220">
        <f t="shared" si="27"/>
        <v>1.611336032388664</v>
      </c>
      <c r="AW6" s="221">
        <f t="shared" si="28"/>
        <v>1.5584415584415585</v>
      </c>
      <c r="AX6" s="222">
        <f t="shared" si="29"/>
        <v>1.5857740585774058</v>
      </c>
      <c r="AY6" s="2"/>
      <c r="AZ6" s="2"/>
      <c r="BA6" s="2"/>
      <c r="BB6" s="2"/>
      <c r="BC6" s="2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27" customFormat="1" ht="18" customHeight="1">
      <c r="A7" s="27">
        <v>3</v>
      </c>
      <c r="B7" s="203" t="s">
        <v>19</v>
      </c>
      <c r="C7" s="212">
        <v>557</v>
      </c>
      <c r="D7" s="213">
        <v>480</v>
      </c>
      <c r="E7" s="206">
        <f t="shared" si="0"/>
        <v>1037</v>
      </c>
      <c r="F7" s="212">
        <v>266</v>
      </c>
      <c r="G7" s="213">
        <v>218</v>
      </c>
      <c r="H7" s="206">
        <f t="shared" si="1"/>
        <v>484</v>
      </c>
      <c r="I7" s="207">
        <f t="shared" si="2"/>
        <v>0.47755834829443444</v>
      </c>
      <c r="J7" s="208">
        <f t="shared" si="3"/>
        <v>0.45416666666666666</v>
      </c>
      <c r="K7" s="209">
        <f t="shared" si="4"/>
        <v>0.46673095467695275</v>
      </c>
      <c r="L7" s="212">
        <v>74</v>
      </c>
      <c r="M7" s="213">
        <v>60</v>
      </c>
      <c r="N7" s="206">
        <f t="shared" si="5"/>
        <v>134</v>
      </c>
      <c r="O7" s="186">
        <f t="shared" si="6"/>
        <v>0.13285457809694792</v>
      </c>
      <c r="P7" s="187">
        <f t="shared" si="7"/>
        <v>0.125</v>
      </c>
      <c r="Q7" s="188">
        <f t="shared" si="8"/>
        <v>0.12921890067502412</v>
      </c>
      <c r="R7" s="212">
        <v>1220</v>
      </c>
      <c r="S7" s="213">
        <v>889</v>
      </c>
      <c r="T7" s="206">
        <f t="shared" si="9"/>
        <v>2109</v>
      </c>
      <c r="U7" s="191">
        <f t="shared" si="10"/>
        <v>2.190305206463196</v>
      </c>
      <c r="V7" s="192">
        <f t="shared" si="11"/>
        <v>1.8520833333333333</v>
      </c>
      <c r="W7" s="193">
        <f t="shared" si="12"/>
        <v>2.033751205400193</v>
      </c>
      <c r="X7" s="212">
        <v>179</v>
      </c>
      <c r="Y7" s="213">
        <v>162</v>
      </c>
      <c r="Z7" s="206">
        <f t="shared" si="13"/>
        <v>341</v>
      </c>
      <c r="AA7" s="212">
        <v>6</v>
      </c>
      <c r="AB7" s="213">
        <v>11</v>
      </c>
      <c r="AC7" s="206">
        <f t="shared" si="14"/>
        <v>17</v>
      </c>
      <c r="AD7" s="214">
        <f t="shared" si="15"/>
        <v>0.010771992818671455</v>
      </c>
      <c r="AE7" s="215">
        <f t="shared" si="16"/>
        <v>0.022916666666666665</v>
      </c>
      <c r="AF7" s="216">
        <f t="shared" si="17"/>
        <v>0.01639344262295082</v>
      </c>
      <c r="AG7" s="212">
        <v>1</v>
      </c>
      <c r="AH7" s="213">
        <v>1</v>
      </c>
      <c r="AI7" s="206">
        <f t="shared" si="18"/>
        <v>2</v>
      </c>
      <c r="AJ7" s="214">
        <f t="shared" si="19"/>
        <v>0.0017953321364452424</v>
      </c>
      <c r="AK7" s="215">
        <f t="shared" si="20"/>
        <v>0.0020833333333333333</v>
      </c>
      <c r="AL7" s="216">
        <f t="shared" si="21"/>
        <v>0.0019286403085824494</v>
      </c>
      <c r="AM7" s="212">
        <v>11</v>
      </c>
      <c r="AN7" s="213">
        <v>32</v>
      </c>
      <c r="AO7" s="206">
        <f t="shared" si="22"/>
        <v>43</v>
      </c>
      <c r="AP7" s="217">
        <f t="shared" si="23"/>
        <v>0.019748653500897665</v>
      </c>
      <c r="AQ7" s="218">
        <f t="shared" si="24"/>
        <v>0.06666666666666667</v>
      </c>
      <c r="AR7" s="219">
        <f t="shared" si="25"/>
        <v>0.041465766634522665</v>
      </c>
      <c r="AS7" s="212">
        <v>5</v>
      </c>
      <c r="AT7" s="213">
        <v>16</v>
      </c>
      <c r="AU7" s="206">
        <f t="shared" si="26"/>
        <v>21</v>
      </c>
      <c r="AV7" s="220">
        <f t="shared" si="27"/>
        <v>2.2100538599640935</v>
      </c>
      <c r="AW7" s="221">
        <f t="shared" si="28"/>
        <v>1.91875</v>
      </c>
      <c r="AX7" s="222">
        <f t="shared" si="29"/>
        <v>2.0752169720347156</v>
      </c>
      <c r="AY7" s="2"/>
      <c r="AZ7" s="2"/>
      <c r="BA7" s="2"/>
      <c r="BB7" s="2"/>
      <c r="BC7" s="2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27" customFormat="1" ht="18" customHeight="1">
      <c r="A8" s="27">
        <v>4</v>
      </c>
      <c r="B8" s="203" t="s">
        <v>18</v>
      </c>
      <c r="C8" s="212">
        <v>400</v>
      </c>
      <c r="D8" s="213">
        <v>396</v>
      </c>
      <c r="E8" s="206">
        <f t="shared" si="0"/>
        <v>796</v>
      </c>
      <c r="F8" s="212">
        <v>143</v>
      </c>
      <c r="G8" s="213">
        <v>121</v>
      </c>
      <c r="H8" s="206">
        <f t="shared" si="1"/>
        <v>264</v>
      </c>
      <c r="I8" s="207">
        <f t="shared" si="2"/>
        <v>0.3575</v>
      </c>
      <c r="J8" s="208">
        <f t="shared" si="3"/>
        <v>0.3055555555555556</v>
      </c>
      <c r="K8" s="209">
        <f t="shared" si="4"/>
        <v>0.3316582914572864</v>
      </c>
      <c r="L8" s="212">
        <v>32</v>
      </c>
      <c r="M8" s="213">
        <v>20</v>
      </c>
      <c r="N8" s="206">
        <f t="shared" si="5"/>
        <v>52</v>
      </c>
      <c r="O8" s="186">
        <f t="shared" si="6"/>
        <v>0.08</v>
      </c>
      <c r="P8" s="187">
        <f t="shared" si="7"/>
        <v>0.050505050505050504</v>
      </c>
      <c r="Q8" s="188">
        <f t="shared" si="8"/>
        <v>0.06532663316582915</v>
      </c>
      <c r="R8" s="212">
        <v>569</v>
      </c>
      <c r="S8" s="213">
        <v>513</v>
      </c>
      <c r="T8" s="206">
        <f t="shared" si="9"/>
        <v>1082</v>
      </c>
      <c r="U8" s="191">
        <f t="shared" si="10"/>
        <v>1.4225</v>
      </c>
      <c r="V8" s="192">
        <f t="shared" si="11"/>
        <v>1.2954545454545454</v>
      </c>
      <c r="W8" s="193">
        <f t="shared" si="12"/>
        <v>1.3592964824120604</v>
      </c>
      <c r="X8" s="212">
        <v>48</v>
      </c>
      <c r="Y8" s="213">
        <v>79</v>
      </c>
      <c r="Z8" s="206">
        <f t="shared" si="13"/>
        <v>127</v>
      </c>
      <c r="AA8" s="212">
        <v>0</v>
      </c>
      <c r="AB8" s="213">
        <v>2</v>
      </c>
      <c r="AC8" s="206">
        <f t="shared" si="14"/>
        <v>2</v>
      </c>
      <c r="AD8" s="214">
        <f t="shared" si="15"/>
        <v>0</v>
      </c>
      <c r="AE8" s="215">
        <f t="shared" si="16"/>
        <v>0.005050505050505051</v>
      </c>
      <c r="AF8" s="216">
        <f t="shared" si="17"/>
        <v>0.002512562814070352</v>
      </c>
      <c r="AG8" s="212">
        <v>0</v>
      </c>
      <c r="AH8" s="213">
        <v>2</v>
      </c>
      <c r="AI8" s="206">
        <f t="shared" si="18"/>
        <v>2</v>
      </c>
      <c r="AJ8" s="214">
        <f t="shared" si="19"/>
        <v>0</v>
      </c>
      <c r="AK8" s="215">
        <f t="shared" si="20"/>
        <v>0.005050505050505051</v>
      </c>
      <c r="AL8" s="216">
        <f t="shared" si="21"/>
        <v>0.002512562814070352</v>
      </c>
      <c r="AM8" s="212">
        <v>0</v>
      </c>
      <c r="AN8" s="213">
        <v>5</v>
      </c>
      <c r="AO8" s="206">
        <f t="shared" si="22"/>
        <v>5</v>
      </c>
      <c r="AP8" s="217">
        <f t="shared" si="23"/>
        <v>0</v>
      </c>
      <c r="AQ8" s="218">
        <f t="shared" si="24"/>
        <v>0.012626262626262626</v>
      </c>
      <c r="AR8" s="219">
        <f t="shared" si="25"/>
        <v>0.00628140703517588</v>
      </c>
      <c r="AS8" s="212">
        <v>0</v>
      </c>
      <c r="AT8" s="213">
        <v>1</v>
      </c>
      <c r="AU8" s="206">
        <f t="shared" si="26"/>
        <v>1</v>
      </c>
      <c r="AV8" s="220">
        <f t="shared" si="27"/>
        <v>1.4225</v>
      </c>
      <c r="AW8" s="221">
        <f t="shared" si="28"/>
        <v>1.3080808080808082</v>
      </c>
      <c r="AX8" s="222">
        <f t="shared" si="29"/>
        <v>1.3655778894472361</v>
      </c>
      <c r="AY8" s="2"/>
      <c r="AZ8" s="2"/>
      <c r="BA8" s="2"/>
      <c r="BB8" s="2"/>
      <c r="BC8" s="2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27" customFormat="1" ht="18" customHeight="1">
      <c r="A9" s="27">
        <v>5</v>
      </c>
      <c r="B9" s="203" t="s">
        <v>17</v>
      </c>
      <c r="C9" s="204">
        <v>561</v>
      </c>
      <c r="D9" s="205">
        <v>540</v>
      </c>
      <c r="E9" s="206">
        <f t="shared" si="0"/>
        <v>1101</v>
      </c>
      <c r="F9" s="204">
        <v>169</v>
      </c>
      <c r="G9" s="205">
        <v>154</v>
      </c>
      <c r="H9" s="206">
        <f t="shared" si="1"/>
        <v>323</v>
      </c>
      <c r="I9" s="207">
        <f t="shared" si="2"/>
        <v>0.30124777183600715</v>
      </c>
      <c r="J9" s="208">
        <f t="shared" si="3"/>
        <v>0.2851851851851852</v>
      </c>
      <c r="K9" s="209">
        <f t="shared" si="4"/>
        <v>0.29336966394187103</v>
      </c>
      <c r="L9" s="204">
        <v>56</v>
      </c>
      <c r="M9" s="205">
        <v>63</v>
      </c>
      <c r="N9" s="206">
        <f t="shared" si="5"/>
        <v>119</v>
      </c>
      <c r="O9" s="186">
        <f t="shared" si="6"/>
        <v>0.09982174688057041</v>
      </c>
      <c r="P9" s="187">
        <f t="shared" si="7"/>
        <v>0.11666666666666667</v>
      </c>
      <c r="Q9" s="188">
        <f t="shared" si="8"/>
        <v>0.1080835603996367</v>
      </c>
      <c r="R9" s="204">
        <v>698</v>
      </c>
      <c r="S9" s="205">
        <v>561</v>
      </c>
      <c r="T9" s="206">
        <f t="shared" si="9"/>
        <v>1259</v>
      </c>
      <c r="U9" s="191">
        <f t="shared" si="10"/>
        <v>1.2442067736185383</v>
      </c>
      <c r="V9" s="192">
        <f t="shared" si="11"/>
        <v>1.038888888888889</v>
      </c>
      <c r="W9" s="193">
        <f t="shared" si="12"/>
        <v>1.1435059037238873</v>
      </c>
      <c r="X9" s="204">
        <v>59</v>
      </c>
      <c r="Y9" s="205">
        <v>44</v>
      </c>
      <c r="Z9" s="206">
        <f t="shared" si="13"/>
        <v>103</v>
      </c>
      <c r="AA9" s="212">
        <v>0</v>
      </c>
      <c r="AB9" s="213">
        <v>6</v>
      </c>
      <c r="AC9" s="206">
        <f t="shared" si="14"/>
        <v>6</v>
      </c>
      <c r="AD9" s="214">
        <f t="shared" si="15"/>
        <v>0</v>
      </c>
      <c r="AE9" s="215">
        <f t="shared" si="16"/>
        <v>0.011111111111111112</v>
      </c>
      <c r="AF9" s="216">
        <f t="shared" si="17"/>
        <v>0.005449591280653951</v>
      </c>
      <c r="AG9" s="212">
        <v>0</v>
      </c>
      <c r="AH9" s="213">
        <v>4</v>
      </c>
      <c r="AI9" s="206">
        <f t="shared" si="18"/>
        <v>4</v>
      </c>
      <c r="AJ9" s="214">
        <f t="shared" si="19"/>
        <v>0</v>
      </c>
      <c r="AK9" s="215">
        <f t="shared" si="20"/>
        <v>0.007407407407407408</v>
      </c>
      <c r="AL9" s="216">
        <f t="shared" si="21"/>
        <v>0.0036330608537693005</v>
      </c>
      <c r="AM9" s="212">
        <v>0</v>
      </c>
      <c r="AN9" s="213">
        <v>25</v>
      </c>
      <c r="AO9" s="206">
        <f t="shared" si="22"/>
        <v>25</v>
      </c>
      <c r="AP9" s="217">
        <f t="shared" si="23"/>
        <v>0</v>
      </c>
      <c r="AQ9" s="218">
        <f t="shared" si="24"/>
        <v>0.046296296296296294</v>
      </c>
      <c r="AR9" s="219">
        <f t="shared" si="25"/>
        <v>0.022706630336058128</v>
      </c>
      <c r="AS9" s="212">
        <v>0</v>
      </c>
      <c r="AT9" s="213">
        <v>1</v>
      </c>
      <c r="AU9" s="206">
        <f t="shared" si="26"/>
        <v>1</v>
      </c>
      <c r="AV9" s="220">
        <f t="shared" si="27"/>
        <v>1.2442067736185383</v>
      </c>
      <c r="AW9" s="221">
        <f t="shared" si="28"/>
        <v>1.0851851851851853</v>
      </c>
      <c r="AX9" s="222">
        <f t="shared" si="29"/>
        <v>1.1662125340599454</v>
      </c>
      <c r="AY9" s="2"/>
      <c r="AZ9" s="2"/>
      <c r="BA9" s="2"/>
      <c r="BB9" s="2"/>
      <c r="BC9" s="2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27" customFormat="1" ht="18" customHeight="1">
      <c r="A10" s="27">
        <v>6</v>
      </c>
      <c r="B10" s="203" t="s">
        <v>16</v>
      </c>
      <c r="C10" s="212">
        <v>457</v>
      </c>
      <c r="D10" s="213">
        <v>418</v>
      </c>
      <c r="E10" s="206">
        <f t="shared" si="0"/>
        <v>875</v>
      </c>
      <c r="F10" s="212">
        <v>138</v>
      </c>
      <c r="G10" s="213">
        <v>124</v>
      </c>
      <c r="H10" s="206">
        <f t="shared" si="1"/>
        <v>262</v>
      </c>
      <c r="I10" s="207">
        <f t="shared" si="2"/>
        <v>0.30196936542669583</v>
      </c>
      <c r="J10" s="208">
        <f t="shared" si="3"/>
        <v>0.2966507177033493</v>
      </c>
      <c r="K10" s="209">
        <f t="shared" si="4"/>
        <v>0.29942857142857143</v>
      </c>
      <c r="L10" s="212">
        <v>38</v>
      </c>
      <c r="M10" s="213">
        <v>44</v>
      </c>
      <c r="N10" s="206">
        <f t="shared" si="5"/>
        <v>82</v>
      </c>
      <c r="O10" s="186">
        <f t="shared" si="6"/>
        <v>0.08315098468271334</v>
      </c>
      <c r="P10" s="187">
        <f t="shared" si="7"/>
        <v>0.10526315789473684</v>
      </c>
      <c r="Q10" s="188">
        <f t="shared" si="8"/>
        <v>0.09371428571428571</v>
      </c>
      <c r="R10" s="212">
        <v>528</v>
      </c>
      <c r="S10" s="213">
        <v>459</v>
      </c>
      <c r="T10" s="206">
        <f t="shared" si="9"/>
        <v>987</v>
      </c>
      <c r="U10" s="191">
        <f t="shared" si="10"/>
        <v>1.1553610503282277</v>
      </c>
      <c r="V10" s="192">
        <f t="shared" si="11"/>
        <v>1.0980861244019138</v>
      </c>
      <c r="W10" s="193">
        <f t="shared" si="12"/>
        <v>1.128</v>
      </c>
      <c r="X10" s="212">
        <v>31</v>
      </c>
      <c r="Y10" s="213">
        <v>38</v>
      </c>
      <c r="Z10" s="206">
        <f t="shared" si="13"/>
        <v>69</v>
      </c>
      <c r="AA10" s="212">
        <v>1</v>
      </c>
      <c r="AB10" s="213">
        <v>3</v>
      </c>
      <c r="AC10" s="206">
        <f t="shared" si="14"/>
        <v>4</v>
      </c>
      <c r="AD10" s="214">
        <f t="shared" si="15"/>
        <v>0.002188183807439825</v>
      </c>
      <c r="AE10" s="215">
        <f t="shared" si="16"/>
        <v>0.007177033492822967</v>
      </c>
      <c r="AF10" s="216">
        <f t="shared" si="17"/>
        <v>0.004571428571428572</v>
      </c>
      <c r="AG10" s="212">
        <v>1</v>
      </c>
      <c r="AH10" s="213">
        <v>1</v>
      </c>
      <c r="AI10" s="206">
        <f t="shared" si="18"/>
        <v>2</v>
      </c>
      <c r="AJ10" s="214">
        <f t="shared" si="19"/>
        <v>0.002188183807439825</v>
      </c>
      <c r="AK10" s="215">
        <f t="shared" si="20"/>
        <v>0.0023923444976076554</v>
      </c>
      <c r="AL10" s="216">
        <f t="shared" si="21"/>
        <v>0.002285714285714286</v>
      </c>
      <c r="AM10" s="212">
        <v>2</v>
      </c>
      <c r="AN10" s="213">
        <v>2</v>
      </c>
      <c r="AO10" s="206">
        <f t="shared" si="22"/>
        <v>4</v>
      </c>
      <c r="AP10" s="217">
        <f t="shared" si="23"/>
        <v>0.00437636761487965</v>
      </c>
      <c r="AQ10" s="218">
        <f t="shared" si="24"/>
        <v>0.004784688995215311</v>
      </c>
      <c r="AR10" s="219">
        <f t="shared" si="25"/>
        <v>0.004571428571428572</v>
      </c>
      <c r="AS10" s="212">
        <v>3</v>
      </c>
      <c r="AT10" s="213">
        <v>0</v>
      </c>
      <c r="AU10" s="206">
        <f t="shared" si="26"/>
        <v>3</v>
      </c>
      <c r="AV10" s="220">
        <f t="shared" si="27"/>
        <v>1.1597374179431073</v>
      </c>
      <c r="AW10" s="221">
        <f t="shared" si="28"/>
        <v>1.1028708133971292</v>
      </c>
      <c r="AX10" s="222">
        <f t="shared" si="29"/>
        <v>1.1325714285714286</v>
      </c>
      <c r="AY10" s="2"/>
      <c r="AZ10" s="2"/>
      <c r="BA10" s="2"/>
      <c r="BB10" s="2"/>
      <c r="BC10" s="2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s="27" customFormat="1" ht="18" customHeight="1">
      <c r="A11" s="27">
        <v>7</v>
      </c>
      <c r="B11" s="203" t="s">
        <v>15</v>
      </c>
      <c r="C11" s="212">
        <v>369</v>
      </c>
      <c r="D11" s="213">
        <v>344</v>
      </c>
      <c r="E11" s="206">
        <f t="shared" si="0"/>
        <v>713</v>
      </c>
      <c r="F11" s="212">
        <v>125</v>
      </c>
      <c r="G11" s="213">
        <v>109</v>
      </c>
      <c r="H11" s="206">
        <f t="shared" si="1"/>
        <v>234</v>
      </c>
      <c r="I11" s="207">
        <f t="shared" si="2"/>
        <v>0.33875338753387535</v>
      </c>
      <c r="J11" s="208">
        <f t="shared" si="3"/>
        <v>0.3168604651162791</v>
      </c>
      <c r="K11" s="209">
        <f t="shared" si="4"/>
        <v>0.3281907433380084</v>
      </c>
      <c r="L11" s="212">
        <v>32</v>
      </c>
      <c r="M11" s="213">
        <v>34</v>
      </c>
      <c r="N11" s="206">
        <f t="shared" si="5"/>
        <v>66</v>
      </c>
      <c r="O11" s="186">
        <f t="shared" si="6"/>
        <v>0.08672086720867209</v>
      </c>
      <c r="P11" s="187">
        <f t="shared" si="7"/>
        <v>0.09883720930232558</v>
      </c>
      <c r="Q11" s="188">
        <f t="shared" si="8"/>
        <v>0.09256661991584852</v>
      </c>
      <c r="R11" s="212">
        <v>534</v>
      </c>
      <c r="S11" s="213">
        <v>543</v>
      </c>
      <c r="T11" s="206">
        <f t="shared" si="9"/>
        <v>1077</v>
      </c>
      <c r="U11" s="191">
        <f t="shared" si="10"/>
        <v>1.4471544715447155</v>
      </c>
      <c r="V11" s="192">
        <f t="shared" si="11"/>
        <v>1.5784883720930232</v>
      </c>
      <c r="W11" s="193">
        <f t="shared" si="12"/>
        <v>1.5105189340813465</v>
      </c>
      <c r="X11" s="212">
        <v>52</v>
      </c>
      <c r="Y11" s="213">
        <v>31</v>
      </c>
      <c r="Z11" s="206">
        <f t="shared" si="13"/>
        <v>83</v>
      </c>
      <c r="AA11" s="212">
        <v>1</v>
      </c>
      <c r="AB11" s="213">
        <v>0</v>
      </c>
      <c r="AC11" s="206">
        <f t="shared" si="14"/>
        <v>1</v>
      </c>
      <c r="AD11" s="214">
        <f t="shared" si="15"/>
        <v>0.0027100271002710027</v>
      </c>
      <c r="AE11" s="215">
        <f t="shared" si="16"/>
        <v>0</v>
      </c>
      <c r="AF11" s="216">
        <f t="shared" si="17"/>
        <v>0.001402524544179523</v>
      </c>
      <c r="AG11" s="212">
        <v>1</v>
      </c>
      <c r="AH11" s="213">
        <v>0</v>
      </c>
      <c r="AI11" s="206">
        <f t="shared" si="18"/>
        <v>1</v>
      </c>
      <c r="AJ11" s="214">
        <f t="shared" si="19"/>
        <v>0.0027100271002710027</v>
      </c>
      <c r="AK11" s="215">
        <f t="shared" si="20"/>
        <v>0</v>
      </c>
      <c r="AL11" s="216">
        <f t="shared" si="21"/>
        <v>0.001402524544179523</v>
      </c>
      <c r="AM11" s="212">
        <v>1</v>
      </c>
      <c r="AN11" s="213">
        <v>0</v>
      </c>
      <c r="AO11" s="206">
        <f t="shared" si="22"/>
        <v>1</v>
      </c>
      <c r="AP11" s="217">
        <f t="shared" si="23"/>
        <v>0.0027100271002710027</v>
      </c>
      <c r="AQ11" s="218">
        <f t="shared" si="24"/>
        <v>0</v>
      </c>
      <c r="AR11" s="219">
        <f t="shared" si="25"/>
        <v>0.001402524544179523</v>
      </c>
      <c r="AS11" s="212">
        <v>0</v>
      </c>
      <c r="AT11" s="213">
        <v>0</v>
      </c>
      <c r="AU11" s="206">
        <f t="shared" si="26"/>
        <v>0</v>
      </c>
      <c r="AV11" s="220">
        <f t="shared" si="27"/>
        <v>1.4498644986449865</v>
      </c>
      <c r="AW11" s="221">
        <f t="shared" si="28"/>
        <v>1.5784883720930232</v>
      </c>
      <c r="AX11" s="222">
        <f t="shared" si="29"/>
        <v>1.5119214586255258</v>
      </c>
      <c r="AY11" s="2"/>
      <c r="AZ11" s="2"/>
      <c r="BA11" s="2"/>
      <c r="BB11" s="2"/>
      <c r="BC11" s="2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s="27" customFormat="1" ht="18" customHeight="1">
      <c r="A12" s="27">
        <v>8</v>
      </c>
      <c r="B12" s="203" t="s">
        <v>14</v>
      </c>
      <c r="C12" s="204">
        <v>348</v>
      </c>
      <c r="D12" s="205">
        <v>324</v>
      </c>
      <c r="E12" s="206">
        <f t="shared" si="0"/>
        <v>672</v>
      </c>
      <c r="F12" s="204">
        <v>131</v>
      </c>
      <c r="G12" s="205">
        <v>123</v>
      </c>
      <c r="H12" s="206">
        <f t="shared" si="1"/>
        <v>254</v>
      </c>
      <c r="I12" s="207">
        <f t="shared" si="2"/>
        <v>0.3764367816091954</v>
      </c>
      <c r="J12" s="208">
        <f t="shared" si="3"/>
        <v>0.37962962962962965</v>
      </c>
      <c r="K12" s="209">
        <f t="shared" si="4"/>
        <v>0.37797619047619047</v>
      </c>
      <c r="L12" s="210">
        <v>53</v>
      </c>
      <c r="M12" s="211">
        <v>44</v>
      </c>
      <c r="N12" s="206">
        <f t="shared" si="5"/>
        <v>97</v>
      </c>
      <c r="O12" s="186">
        <f t="shared" si="6"/>
        <v>0.15229885057471265</v>
      </c>
      <c r="P12" s="187">
        <f t="shared" si="7"/>
        <v>0.13580246913580246</v>
      </c>
      <c r="Q12" s="188">
        <f t="shared" si="8"/>
        <v>0.14434523809523808</v>
      </c>
      <c r="R12" s="204">
        <v>538</v>
      </c>
      <c r="S12" s="205">
        <v>483</v>
      </c>
      <c r="T12" s="206">
        <f t="shared" si="9"/>
        <v>1021</v>
      </c>
      <c r="U12" s="191">
        <f t="shared" si="10"/>
        <v>1.5459770114942528</v>
      </c>
      <c r="V12" s="192">
        <f t="shared" si="11"/>
        <v>1.4907407407407407</v>
      </c>
      <c r="W12" s="193">
        <f t="shared" si="12"/>
        <v>1.5193452380952381</v>
      </c>
      <c r="X12" s="212">
        <v>36</v>
      </c>
      <c r="Y12" s="213">
        <v>52</v>
      </c>
      <c r="Z12" s="206">
        <f t="shared" si="13"/>
        <v>88</v>
      </c>
      <c r="AA12" s="212">
        <v>1</v>
      </c>
      <c r="AB12" s="213">
        <v>0</v>
      </c>
      <c r="AC12" s="206">
        <f t="shared" si="14"/>
        <v>1</v>
      </c>
      <c r="AD12" s="214">
        <f t="shared" si="15"/>
        <v>0.0028735632183908046</v>
      </c>
      <c r="AE12" s="215">
        <f t="shared" si="16"/>
        <v>0</v>
      </c>
      <c r="AF12" s="216">
        <f t="shared" si="17"/>
        <v>0.001488095238095238</v>
      </c>
      <c r="AG12" s="212">
        <v>0</v>
      </c>
      <c r="AH12" s="213">
        <v>0</v>
      </c>
      <c r="AI12" s="206">
        <f t="shared" si="18"/>
        <v>0</v>
      </c>
      <c r="AJ12" s="214">
        <f t="shared" si="19"/>
        <v>0</v>
      </c>
      <c r="AK12" s="215">
        <f t="shared" si="20"/>
        <v>0</v>
      </c>
      <c r="AL12" s="216">
        <f t="shared" si="21"/>
        <v>0</v>
      </c>
      <c r="AM12" s="212">
        <f>'[1]市町村別_保育所'!AU10+'[1]市町村別_こども園'!AU10+'[1]市町村別_幼稚園'!AL10</f>
        <v>0</v>
      </c>
      <c r="AN12" s="213">
        <f>'[1]市町村別_保育所'!AV10+'[1]市町村別_こども園'!AV10+'[1]市町村別_幼稚園'!AM10</f>
        <v>0</v>
      </c>
      <c r="AO12" s="206">
        <f t="shared" si="22"/>
        <v>0</v>
      </c>
      <c r="AP12" s="217">
        <f t="shared" si="23"/>
        <v>0</v>
      </c>
      <c r="AQ12" s="218">
        <f t="shared" si="24"/>
        <v>0</v>
      </c>
      <c r="AR12" s="219">
        <f t="shared" si="25"/>
        <v>0</v>
      </c>
      <c r="AS12" s="212">
        <v>0</v>
      </c>
      <c r="AT12" s="213">
        <v>0</v>
      </c>
      <c r="AU12" s="206">
        <f t="shared" si="26"/>
        <v>0</v>
      </c>
      <c r="AV12" s="220">
        <f t="shared" si="27"/>
        <v>1.5459770114942528</v>
      </c>
      <c r="AW12" s="221">
        <f t="shared" si="28"/>
        <v>1.4907407407407407</v>
      </c>
      <c r="AX12" s="222">
        <f t="shared" si="29"/>
        <v>1.5193452380952381</v>
      </c>
      <c r="AY12" s="2"/>
      <c r="AZ12" s="2"/>
      <c r="BA12" s="2"/>
      <c r="BB12" s="2"/>
      <c r="BC12" s="2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s="27" customFormat="1" ht="18" customHeight="1">
      <c r="A13" s="27">
        <v>9</v>
      </c>
      <c r="B13" s="203" t="s">
        <v>13</v>
      </c>
      <c r="C13" s="212">
        <v>246</v>
      </c>
      <c r="D13" s="213">
        <v>245</v>
      </c>
      <c r="E13" s="206">
        <f t="shared" si="0"/>
        <v>491</v>
      </c>
      <c r="F13" s="212">
        <v>108</v>
      </c>
      <c r="G13" s="213">
        <v>87</v>
      </c>
      <c r="H13" s="206">
        <f t="shared" si="1"/>
        <v>195</v>
      </c>
      <c r="I13" s="207">
        <f t="shared" si="2"/>
        <v>0.43902439024390244</v>
      </c>
      <c r="J13" s="208">
        <f t="shared" si="3"/>
        <v>0.3551020408163265</v>
      </c>
      <c r="K13" s="209">
        <f t="shared" si="4"/>
        <v>0.3971486761710794</v>
      </c>
      <c r="L13" s="212">
        <v>28</v>
      </c>
      <c r="M13" s="213">
        <v>17</v>
      </c>
      <c r="N13" s="206">
        <f t="shared" si="5"/>
        <v>45</v>
      </c>
      <c r="O13" s="186">
        <f t="shared" si="6"/>
        <v>0.11382113821138211</v>
      </c>
      <c r="P13" s="187">
        <f t="shared" si="7"/>
        <v>0.06938775510204082</v>
      </c>
      <c r="Q13" s="188">
        <f t="shared" si="8"/>
        <v>0.09164969450101833</v>
      </c>
      <c r="R13" s="212">
        <v>431</v>
      </c>
      <c r="S13" s="213">
        <v>409</v>
      </c>
      <c r="T13" s="206">
        <f t="shared" si="9"/>
        <v>840</v>
      </c>
      <c r="U13" s="191">
        <f t="shared" si="10"/>
        <v>1.7520325203252032</v>
      </c>
      <c r="V13" s="192">
        <f t="shared" si="11"/>
        <v>1.6693877551020408</v>
      </c>
      <c r="W13" s="193">
        <f t="shared" si="12"/>
        <v>1.7107942973523422</v>
      </c>
      <c r="X13" s="212">
        <v>106</v>
      </c>
      <c r="Y13" s="213">
        <v>108</v>
      </c>
      <c r="Z13" s="206">
        <f t="shared" si="13"/>
        <v>214</v>
      </c>
      <c r="AA13" s="212">
        <v>0</v>
      </c>
      <c r="AB13" s="213">
        <v>0</v>
      </c>
      <c r="AC13" s="206">
        <f t="shared" si="14"/>
        <v>0</v>
      </c>
      <c r="AD13" s="214">
        <f t="shared" si="15"/>
        <v>0</v>
      </c>
      <c r="AE13" s="215">
        <f t="shared" si="16"/>
        <v>0</v>
      </c>
      <c r="AF13" s="216">
        <f t="shared" si="17"/>
        <v>0</v>
      </c>
      <c r="AG13" s="212">
        <v>0</v>
      </c>
      <c r="AH13" s="213">
        <v>0</v>
      </c>
      <c r="AI13" s="206">
        <f t="shared" si="18"/>
        <v>0</v>
      </c>
      <c r="AJ13" s="214">
        <f t="shared" si="19"/>
        <v>0</v>
      </c>
      <c r="AK13" s="215">
        <f t="shared" si="20"/>
        <v>0</v>
      </c>
      <c r="AL13" s="216">
        <f t="shared" si="21"/>
        <v>0</v>
      </c>
      <c r="AM13" s="212">
        <f>'[1]市町村別_保育所'!AU11+'[1]市町村別_こども園'!AU11+'[1]市町村別_幼稚園'!AL11</f>
        <v>0</v>
      </c>
      <c r="AN13" s="213">
        <f>'[1]市町村別_保育所'!AV11+'[1]市町村別_こども園'!AV11+'[1]市町村別_幼稚園'!AM11</f>
        <v>0</v>
      </c>
      <c r="AO13" s="206">
        <f t="shared" si="22"/>
        <v>0</v>
      </c>
      <c r="AP13" s="217">
        <f t="shared" si="23"/>
        <v>0</v>
      </c>
      <c r="AQ13" s="218">
        <f t="shared" si="24"/>
        <v>0</v>
      </c>
      <c r="AR13" s="219">
        <f t="shared" si="25"/>
        <v>0</v>
      </c>
      <c r="AS13" s="212">
        <v>1</v>
      </c>
      <c r="AT13" s="213">
        <v>4</v>
      </c>
      <c r="AU13" s="206">
        <f t="shared" si="26"/>
        <v>5</v>
      </c>
      <c r="AV13" s="220">
        <f t="shared" si="27"/>
        <v>1.7520325203252032</v>
      </c>
      <c r="AW13" s="221">
        <f t="shared" si="28"/>
        <v>1.6693877551020408</v>
      </c>
      <c r="AX13" s="222">
        <f t="shared" si="29"/>
        <v>1.7107942973523422</v>
      </c>
      <c r="AY13" s="2"/>
      <c r="AZ13" s="2"/>
      <c r="BA13" s="2"/>
      <c r="BB13" s="2"/>
      <c r="BC13" s="2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s="27" customFormat="1" ht="18" customHeight="1">
      <c r="A14" s="27">
        <v>10</v>
      </c>
      <c r="B14" s="203" t="s">
        <v>12</v>
      </c>
      <c r="C14" s="204">
        <v>271</v>
      </c>
      <c r="D14" s="205">
        <v>244</v>
      </c>
      <c r="E14" s="206">
        <f t="shared" si="0"/>
        <v>515</v>
      </c>
      <c r="F14" s="204">
        <v>100</v>
      </c>
      <c r="G14" s="205">
        <v>87</v>
      </c>
      <c r="H14" s="206">
        <f t="shared" si="1"/>
        <v>187</v>
      </c>
      <c r="I14" s="207">
        <f t="shared" si="2"/>
        <v>0.36900369003690037</v>
      </c>
      <c r="J14" s="208">
        <f t="shared" si="3"/>
        <v>0.35655737704918034</v>
      </c>
      <c r="K14" s="209">
        <f t="shared" si="4"/>
        <v>0.36310679611650487</v>
      </c>
      <c r="L14" s="204">
        <v>30</v>
      </c>
      <c r="M14" s="205">
        <v>22</v>
      </c>
      <c r="N14" s="206">
        <f t="shared" si="5"/>
        <v>52</v>
      </c>
      <c r="O14" s="186">
        <f t="shared" si="6"/>
        <v>0.11070110701107011</v>
      </c>
      <c r="P14" s="187">
        <f t="shared" si="7"/>
        <v>0.09016393442622951</v>
      </c>
      <c r="Q14" s="188">
        <f t="shared" si="8"/>
        <v>0.10097087378640776</v>
      </c>
      <c r="R14" s="204">
        <v>365</v>
      </c>
      <c r="S14" s="205">
        <v>275</v>
      </c>
      <c r="T14" s="206">
        <f t="shared" si="9"/>
        <v>640</v>
      </c>
      <c r="U14" s="191">
        <f t="shared" si="10"/>
        <v>1.3468634686346863</v>
      </c>
      <c r="V14" s="192">
        <f t="shared" si="11"/>
        <v>1.1270491803278688</v>
      </c>
      <c r="W14" s="193">
        <f t="shared" si="12"/>
        <v>1.2427184466019416</v>
      </c>
      <c r="X14" s="204">
        <v>64</v>
      </c>
      <c r="Y14" s="205">
        <v>34</v>
      </c>
      <c r="Z14" s="206">
        <f t="shared" si="13"/>
        <v>98</v>
      </c>
      <c r="AA14" s="212">
        <v>0</v>
      </c>
      <c r="AB14" s="213">
        <v>0</v>
      </c>
      <c r="AC14" s="206">
        <f t="shared" si="14"/>
        <v>0</v>
      </c>
      <c r="AD14" s="214">
        <f t="shared" si="15"/>
        <v>0</v>
      </c>
      <c r="AE14" s="215">
        <f t="shared" si="16"/>
        <v>0</v>
      </c>
      <c r="AF14" s="216">
        <f t="shared" si="17"/>
        <v>0</v>
      </c>
      <c r="AG14" s="212">
        <v>0</v>
      </c>
      <c r="AH14" s="213">
        <v>0</v>
      </c>
      <c r="AI14" s="206">
        <f t="shared" si="18"/>
        <v>0</v>
      </c>
      <c r="AJ14" s="214">
        <f t="shared" si="19"/>
        <v>0</v>
      </c>
      <c r="AK14" s="215">
        <f t="shared" si="20"/>
        <v>0</v>
      </c>
      <c r="AL14" s="216">
        <f t="shared" si="21"/>
        <v>0</v>
      </c>
      <c r="AM14" s="212">
        <f>'[1]市町村別_保育所'!AU12+'[1]市町村別_こども園'!AU12+'[1]市町村別_幼稚園'!AL12</f>
        <v>0</v>
      </c>
      <c r="AN14" s="213">
        <f>'[1]市町村別_保育所'!AV12+'[1]市町村別_こども園'!AV12+'[1]市町村別_幼稚園'!AM12</f>
        <v>0</v>
      </c>
      <c r="AO14" s="206">
        <f t="shared" si="22"/>
        <v>0</v>
      </c>
      <c r="AP14" s="217">
        <f t="shared" si="23"/>
        <v>0</v>
      </c>
      <c r="AQ14" s="218">
        <f t="shared" si="24"/>
        <v>0</v>
      </c>
      <c r="AR14" s="219">
        <f t="shared" si="25"/>
        <v>0</v>
      </c>
      <c r="AS14" s="212">
        <v>0</v>
      </c>
      <c r="AT14" s="213">
        <v>0</v>
      </c>
      <c r="AU14" s="206">
        <f t="shared" si="26"/>
        <v>0</v>
      </c>
      <c r="AV14" s="220">
        <f t="shared" si="27"/>
        <v>1.3468634686346863</v>
      </c>
      <c r="AW14" s="221">
        <f t="shared" si="28"/>
        <v>1.1270491803278688</v>
      </c>
      <c r="AX14" s="222">
        <f t="shared" si="29"/>
        <v>1.2427184466019416</v>
      </c>
      <c r="AY14" s="2"/>
      <c r="AZ14" s="2"/>
      <c r="BA14" s="2"/>
      <c r="BB14" s="2"/>
      <c r="BC14" s="2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s="27" customFormat="1" ht="18" customHeight="1">
      <c r="A15" s="27">
        <v>11</v>
      </c>
      <c r="B15" s="203" t="s">
        <v>11</v>
      </c>
      <c r="C15" s="204">
        <v>183</v>
      </c>
      <c r="D15" s="205">
        <v>160</v>
      </c>
      <c r="E15" s="206">
        <f t="shared" si="0"/>
        <v>343</v>
      </c>
      <c r="F15" s="204">
        <v>76</v>
      </c>
      <c r="G15" s="205">
        <v>56</v>
      </c>
      <c r="H15" s="206">
        <f t="shared" si="1"/>
        <v>132</v>
      </c>
      <c r="I15" s="207">
        <f t="shared" si="2"/>
        <v>0.41530054644808745</v>
      </c>
      <c r="J15" s="208">
        <f t="shared" si="3"/>
        <v>0.35</v>
      </c>
      <c r="K15" s="209">
        <f t="shared" si="4"/>
        <v>0.3848396501457726</v>
      </c>
      <c r="L15" s="210">
        <v>29</v>
      </c>
      <c r="M15" s="211">
        <v>27</v>
      </c>
      <c r="N15" s="206">
        <f t="shared" si="5"/>
        <v>56</v>
      </c>
      <c r="O15" s="186">
        <f t="shared" si="6"/>
        <v>0.15846994535519127</v>
      </c>
      <c r="P15" s="187">
        <f t="shared" si="7"/>
        <v>0.16875</v>
      </c>
      <c r="Q15" s="188">
        <f t="shared" si="8"/>
        <v>0.16326530612244897</v>
      </c>
      <c r="R15" s="204">
        <v>256</v>
      </c>
      <c r="S15" s="205">
        <v>239</v>
      </c>
      <c r="T15" s="206">
        <f t="shared" si="9"/>
        <v>495</v>
      </c>
      <c r="U15" s="191">
        <f t="shared" si="10"/>
        <v>1.3989071038251366</v>
      </c>
      <c r="V15" s="192">
        <f t="shared" si="11"/>
        <v>1.49375</v>
      </c>
      <c r="W15" s="193">
        <f t="shared" si="12"/>
        <v>1.4431486880466473</v>
      </c>
      <c r="X15" s="210">
        <v>34</v>
      </c>
      <c r="Y15" s="211">
        <v>26</v>
      </c>
      <c r="Z15" s="206">
        <f t="shared" si="13"/>
        <v>60</v>
      </c>
      <c r="AA15" s="212">
        <v>2</v>
      </c>
      <c r="AB15" s="213">
        <v>1</v>
      </c>
      <c r="AC15" s="206">
        <f t="shared" si="14"/>
        <v>3</v>
      </c>
      <c r="AD15" s="214">
        <f t="shared" si="15"/>
        <v>0.01092896174863388</v>
      </c>
      <c r="AE15" s="215">
        <f t="shared" si="16"/>
        <v>0.00625</v>
      </c>
      <c r="AF15" s="216">
        <f t="shared" si="17"/>
        <v>0.008746355685131196</v>
      </c>
      <c r="AG15" s="212">
        <v>1</v>
      </c>
      <c r="AH15" s="213">
        <v>0</v>
      </c>
      <c r="AI15" s="206">
        <f t="shared" si="18"/>
        <v>1</v>
      </c>
      <c r="AJ15" s="214">
        <f t="shared" si="19"/>
        <v>0.00546448087431694</v>
      </c>
      <c r="AK15" s="215">
        <f t="shared" si="20"/>
        <v>0</v>
      </c>
      <c r="AL15" s="216">
        <f t="shared" si="21"/>
        <v>0.0029154518950437317</v>
      </c>
      <c r="AM15" s="212">
        <f>'[1]市町村別_保育所'!AU13+'[1]市町村別_こども園'!AU13+'[1]市町村別_幼稚園'!AL13</f>
        <v>7</v>
      </c>
      <c r="AN15" s="213">
        <f>'[1]市町村別_保育所'!AV13+'[1]市町村別_こども園'!AV13+'[1]市町村別_幼稚園'!AM13</f>
        <v>3</v>
      </c>
      <c r="AO15" s="206">
        <f t="shared" si="22"/>
        <v>10</v>
      </c>
      <c r="AP15" s="217">
        <f t="shared" si="23"/>
        <v>0.03825136612021858</v>
      </c>
      <c r="AQ15" s="218">
        <f t="shared" si="24"/>
        <v>0.01875</v>
      </c>
      <c r="AR15" s="219">
        <f t="shared" si="25"/>
        <v>0.029154518950437316</v>
      </c>
      <c r="AS15" s="212">
        <v>2</v>
      </c>
      <c r="AT15" s="213">
        <v>6</v>
      </c>
      <c r="AU15" s="206">
        <f t="shared" si="26"/>
        <v>8</v>
      </c>
      <c r="AV15" s="220">
        <f t="shared" si="27"/>
        <v>1.4371584699453552</v>
      </c>
      <c r="AW15" s="221">
        <f t="shared" si="28"/>
        <v>1.5125</v>
      </c>
      <c r="AX15" s="222">
        <f t="shared" si="29"/>
        <v>1.4723032069970845</v>
      </c>
      <c r="AY15" s="2"/>
      <c r="AZ15" s="2"/>
      <c r="BA15" s="2"/>
      <c r="BB15" s="2"/>
      <c r="BC15" s="2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s="27" customFormat="1" ht="18" customHeight="1">
      <c r="A16" s="27">
        <v>12</v>
      </c>
      <c r="B16" s="203" t="s">
        <v>10</v>
      </c>
      <c r="C16" s="212">
        <v>484</v>
      </c>
      <c r="D16" s="213">
        <v>455</v>
      </c>
      <c r="E16" s="206">
        <f t="shared" si="0"/>
        <v>939</v>
      </c>
      <c r="F16" s="212">
        <v>207</v>
      </c>
      <c r="G16" s="213">
        <v>181</v>
      </c>
      <c r="H16" s="206">
        <f t="shared" si="1"/>
        <v>388</v>
      </c>
      <c r="I16" s="207">
        <f t="shared" si="2"/>
        <v>0.42768595041322316</v>
      </c>
      <c r="J16" s="208">
        <f t="shared" si="3"/>
        <v>0.3978021978021978</v>
      </c>
      <c r="K16" s="209">
        <f t="shared" si="4"/>
        <v>0.4132055378061768</v>
      </c>
      <c r="L16" s="212">
        <v>58</v>
      </c>
      <c r="M16" s="213">
        <v>46</v>
      </c>
      <c r="N16" s="206">
        <f t="shared" si="5"/>
        <v>104</v>
      </c>
      <c r="O16" s="186">
        <f t="shared" si="6"/>
        <v>0.11983471074380166</v>
      </c>
      <c r="P16" s="187">
        <f t="shared" si="7"/>
        <v>0.1010989010989011</v>
      </c>
      <c r="Q16" s="188">
        <f t="shared" si="8"/>
        <v>0.11075612353567625</v>
      </c>
      <c r="R16" s="212">
        <v>865</v>
      </c>
      <c r="S16" s="213">
        <v>757</v>
      </c>
      <c r="T16" s="206">
        <f t="shared" si="9"/>
        <v>1622</v>
      </c>
      <c r="U16" s="191">
        <f t="shared" si="10"/>
        <v>1.787190082644628</v>
      </c>
      <c r="V16" s="192">
        <f t="shared" si="11"/>
        <v>1.6637362637362638</v>
      </c>
      <c r="W16" s="193">
        <f t="shared" si="12"/>
        <v>1.7273695420660278</v>
      </c>
      <c r="X16" s="212">
        <v>109</v>
      </c>
      <c r="Y16" s="213">
        <v>113</v>
      </c>
      <c r="Z16" s="206">
        <f t="shared" si="13"/>
        <v>222</v>
      </c>
      <c r="AA16" s="212">
        <v>1</v>
      </c>
      <c r="AB16" s="213">
        <v>3</v>
      </c>
      <c r="AC16" s="206">
        <f t="shared" si="14"/>
        <v>4</v>
      </c>
      <c r="AD16" s="214">
        <f t="shared" si="15"/>
        <v>0.002066115702479339</v>
      </c>
      <c r="AE16" s="215">
        <f t="shared" si="16"/>
        <v>0.006593406593406593</v>
      </c>
      <c r="AF16" s="216">
        <f t="shared" si="17"/>
        <v>0.004259850905218318</v>
      </c>
      <c r="AG16" s="212">
        <v>0</v>
      </c>
      <c r="AH16" s="213">
        <v>2</v>
      </c>
      <c r="AI16" s="206">
        <f t="shared" si="18"/>
        <v>2</v>
      </c>
      <c r="AJ16" s="214">
        <f t="shared" si="19"/>
        <v>0</v>
      </c>
      <c r="AK16" s="215">
        <f t="shared" si="20"/>
        <v>0.004395604395604396</v>
      </c>
      <c r="AL16" s="216">
        <f t="shared" si="21"/>
        <v>0.002129925452609159</v>
      </c>
      <c r="AM16" s="212">
        <f>'[1]市町村別_保育所'!AU14+'[1]市町村別_こども園'!AU14+'[1]市町村別_幼稚園'!AL14</f>
        <v>1</v>
      </c>
      <c r="AN16" s="213">
        <f>'[1]市町村別_保育所'!AV14+'[1]市町村別_こども園'!AV14+'[1]市町村別_幼稚園'!AM14</f>
        <v>9</v>
      </c>
      <c r="AO16" s="206">
        <f t="shared" si="22"/>
        <v>10</v>
      </c>
      <c r="AP16" s="217">
        <f t="shared" si="23"/>
        <v>0.002066115702479339</v>
      </c>
      <c r="AQ16" s="218">
        <f t="shared" si="24"/>
        <v>0.01978021978021978</v>
      </c>
      <c r="AR16" s="219">
        <f t="shared" si="25"/>
        <v>0.010649627263045794</v>
      </c>
      <c r="AS16" s="212">
        <v>1</v>
      </c>
      <c r="AT16" s="213">
        <v>3</v>
      </c>
      <c r="AU16" s="206">
        <f t="shared" si="26"/>
        <v>4</v>
      </c>
      <c r="AV16" s="220">
        <f t="shared" si="27"/>
        <v>1.7892561983471074</v>
      </c>
      <c r="AW16" s="221">
        <f t="shared" si="28"/>
        <v>1.6835164835164835</v>
      </c>
      <c r="AX16" s="222">
        <f t="shared" si="29"/>
        <v>1.7380191693290734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27" customFormat="1" ht="18" customHeight="1">
      <c r="A17" s="27">
        <v>13</v>
      </c>
      <c r="B17" s="203" t="s">
        <v>9</v>
      </c>
      <c r="C17" s="212">
        <v>149</v>
      </c>
      <c r="D17" s="213">
        <v>147</v>
      </c>
      <c r="E17" s="206">
        <f t="shared" si="0"/>
        <v>296</v>
      </c>
      <c r="F17" s="212">
        <v>58</v>
      </c>
      <c r="G17" s="213">
        <v>57</v>
      </c>
      <c r="H17" s="206">
        <f t="shared" si="1"/>
        <v>115</v>
      </c>
      <c r="I17" s="207">
        <f t="shared" si="2"/>
        <v>0.38926174496644295</v>
      </c>
      <c r="J17" s="208">
        <f t="shared" si="3"/>
        <v>0.3877551020408163</v>
      </c>
      <c r="K17" s="209">
        <f t="shared" si="4"/>
        <v>0.3885135135135135</v>
      </c>
      <c r="L17" s="212">
        <v>18</v>
      </c>
      <c r="M17" s="213">
        <v>15</v>
      </c>
      <c r="N17" s="206">
        <f t="shared" si="5"/>
        <v>33</v>
      </c>
      <c r="O17" s="186">
        <f t="shared" si="6"/>
        <v>0.12080536912751678</v>
      </c>
      <c r="P17" s="187">
        <f t="shared" si="7"/>
        <v>0.10204081632653061</v>
      </c>
      <c r="Q17" s="188">
        <f t="shared" si="8"/>
        <v>0.11148648648648649</v>
      </c>
      <c r="R17" s="212">
        <v>225</v>
      </c>
      <c r="S17" s="213">
        <v>215</v>
      </c>
      <c r="T17" s="206">
        <f t="shared" si="9"/>
        <v>440</v>
      </c>
      <c r="U17" s="191">
        <f t="shared" si="10"/>
        <v>1.5100671140939597</v>
      </c>
      <c r="V17" s="192">
        <f t="shared" si="11"/>
        <v>1.4625850340136055</v>
      </c>
      <c r="W17" s="193">
        <f t="shared" si="12"/>
        <v>1.4864864864864864</v>
      </c>
      <c r="X17" s="212">
        <v>45</v>
      </c>
      <c r="Y17" s="213">
        <v>55</v>
      </c>
      <c r="Z17" s="206">
        <f t="shared" si="13"/>
        <v>100</v>
      </c>
      <c r="AA17" s="212">
        <v>0</v>
      </c>
      <c r="AB17" s="213">
        <v>1</v>
      </c>
      <c r="AC17" s="206">
        <f t="shared" si="14"/>
        <v>1</v>
      </c>
      <c r="AD17" s="214">
        <f t="shared" si="15"/>
        <v>0</v>
      </c>
      <c r="AE17" s="215">
        <f t="shared" si="16"/>
        <v>0.006802721088435374</v>
      </c>
      <c r="AF17" s="216">
        <f t="shared" si="17"/>
        <v>0.0033783783783783786</v>
      </c>
      <c r="AG17" s="212">
        <v>0</v>
      </c>
      <c r="AH17" s="213">
        <v>0</v>
      </c>
      <c r="AI17" s="206">
        <f t="shared" si="18"/>
        <v>0</v>
      </c>
      <c r="AJ17" s="214">
        <f t="shared" si="19"/>
        <v>0</v>
      </c>
      <c r="AK17" s="215">
        <f t="shared" si="20"/>
        <v>0</v>
      </c>
      <c r="AL17" s="216">
        <f t="shared" si="21"/>
        <v>0</v>
      </c>
      <c r="AM17" s="212">
        <f>'[1]市町村別_保育所'!AU15+'[1]市町村別_こども園'!AU15+'[1]市町村別_幼稚園'!AL15</f>
        <v>0</v>
      </c>
      <c r="AN17" s="213">
        <f>'[1]市町村別_保育所'!AV15+'[1]市町村別_こども園'!AV15+'[1]市町村別_幼稚園'!AM15</f>
        <v>0</v>
      </c>
      <c r="AO17" s="206">
        <f t="shared" si="22"/>
        <v>0</v>
      </c>
      <c r="AP17" s="217">
        <f t="shared" si="23"/>
        <v>0</v>
      </c>
      <c r="AQ17" s="218">
        <f t="shared" si="24"/>
        <v>0</v>
      </c>
      <c r="AR17" s="219">
        <f t="shared" si="25"/>
        <v>0</v>
      </c>
      <c r="AS17" s="212">
        <v>0</v>
      </c>
      <c r="AT17" s="213">
        <v>1</v>
      </c>
      <c r="AU17" s="206">
        <f t="shared" si="26"/>
        <v>1</v>
      </c>
      <c r="AV17" s="220">
        <f t="shared" si="27"/>
        <v>1.5100671140939597</v>
      </c>
      <c r="AW17" s="221">
        <f t="shared" si="28"/>
        <v>1.4625850340136055</v>
      </c>
      <c r="AX17" s="222">
        <f t="shared" si="29"/>
        <v>1.4864864864864864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27" customFormat="1" ht="18" customHeight="1">
      <c r="A18" s="27">
        <v>14</v>
      </c>
      <c r="B18" s="203" t="s">
        <v>8</v>
      </c>
      <c r="C18" s="212">
        <v>74</v>
      </c>
      <c r="D18" s="213">
        <v>69</v>
      </c>
      <c r="E18" s="206">
        <f t="shared" si="0"/>
        <v>143</v>
      </c>
      <c r="F18" s="212">
        <v>34</v>
      </c>
      <c r="G18" s="213">
        <v>23</v>
      </c>
      <c r="H18" s="206">
        <f t="shared" si="1"/>
        <v>57</v>
      </c>
      <c r="I18" s="207">
        <f t="shared" si="2"/>
        <v>0.4594594594594595</v>
      </c>
      <c r="J18" s="208">
        <f t="shared" si="3"/>
        <v>0.3333333333333333</v>
      </c>
      <c r="K18" s="209">
        <f t="shared" si="4"/>
        <v>0.3986013986013986</v>
      </c>
      <c r="L18" s="212">
        <v>7</v>
      </c>
      <c r="M18" s="213">
        <v>2</v>
      </c>
      <c r="N18" s="206">
        <f t="shared" si="5"/>
        <v>9</v>
      </c>
      <c r="O18" s="186">
        <f t="shared" si="6"/>
        <v>0.0945945945945946</v>
      </c>
      <c r="P18" s="187">
        <f t="shared" si="7"/>
        <v>0.028985507246376812</v>
      </c>
      <c r="Q18" s="188">
        <f t="shared" si="8"/>
        <v>0.06293706293706294</v>
      </c>
      <c r="R18" s="212">
        <v>114</v>
      </c>
      <c r="S18" s="213">
        <v>121</v>
      </c>
      <c r="T18" s="206">
        <f t="shared" si="9"/>
        <v>235</v>
      </c>
      <c r="U18" s="191">
        <f t="shared" si="10"/>
        <v>1.5405405405405406</v>
      </c>
      <c r="V18" s="192">
        <f t="shared" si="11"/>
        <v>1.7536231884057971</v>
      </c>
      <c r="W18" s="193">
        <f t="shared" si="12"/>
        <v>1.6433566433566433</v>
      </c>
      <c r="X18" s="212">
        <v>25</v>
      </c>
      <c r="Y18" s="213">
        <v>7</v>
      </c>
      <c r="Z18" s="206">
        <f t="shared" si="13"/>
        <v>32</v>
      </c>
      <c r="AA18" s="212">
        <v>0</v>
      </c>
      <c r="AB18" s="213">
        <v>0</v>
      </c>
      <c r="AC18" s="206">
        <f t="shared" si="14"/>
        <v>0</v>
      </c>
      <c r="AD18" s="214">
        <f t="shared" si="15"/>
        <v>0</v>
      </c>
      <c r="AE18" s="215">
        <f t="shared" si="16"/>
        <v>0</v>
      </c>
      <c r="AF18" s="216">
        <f t="shared" si="17"/>
        <v>0</v>
      </c>
      <c r="AG18" s="212">
        <v>0</v>
      </c>
      <c r="AH18" s="213">
        <v>0</v>
      </c>
      <c r="AI18" s="206">
        <f t="shared" si="18"/>
        <v>0</v>
      </c>
      <c r="AJ18" s="214">
        <f t="shared" si="19"/>
        <v>0</v>
      </c>
      <c r="AK18" s="215">
        <f t="shared" si="20"/>
        <v>0</v>
      </c>
      <c r="AL18" s="216">
        <f t="shared" si="21"/>
        <v>0</v>
      </c>
      <c r="AM18" s="212">
        <f>'[1]市町村別_保育所'!AU16+'[1]市町村別_こども園'!AU16+'[1]市町村別_幼稚園'!AL16</f>
        <v>0</v>
      </c>
      <c r="AN18" s="213">
        <f>'[1]市町村別_保育所'!AV16+'[1]市町村別_こども園'!AV16+'[1]市町村別_幼稚園'!AM16</f>
        <v>0</v>
      </c>
      <c r="AO18" s="206">
        <f t="shared" si="22"/>
        <v>0</v>
      </c>
      <c r="AP18" s="217">
        <f t="shared" si="23"/>
        <v>0</v>
      </c>
      <c r="AQ18" s="218">
        <f t="shared" si="24"/>
        <v>0</v>
      </c>
      <c r="AR18" s="219">
        <f t="shared" si="25"/>
        <v>0</v>
      </c>
      <c r="AS18" s="212">
        <v>0</v>
      </c>
      <c r="AT18" s="213">
        <v>0</v>
      </c>
      <c r="AU18" s="206">
        <f t="shared" si="26"/>
        <v>0</v>
      </c>
      <c r="AV18" s="220">
        <f t="shared" si="27"/>
        <v>1.5405405405405406</v>
      </c>
      <c r="AW18" s="221">
        <f t="shared" si="28"/>
        <v>1.7536231884057971</v>
      </c>
      <c r="AX18" s="222">
        <f t="shared" si="29"/>
        <v>1.6433566433566433</v>
      </c>
      <c r="AY18" s="2"/>
      <c r="AZ18" s="2"/>
      <c r="BA18" s="2"/>
      <c r="BB18" s="2"/>
      <c r="BC18" s="2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s="27" customFormat="1" ht="18" customHeight="1">
      <c r="A19" s="27">
        <v>15</v>
      </c>
      <c r="B19" s="203" t="s">
        <v>7</v>
      </c>
      <c r="C19" s="212">
        <v>62</v>
      </c>
      <c r="D19" s="213">
        <v>46</v>
      </c>
      <c r="E19" s="206">
        <f t="shared" si="0"/>
        <v>108</v>
      </c>
      <c r="F19" s="212">
        <v>21</v>
      </c>
      <c r="G19" s="213">
        <v>15</v>
      </c>
      <c r="H19" s="206">
        <f t="shared" si="1"/>
        <v>36</v>
      </c>
      <c r="I19" s="207">
        <f t="shared" si="2"/>
        <v>0.3387096774193548</v>
      </c>
      <c r="J19" s="208">
        <f t="shared" si="3"/>
        <v>0.32608695652173914</v>
      </c>
      <c r="K19" s="209">
        <f t="shared" si="4"/>
        <v>0.3333333333333333</v>
      </c>
      <c r="L19" s="212">
        <v>6</v>
      </c>
      <c r="M19" s="213">
        <v>4</v>
      </c>
      <c r="N19" s="206">
        <f t="shared" si="5"/>
        <v>10</v>
      </c>
      <c r="O19" s="186">
        <f t="shared" si="6"/>
        <v>0.0967741935483871</v>
      </c>
      <c r="P19" s="187">
        <f t="shared" si="7"/>
        <v>0.08695652173913043</v>
      </c>
      <c r="Q19" s="188">
        <f t="shared" si="8"/>
        <v>0.09259259259259259</v>
      </c>
      <c r="R19" s="212">
        <v>127</v>
      </c>
      <c r="S19" s="213">
        <v>63</v>
      </c>
      <c r="T19" s="206">
        <f t="shared" si="9"/>
        <v>190</v>
      </c>
      <c r="U19" s="191">
        <f t="shared" si="10"/>
        <v>2.0483870967741935</v>
      </c>
      <c r="V19" s="192">
        <f t="shared" si="11"/>
        <v>1.3695652173913044</v>
      </c>
      <c r="W19" s="193">
        <f t="shared" si="12"/>
        <v>1.7592592592592593</v>
      </c>
      <c r="X19" s="212">
        <v>11</v>
      </c>
      <c r="Y19" s="213">
        <v>22</v>
      </c>
      <c r="Z19" s="206">
        <f t="shared" si="13"/>
        <v>33</v>
      </c>
      <c r="AA19" s="212">
        <v>0</v>
      </c>
      <c r="AB19" s="213">
        <v>0</v>
      </c>
      <c r="AC19" s="206">
        <f t="shared" si="14"/>
        <v>0</v>
      </c>
      <c r="AD19" s="214">
        <f t="shared" si="15"/>
        <v>0</v>
      </c>
      <c r="AE19" s="215">
        <f t="shared" si="16"/>
        <v>0</v>
      </c>
      <c r="AF19" s="216">
        <f t="shared" si="17"/>
        <v>0</v>
      </c>
      <c r="AG19" s="212">
        <v>0</v>
      </c>
      <c r="AH19" s="213">
        <v>0</v>
      </c>
      <c r="AI19" s="206">
        <f t="shared" si="18"/>
        <v>0</v>
      </c>
      <c r="AJ19" s="214">
        <f t="shared" si="19"/>
        <v>0</v>
      </c>
      <c r="AK19" s="215">
        <f t="shared" si="20"/>
        <v>0</v>
      </c>
      <c r="AL19" s="216">
        <f t="shared" si="21"/>
        <v>0</v>
      </c>
      <c r="AM19" s="212">
        <f>'[1]市町村別_保育所'!AU17+'[1]市町村別_こども園'!AU17+'[1]市町村別_幼稚園'!AL17</f>
        <v>0</v>
      </c>
      <c r="AN19" s="213">
        <f>'[1]市町村別_保育所'!AV17+'[1]市町村別_こども園'!AV17+'[1]市町村別_幼稚園'!AM17</f>
        <v>0</v>
      </c>
      <c r="AO19" s="206">
        <f t="shared" si="22"/>
        <v>0</v>
      </c>
      <c r="AP19" s="217">
        <f t="shared" si="23"/>
        <v>0</v>
      </c>
      <c r="AQ19" s="218">
        <f t="shared" si="24"/>
        <v>0</v>
      </c>
      <c r="AR19" s="219">
        <f t="shared" si="25"/>
        <v>0</v>
      </c>
      <c r="AS19" s="212">
        <v>0</v>
      </c>
      <c r="AT19" s="213">
        <v>0</v>
      </c>
      <c r="AU19" s="206">
        <f t="shared" si="26"/>
        <v>0</v>
      </c>
      <c r="AV19" s="220">
        <f t="shared" si="27"/>
        <v>2.0483870967741935</v>
      </c>
      <c r="AW19" s="221">
        <f t="shared" si="28"/>
        <v>1.3695652173913044</v>
      </c>
      <c r="AX19" s="222">
        <f t="shared" si="29"/>
        <v>1.7592592592592593</v>
      </c>
      <c r="AY19" s="2"/>
      <c r="AZ19" s="2"/>
      <c r="BA19" s="2"/>
      <c r="BB19" s="2"/>
      <c r="BC19" s="2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s="27" customFormat="1" ht="18" customHeight="1">
      <c r="A20" s="27">
        <v>16</v>
      </c>
      <c r="B20" s="203" t="s">
        <v>6</v>
      </c>
      <c r="C20" s="212">
        <v>116</v>
      </c>
      <c r="D20" s="213">
        <v>130</v>
      </c>
      <c r="E20" s="206">
        <f t="shared" si="0"/>
        <v>246</v>
      </c>
      <c r="F20" s="212">
        <v>45</v>
      </c>
      <c r="G20" s="213">
        <v>50</v>
      </c>
      <c r="H20" s="206">
        <f t="shared" si="1"/>
        <v>95</v>
      </c>
      <c r="I20" s="207">
        <f t="shared" si="2"/>
        <v>0.3879310344827586</v>
      </c>
      <c r="J20" s="208">
        <f t="shared" si="3"/>
        <v>0.38461538461538464</v>
      </c>
      <c r="K20" s="209">
        <f t="shared" si="4"/>
        <v>0.3861788617886179</v>
      </c>
      <c r="L20" s="212">
        <v>12</v>
      </c>
      <c r="M20" s="213">
        <v>11</v>
      </c>
      <c r="N20" s="206">
        <f t="shared" si="5"/>
        <v>23</v>
      </c>
      <c r="O20" s="186">
        <f t="shared" si="6"/>
        <v>0.10344827586206896</v>
      </c>
      <c r="P20" s="187">
        <f t="shared" si="7"/>
        <v>0.08461538461538462</v>
      </c>
      <c r="Q20" s="188">
        <f t="shared" si="8"/>
        <v>0.09349593495934959</v>
      </c>
      <c r="R20" s="212">
        <v>190</v>
      </c>
      <c r="S20" s="213">
        <v>201</v>
      </c>
      <c r="T20" s="206">
        <f t="shared" si="9"/>
        <v>391</v>
      </c>
      <c r="U20" s="191">
        <f t="shared" si="10"/>
        <v>1.6379310344827587</v>
      </c>
      <c r="V20" s="192">
        <f t="shared" si="11"/>
        <v>1.5461538461538462</v>
      </c>
      <c r="W20" s="193">
        <f t="shared" si="12"/>
        <v>1.589430894308943</v>
      </c>
      <c r="X20" s="212">
        <v>21</v>
      </c>
      <c r="Y20" s="213">
        <v>30</v>
      </c>
      <c r="Z20" s="206">
        <f t="shared" si="13"/>
        <v>51</v>
      </c>
      <c r="AA20" s="212">
        <v>1</v>
      </c>
      <c r="AB20" s="213">
        <v>0</v>
      </c>
      <c r="AC20" s="206">
        <f t="shared" si="14"/>
        <v>1</v>
      </c>
      <c r="AD20" s="214">
        <f t="shared" si="15"/>
        <v>0.008620689655172414</v>
      </c>
      <c r="AE20" s="215">
        <f t="shared" si="16"/>
        <v>0</v>
      </c>
      <c r="AF20" s="216">
        <f t="shared" si="17"/>
        <v>0.0040650406504065045</v>
      </c>
      <c r="AG20" s="212">
        <v>0</v>
      </c>
      <c r="AH20" s="213">
        <v>0</v>
      </c>
      <c r="AI20" s="206">
        <f t="shared" si="18"/>
        <v>0</v>
      </c>
      <c r="AJ20" s="214">
        <f t="shared" si="19"/>
        <v>0</v>
      </c>
      <c r="AK20" s="215">
        <f t="shared" si="20"/>
        <v>0</v>
      </c>
      <c r="AL20" s="216">
        <f t="shared" si="21"/>
        <v>0</v>
      </c>
      <c r="AM20" s="212">
        <f>'[1]市町村別_保育所'!AU18+'[1]市町村別_こども園'!AU18+'[1]市町村別_幼稚園'!AL18</f>
        <v>1</v>
      </c>
      <c r="AN20" s="213">
        <f>'[1]市町村別_保育所'!AV18+'[1]市町村別_こども園'!AV18+'[1]市町村別_幼稚園'!AM18</f>
        <v>0</v>
      </c>
      <c r="AO20" s="206">
        <f t="shared" si="22"/>
        <v>1</v>
      </c>
      <c r="AP20" s="217">
        <f t="shared" si="23"/>
        <v>0.008620689655172414</v>
      </c>
      <c r="AQ20" s="218">
        <f t="shared" si="24"/>
        <v>0</v>
      </c>
      <c r="AR20" s="219">
        <f t="shared" si="25"/>
        <v>0.0040650406504065045</v>
      </c>
      <c r="AS20" s="212">
        <v>1</v>
      </c>
      <c r="AT20" s="213">
        <v>0</v>
      </c>
      <c r="AU20" s="206">
        <f t="shared" si="26"/>
        <v>1</v>
      </c>
      <c r="AV20" s="220">
        <f t="shared" si="27"/>
        <v>1.646551724137931</v>
      </c>
      <c r="AW20" s="221">
        <f t="shared" si="28"/>
        <v>1.5461538461538462</v>
      </c>
      <c r="AX20" s="222">
        <f t="shared" si="29"/>
        <v>1.5934959349593496</v>
      </c>
      <c r="AY20" s="2"/>
      <c r="AZ20" s="2"/>
      <c r="BA20" s="2"/>
      <c r="BB20" s="2"/>
      <c r="BC20" s="2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s="27" customFormat="1" ht="18" customHeight="1">
      <c r="A21" s="27">
        <v>17</v>
      </c>
      <c r="B21" s="203" t="s">
        <v>5</v>
      </c>
      <c r="C21" s="212">
        <v>36</v>
      </c>
      <c r="D21" s="213">
        <v>52</v>
      </c>
      <c r="E21" s="206">
        <f t="shared" si="0"/>
        <v>88</v>
      </c>
      <c r="F21" s="212">
        <v>17</v>
      </c>
      <c r="G21" s="213">
        <v>18</v>
      </c>
      <c r="H21" s="206">
        <f t="shared" si="1"/>
        <v>35</v>
      </c>
      <c r="I21" s="207">
        <f t="shared" si="2"/>
        <v>0.4722222222222222</v>
      </c>
      <c r="J21" s="208">
        <f t="shared" si="3"/>
        <v>0.34615384615384615</v>
      </c>
      <c r="K21" s="209">
        <f t="shared" si="4"/>
        <v>0.3977272727272727</v>
      </c>
      <c r="L21" s="212">
        <v>5</v>
      </c>
      <c r="M21" s="213">
        <v>0</v>
      </c>
      <c r="N21" s="206">
        <f t="shared" si="5"/>
        <v>5</v>
      </c>
      <c r="O21" s="186">
        <f t="shared" si="6"/>
        <v>0.1388888888888889</v>
      </c>
      <c r="P21" s="187">
        <f t="shared" si="7"/>
        <v>0</v>
      </c>
      <c r="Q21" s="188">
        <f t="shared" si="8"/>
        <v>0.056818181818181816</v>
      </c>
      <c r="R21" s="212">
        <v>68</v>
      </c>
      <c r="S21" s="213">
        <v>50</v>
      </c>
      <c r="T21" s="206">
        <f t="shared" si="9"/>
        <v>118</v>
      </c>
      <c r="U21" s="191">
        <f t="shared" si="10"/>
        <v>1.8888888888888888</v>
      </c>
      <c r="V21" s="192">
        <f t="shared" si="11"/>
        <v>0.9615384615384616</v>
      </c>
      <c r="W21" s="193">
        <f t="shared" si="12"/>
        <v>1.3409090909090908</v>
      </c>
      <c r="X21" s="212">
        <v>2</v>
      </c>
      <c r="Y21" s="213">
        <v>2</v>
      </c>
      <c r="Z21" s="206">
        <f t="shared" si="13"/>
        <v>4</v>
      </c>
      <c r="AA21" s="212">
        <v>1</v>
      </c>
      <c r="AB21" s="213">
        <v>1</v>
      </c>
      <c r="AC21" s="206">
        <f t="shared" si="14"/>
        <v>2</v>
      </c>
      <c r="AD21" s="214">
        <f t="shared" si="15"/>
        <v>0.027777777777777776</v>
      </c>
      <c r="AE21" s="215">
        <f t="shared" si="16"/>
        <v>0.019230769230769232</v>
      </c>
      <c r="AF21" s="216">
        <f t="shared" si="17"/>
        <v>0.022727272727272728</v>
      </c>
      <c r="AG21" s="212">
        <v>0</v>
      </c>
      <c r="AH21" s="213">
        <v>0</v>
      </c>
      <c r="AI21" s="206">
        <f t="shared" si="18"/>
        <v>0</v>
      </c>
      <c r="AJ21" s="214">
        <f t="shared" si="19"/>
        <v>0</v>
      </c>
      <c r="AK21" s="215">
        <f t="shared" si="20"/>
        <v>0</v>
      </c>
      <c r="AL21" s="216">
        <f t="shared" si="21"/>
        <v>0</v>
      </c>
      <c r="AM21" s="212">
        <f>'[1]市町村別_保育所'!AU19+'[1]市町村別_こども園'!AU19+'[1]市町村別_幼稚園'!AL19</f>
        <v>9</v>
      </c>
      <c r="AN21" s="213">
        <f>'[1]市町村別_保育所'!AV19+'[1]市町村別_こども園'!AV19+'[1]市町村別_幼稚園'!AM19</f>
        <v>2</v>
      </c>
      <c r="AO21" s="206">
        <f t="shared" si="22"/>
        <v>11</v>
      </c>
      <c r="AP21" s="217">
        <f t="shared" si="23"/>
        <v>0.25</v>
      </c>
      <c r="AQ21" s="218">
        <f t="shared" si="24"/>
        <v>0.038461538461538464</v>
      </c>
      <c r="AR21" s="219">
        <f t="shared" si="25"/>
        <v>0.125</v>
      </c>
      <c r="AS21" s="212">
        <v>0</v>
      </c>
      <c r="AT21" s="213">
        <v>0</v>
      </c>
      <c r="AU21" s="206">
        <f t="shared" si="26"/>
        <v>0</v>
      </c>
      <c r="AV21" s="220">
        <f t="shared" si="27"/>
        <v>2.138888888888889</v>
      </c>
      <c r="AW21" s="221">
        <f t="shared" si="28"/>
        <v>1</v>
      </c>
      <c r="AX21" s="222">
        <f t="shared" si="29"/>
        <v>1.4659090909090908</v>
      </c>
      <c r="AY21" s="2"/>
      <c r="AZ21" s="2"/>
      <c r="BA21" s="2"/>
      <c r="BB21" s="2"/>
      <c r="BC21" s="2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s="27" customFormat="1" ht="18" customHeight="1">
      <c r="A22" s="27">
        <v>18</v>
      </c>
      <c r="B22" s="203" t="s">
        <v>4</v>
      </c>
      <c r="C22" s="212">
        <v>41</v>
      </c>
      <c r="D22" s="213">
        <v>26</v>
      </c>
      <c r="E22" s="206">
        <f t="shared" si="0"/>
        <v>67</v>
      </c>
      <c r="F22" s="212">
        <v>17</v>
      </c>
      <c r="G22" s="213">
        <v>11</v>
      </c>
      <c r="H22" s="206">
        <f t="shared" si="1"/>
        <v>28</v>
      </c>
      <c r="I22" s="207">
        <f t="shared" si="2"/>
        <v>0.4146341463414634</v>
      </c>
      <c r="J22" s="208">
        <f t="shared" si="3"/>
        <v>0.4230769230769231</v>
      </c>
      <c r="K22" s="209">
        <f t="shared" si="4"/>
        <v>0.417910447761194</v>
      </c>
      <c r="L22" s="212">
        <v>8</v>
      </c>
      <c r="M22" s="213">
        <v>3</v>
      </c>
      <c r="N22" s="206">
        <f t="shared" si="5"/>
        <v>11</v>
      </c>
      <c r="O22" s="186">
        <f t="shared" si="6"/>
        <v>0.1951219512195122</v>
      </c>
      <c r="P22" s="187">
        <f t="shared" si="7"/>
        <v>0.11538461538461539</v>
      </c>
      <c r="Q22" s="188">
        <f t="shared" si="8"/>
        <v>0.16417910447761194</v>
      </c>
      <c r="R22" s="212">
        <v>75</v>
      </c>
      <c r="S22" s="213">
        <v>45</v>
      </c>
      <c r="T22" s="206">
        <f t="shared" si="9"/>
        <v>120</v>
      </c>
      <c r="U22" s="191">
        <f t="shared" si="10"/>
        <v>1.829268292682927</v>
      </c>
      <c r="V22" s="192">
        <f t="shared" si="11"/>
        <v>1.7307692307692308</v>
      </c>
      <c r="W22" s="193">
        <f t="shared" si="12"/>
        <v>1.791044776119403</v>
      </c>
      <c r="X22" s="212">
        <v>8</v>
      </c>
      <c r="Y22" s="213">
        <v>0</v>
      </c>
      <c r="Z22" s="206">
        <f t="shared" si="13"/>
        <v>8</v>
      </c>
      <c r="AA22" s="212">
        <v>0</v>
      </c>
      <c r="AB22" s="213">
        <v>0</v>
      </c>
      <c r="AC22" s="206">
        <f t="shared" si="14"/>
        <v>0</v>
      </c>
      <c r="AD22" s="214">
        <f t="shared" si="15"/>
        <v>0</v>
      </c>
      <c r="AE22" s="215">
        <f t="shared" si="16"/>
        <v>0</v>
      </c>
      <c r="AF22" s="216">
        <f t="shared" si="17"/>
        <v>0</v>
      </c>
      <c r="AG22" s="212">
        <v>0</v>
      </c>
      <c r="AH22" s="213">
        <v>0</v>
      </c>
      <c r="AI22" s="206">
        <f t="shared" si="18"/>
        <v>0</v>
      </c>
      <c r="AJ22" s="214">
        <f t="shared" si="19"/>
        <v>0</v>
      </c>
      <c r="AK22" s="215">
        <f t="shared" si="20"/>
        <v>0</v>
      </c>
      <c r="AL22" s="216">
        <f t="shared" si="21"/>
        <v>0</v>
      </c>
      <c r="AM22" s="212">
        <f>'[1]市町村別_保育所'!AU20+'[1]市町村別_こども園'!AU20+'[1]市町村別_幼稚園'!AL20</f>
        <v>0</v>
      </c>
      <c r="AN22" s="213">
        <f>'[1]市町村別_保育所'!AV20+'[1]市町村別_こども園'!AV20+'[1]市町村別_幼稚園'!AM20</f>
        <v>0</v>
      </c>
      <c r="AO22" s="206">
        <f t="shared" si="22"/>
        <v>0</v>
      </c>
      <c r="AP22" s="217">
        <f t="shared" si="23"/>
        <v>0</v>
      </c>
      <c r="AQ22" s="218">
        <f t="shared" si="24"/>
        <v>0</v>
      </c>
      <c r="AR22" s="219">
        <f t="shared" si="25"/>
        <v>0</v>
      </c>
      <c r="AS22" s="212">
        <v>0</v>
      </c>
      <c r="AT22" s="213">
        <v>0</v>
      </c>
      <c r="AU22" s="206">
        <f t="shared" si="26"/>
        <v>0</v>
      </c>
      <c r="AV22" s="220">
        <f t="shared" si="27"/>
        <v>1.829268292682927</v>
      </c>
      <c r="AW22" s="221">
        <f t="shared" si="28"/>
        <v>1.7307692307692308</v>
      </c>
      <c r="AX22" s="222">
        <f t="shared" si="29"/>
        <v>1.791044776119403</v>
      </c>
      <c r="AY22" s="2"/>
      <c r="AZ22" s="2"/>
      <c r="BA22" s="2"/>
      <c r="BB22" s="2"/>
      <c r="BC22" s="2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s="27" customFormat="1" ht="18" customHeight="1" thickBot="1">
      <c r="A23" s="27">
        <v>19</v>
      </c>
      <c r="B23" s="223" t="s">
        <v>3</v>
      </c>
      <c r="C23" s="224">
        <v>35</v>
      </c>
      <c r="D23" s="225">
        <v>34</v>
      </c>
      <c r="E23" s="226">
        <f t="shared" si="0"/>
        <v>69</v>
      </c>
      <c r="F23" s="224">
        <v>10</v>
      </c>
      <c r="G23" s="225">
        <v>12</v>
      </c>
      <c r="H23" s="226">
        <f t="shared" si="1"/>
        <v>22</v>
      </c>
      <c r="I23" s="227">
        <f t="shared" si="2"/>
        <v>0.2857142857142857</v>
      </c>
      <c r="J23" s="228">
        <f t="shared" si="3"/>
        <v>0.35294117647058826</v>
      </c>
      <c r="K23" s="229">
        <f t="shared" si="4"/>
        <v>0.3188405797101449</v>
      </c>
      <c r="L23" s="224">
        <v>7</v>
      </c>
      <c r="M23" s="225">
        <v>7</v>
      </c>
      <c r="N23" s="226">
        <f t="shared" si="5"/>
        <v>14</v>
      </c>
      <c r="O23" s="230">
        <f t="shared" si="6"/>
        <v>0.2</v>
      </c>
      <c r="P23" s="231">
        <f t="shared" si="7"/>
        <v>0.20588235294117646</v>
      </c>
      <c r="Q23" s="232">
        <f t="shared" si="8"/>
        <v>0.2028985507246377</v>
      </c>
      <c r="R23" s="224">
        <v>39</v>
      </c>
      <c r="S23" s="225">
        <v>40</v>
      </c>
      <c r="T23" s="226">
        <f t="shared" si="9"/>
        <v>79</v>
      </c>
      <c r="U23" s="233">
        <f t="shared" si="10"/>
        <v>1.1142857142857143</v>
      </c>
      <c r="V23" s="234">
        <f t="shared" si="11"/>
        <v>1.1764705882352942</v>
      </c>
      <c r="W23" s="235">
        <f t="shared" si="12"/>
        <v>1.144927536231884</v>
      </c>
      <c r="X23" s="224">
        <v>6</v>
      </c>
      <c r="Y23" s="225">
        <v>5</v>
      </c>
      <c r="Z23" s="226">
        <f t="shared" si="13"/>
        <v>11</v>
      </c>
      <c r="AA23" s="224">
        <v>2</v>
      </c>
      <c r="AB23" s="225">
        <v>1</v>
      </c>
      <c r="AC23" s="226">
        <f t="shared" si="14"/>
        <v>3</v>
      </c>
      <c r="AD23" s="236">
        <f t="shared" si="15"/>
        <v>0.05714285714285714</v>
      </c>
      <c r="AE23" s="237">
        <f t="shared" si="16"/>
        <v>0.029411764705882353</v>
      </c>
      <c r="AF23" s="238">
        <f t="shared" si="17"/>
        <v>0.043478260869565216</v>
      </c>
      <c r="AG23" s="224">
        <v>0</v>
      </c>
      <c r="AH23" s="225">
        <v>0</v>
      </c>
      <c r="AI23" s="226">
        <f t="shared" si="18"/>
        <v>0</v>
      </c>
      <c r="AJ23" s="236">
        <f t="shared" si="19"/>
        <v>0</v>
      </c>
      <c r="AK23" s="237">
        <f t="shared" si="20"/>
        <v>0</v>
      </c>
      <c r="AL23" s="238">
        <f t="shared" si="21"/>
        <v>0</v>
      </c>
      <c r="AM23" s="224">
        <f>'[1]市町村別_保育所'!AU21+'[1]市町村別_こども園'!AU21+'[1]市町村別_幼稚園'!AL21</f>
        <v>5</v>
      </c>
      <c r="AN23" s="225">
        <f>'[1]市町村別_保育所'!AV21+'[1]市町村別_こども園'!AV21+'[1]市町村別_幼稚園'!AM21</f>
        <v>1</v>
      </c>
      <c r="AO23" s="226">
        <f t="shared" si="22"/>
        <v>6</v>
      </c>
      <c r="AP23" s="239">
        <f t="shared" si="23"/>
        <v>0.14285714285714285</v>
      </c>
      <c r="AQ23" s="240">
        <f t="shared" si="24"/>
        <v>0.029411764705882353</v>
      </c>
      <c r="AR23" s="241">
        <f t="shared" si="25"/>
        <v>0.08695652173913043</v>
      </c>
      <c r="AS23" s="224">
        <v>0</v>
      </c>
      <c r="AT23" s="225">
        <v>0</v>
      </c>
      <c r="AU23" s="226">
        <f t="shared" si="26"/>
        <v>0</v>
      </c>
      <c r="AV23" s="242">
        <f t="shared" si="27"/>
        <v>1.2571428571428571</v>
      </c>
      <c r="AW23" s="243">
        <f t="shared" si="28"/>
        <v>1.2058823529411764</v>
      </c>
      <c r="AX23" s="244">
        <f t="shared" si="29"/>
        <v>1.2318840579710144</v>
      </c>
      <c r="AY23" s="2"/>
      <c r="AZ23" s="2"/>
      <c r="BA23" s="2"/>
      <c r="BB23" s="2"/>
      <c r="BC23" s="2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55" s="25" customFormat="1" ht="18" customHeight="1" thickTop="1">
      <c r="A24" s="25">
        <v>20</v>
      </c>
      <c r="B24" s="245" t="s">
        <v>2</v>
      </c>
      <c r="C24" s="246">
        <v>6451</v>
      </c>
      <c r="D24" s="247">
        <v>5963</v>
      </c>
      <c r="E24" s="248">
        <f t="shared" si="0"/>
        <v>12414</v>
      </c>
      <c r="F24" s="246">
        <v>2323</v>
      </c>
      <c r="G24" s="247">
        <v>2016</v>
      </c>
      <c r="H24" s="249">
        <f t="shared" si="1"/>
        <v>4339</v>
      </c>
      <c r="I24" s="250">
        <f t="shared" si="2"/>
        <v>0.3600992094248954</v>
      </c>
      <c r="J24" s="251">
        <f t="shared" si="3"/>
        <v>0.3380848566157974</v>
      </c>
      <c r="K24" s="252">
        <f t="shared" si="4"/>
        <v>0.3495247301433865</v>
      </c>
      <c r="L24" s="246">
        <v>715</v>
      </c>
      <c r="M24" s="247">
        <v>582</v>
      </c>
      <c r="N24" s="253">
        <f t="shared" si="5"/>
        <v>1297</v>
      </c>
      <c r="O24" s="254">
        <f t="shared" si="6"/>
        <v>0.11083552937529065</v>
      </c>
      <c r="P24" s="255">
        <f t="shared" si="7"/>
        <v>0.09760187824920342</v>
      </c>
      <c r="Q24" s="256">
        <f t="shared" si="8"/>
        <v>0.10447881424198485</v>
      </c>
      <c r="R24" s="246">
        <v>9409</v>
      </c>
      <c r="S24" s="247">
        <v>8116</v>
      </c>
      <c r="T24" s="249">
        <f t="shared" si="9"/>
        <v>17525</v>
      </c>
      <c r="U24" s="257">
        <f t="shared" si="10"/>
        <v>1.4585335606882655</v>
      </c>
      <c r="V24" s="258">
        <f t="shared" si="11"/>
        <v>1.361059869193359</v>
      </c>
      <c r="W24" s="259">
        <f t="shared" si="12"/>
        <v>1.4117125825680683</v>
      </c>
      <c r="X24" s="246">
        <v>1140</v>
      </c>
      <c r="Y24" s="247">
        <v>1142</v>
      </c>
      <c r="Z24" s="253">
        <f t="shared" si="13"/>
        <v>2282</v>
      </c>
      <c r="AA24" s="246">
        <v>29</v>
      </c>
      <c r="AB24" s="247">
        <v>41</v>
      </c>
      <c r="AC24" s="253">
        <f t="shared" si="14"/>
        <v>70</v>
      </c>
      <c r="AD24" s="260">
        <f t="shared" si="15"/>
        <v>0.00449542706557123</v>
      </c>
      <c r="AE24" s="261">
        <f t="shared" si="16"/>
        <v>0.006875733691095087</v>
      </c>
      <c r="AF24" s="262">
        <f t="shared" si="17"/>
        <v>0.005638794908973739</v>
      </c>
      <c r="AG24" s="246">
        <v>11</v>
      </c>
      <c r="AH24" s="247">
        <v>15</v>
      </c>
      <c r="AI24" s="253">
        <f t="shared" si="18"/>
        <v>26</v>
      </c>
      <c r="AJ24" s="260">
        <f t="shared" si="19"/>
        <v>0.0017051619903890869</v>
      </c>
      <c r="AK24" s="261">
        <f t="shared" si="20"/>
        <v>0.0025155123260103976</v>
      </c>
      <c r="AL24" s="262">
        <f t="shared" si="21"/>
        <v>0.0020944095376188173</v>
      </c>
      <c r="AM24" s="246">
        <v>53</v>
      </c>
      <c r="AN24" s="247">
        <v>91</v>
      </c>
      <c r="AO24" s="253">
        <f t="shared" si="22"/>
        <v>144</v>
      </c>
      <c r="AP24" s="263">
        <f t="shared" si="23"/>
        <v>0.008215780499147418</v>
      </c>
      <c r="AQ24" s="264">
        <f t="shared" si="24"/>
        <v>0.015260774777796412</v>
      </c>
      <c r="AR24" s="265">
        <f t="shared" si="25"/>
        <v>0.011599806669888834</v>
      </c>
      <c r="AS24" s="246">
        <v>17.02</v>
      </c>
      <c r="AT24" s="247">
        <v>42</v>
      </c>
      <c r="AU24" s="253">
        <f t="shared" si="26"/>
        <v>59.019999999999996</v>
      </c>
      <c r="AV24" s="266">
        <f t="shared" si="27"/>
        <v>1.4667493411874128</v>
      </c>
      <c r="AW24" s="267">
        <f t="shared" si="28"/>
        <v>1.3763206439711555</v>
      </c>
      <c r="AX24" s="268">
        <f t="shared" si="29"/>
        <v>1.423312389237957</v>
      </c>
      <c r="AY24" s="26"/>
      <c r="AZ24" s="26"/>
      <c r="BA24" s="26"/>
      <c r="BB24" s="26"/>
      <c r="BC24" s="26"/>
    </row>
    <row r="25" ht="6.75" customHeight="1"/>
    <row r="26" spans="2:55" s="11" customFormat="1" ht="9.75" customHeight="1" hidden="1">
      <c r="B26" s="24" t="s">
        <v>1</v>
      </c>
      <c r="C26" s="19">
        <v>1</v>
      </c>
      <c r="D26" s="19">
        <v>0</v>
      </c>
      <c r="E26" s="23">
        <v>1</v>
      </c>
      <c r="F26" s="19">
        <v>1</v>
      </c>
      <c r="G26" s="19">
        <v>0</v>
      </c>
      <c r="H26" s="18">
        <v>1</v>
      </c>
      <c r="I26" s="22">
        <f>F26/C26</f>
        <v>1</v>
      </c>
      <c r="J26" s="22" t="s">
        <v>0</v>
      </c>
      <c r="K26" s="21">
        <f>H26/E26</f>
        <v>1</v>
      </c>
      <c r="L26" s="14">
        <v>0</v>
      </c>
      <c r="M26" s="14">
        <v>0</v>
      </c>
      <c r="N26" s="13">
        <v>0</v>
      </c>
      <c r="O26" s="20">
        <f>L26/C26</f>
        <v>0</v>
      </c>
      <c r="P26" s="20" t="s">
        <v>0</v>
      </c>
      <c r="Q26" s="20">
        <f>N26/E26</f>
        <v>0</v>
      </c>
      <c r="R26" s="19">
        <v>1</v>
      </c>
      <c r="S26" s="19">
        <v>0</v>
      </c>
      <c r="T26" s="18">
        <v>1</v>
      </c>
      <c r="U26" s="17">
        <f>R26/C26</f>
        <v>1</v>
      </c>
      <c r="V26" s="17" t="s">
        <v>0</v>
      </c>
      <c r="W26" s="17">
        <f>T26/E26</f>
        <v>1</v>
      </c>
      <c r="X26" s="14">
        <v>1</v>
      </c>
      <c r="Y26" s="14">
        <v>0</v>
      </c>
      <c r="Z26" s="13">
        <v>1</v>
      </c>
      <c r="AA26" s="14">
        <v>0</v>
      </c>
      <c r="AB26" s="14">
        <v>0</v>
      </c>
      <c r="AC26" s="13">
        <v>0</v>
      </c>
      <c r="AD26" s="16">
        <f>AA26/C26</f>
        <v>0</v>
      </c>
      <c r="AE26" s="16" t="s">
        <v>0</v>
      </c>
      <c r="AF26" s="16">
        <f>AC26/E26</f>
        <v>0</v>
      </c>
      <c r="AG26" s="14">
        <v>0</v>
      </c>
      <c r="AH26" s="14">
        <v>0</v>
      </c>
      <c r="AI26" s="13">
        <v>0</v>
      </c>
      <c r="AJ26" s="16">
        <f>AG26/C26</f>
        <v>0</v>
      </c>
      <c r="AK26" s="16" t="s">
        <v>0</v>
      </c>
      <c r="AL26" s="16">
        <f>AI26/E26</f>
        <v>0</v>
      </c>
      <c r="AM26" s="14">
        <v>0</v>
      </c>
      <c r="AN26" s="14">
        <v>0</v>
      </c>
      <c r="AO26" s="13">
        <v>0</v>
      </c>
      <c r="AP26" s="15">
        <f>AM26/C26</f>
        <v>0</v>
      </c>
      <c r="AQ26" s="15" t="s">
        <v>0</v>
      </c>
      <c r="AR26" s="15">
        <f>AO26/E26</f>
        <v>0</v>
      </c>
      <c r="AS26" s="14">
        <v>0</v>
      </c>
      <c r="AT26" s="14">
        <v>0</v>
      </c>
      <c r="AU26" s="13">
        <v>0</v>
      </c>
      <c r="AV26" s="12"/>
      <c r="AW26" s="12"/>
      <c r="AX26" s="12"/>
      <c r="AY26" s="12"/>
      <c r="AZ26" s="12"/>
      <c r="BA26" s="12"/>
      <c r="BB26" s="12"/>
      <c r="BC26" s="12"/>
    </row>
  </sheetData>
  <autoFilter ref="A4:AX24">
    <sortState ref="A5:AX26">
      <sortCondition sortBy="value" ref="A5:A26"/>
    </sortState>
  </autoFilter>
  <mergeCells count="16">
    <mergeCell ref="C3:E3"/>
    <mergeCell ref="F3:H3"/>
    <mergeCell ref="I3:K3"/>
    <mergeCell ref="L3:N3"/>
    <mergeCell ref="O3:Q3"/>
    <mergeCell ref="AV3:AX3"/>
    <mergeCell ref="AM3:AO3"/>
    <mergeCell ref="AP3:AR3"/>
    <mergeCell ref="AS3:AU3"/>
    <mergeCell ref="U3:W3"/>
    <mergeCell ref="X3:Z3"/>
    <mergeCell ref="AA3:AC3"/>
    <mergeCell ref="AD3:AF3"/>
    <mergeCell ref="AG3:AI3"/>
    <mergeCell ref="AJ3:AL3"/>
    <mergeCell ref="R3:T3"/>
  </mergeCells>
  <printOptions/>
  <pageMargins left="0.7086614173228347" right="0.7086614173228347" top="0.98" bottom="0.7480314960629921" header="0.31496062992125984" footer="0.31496062992125984"/>
  <pageSetup horizontalDpi="600" verticalDpi="600" orientation="landscape" paperSize="9" r:id="rId3"/>
  <colBreaks count="1" manualBreakCount="1">
    <brk id="26" max="1638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view="pageBreakPreview" zoomScale="85" zoomScaleSheetLayoutView="85" workbookViewId="0" topLeftCell="X1">
      <selection activeCell="BD1" sqref="BD1:BF1048576"/>
    </sheetView>
  </sheetViews>
  <sheetFormatPr defaultColWidth="9.140625" defaultRowHeight="15"/>
  <cols>
    <col min="1" max="1" width="12.140625" style="49" customWidth="1"/>
    <col min="2" max="4" width="4.00390625" style="31" hidden="1" customWidth="1"/>
    <col min="5" max="7" width="4.7109375" style="31" customWidth="1"/>
    <col min="8" max="10" width="7.140625" style="48" hidden="1" customWidth="1"/>
    <col min="11" max="13" width="4.57421875" style="31" customWidth="1"/>
    <col min="14" max="16" width="5.57421875" style="48" customWidth="1"/>
    <col min="17" max="19" width="4.57421875" style="31" customWidth="1"/>
    <col min="20" max="22" width="5.57421875" style="48" customWidth="1"/>
    <col min="23" max="28" width="5.140625" style="31" customWidth="1"/>
    <col min="29" max="31" width="4.7109375" style="31" customWidth="1"/>
    <col min="32" max="34" width="3.421875" style="31" hidden="1" customWidth="1"/>
    <col min="35" max="37" width="4.8515625" style="31" customWidth="1"/>
    <col min="38" max="40" width="7.140625" style="48" customWidth="1"/>
    <col min="41" max="43" width="4.7109375" style="31" customWidth="1"/>
    <col min="44" max="46" width="7.140625" style="48" customWidth="1"/>
    <col min="47" max="49" width="4.421875" style="31" customWidth="1"/>
    <col min="50" max="52" width="7.140625" style="31" customWidth="1"/>
    <col min="53" max="55" width="4.421875" style="31" customWidth="1"/>
    <col min="56" max="58" width="4.7109375" style="2" customWidth="1"/>
    <col min="59" max="16384" width="9.00390625" style="31" customWidth="1"/>
  </cols>
  <sheetData>
    <row r="1" spans="5:35" ht="17.25">
      <c r="E1" s="150" t="s">
        <v>70</v>
      </c>
      <c r="AI1" s="150" t="s">
        <v>70</v>
      </c>
    </row>
    <row r="2" spans="5:35" ht="9" customHeight="1">
      <c r="E2" s="151"/>
      <c r="AI2" s="151"/>
    </row>
    <row r="3" spans="1:60" ht="30" customHeight="1">
      <c r="A3" s="408" t="s">
        <v>55</v>
      </c>
      <c r="B3" s="416" t="s">
        <v>56</v>
      </c>
      <c r="C3" s="416"/>
      <c r="D3" s="417"/>
      <c r="E3" s="418" t="s">
        <v>57</v>
      </c>
      <c r="F3" s="419"/>
      <c r="G3" s="420"/>
      <c r="H3" s="421" t="s">
        <v>44</v>
      </c>
      <c r="I3" s="422"/>
      <c r="J3" s="423"/>
      <c r="K3" s="412" t="s">
        <v>58</v>
      </c>
      <c r="L3" s="412"/>
      <c r="M3" s="413"/>
      <c r="N3" s="410" t="s">
        <v>59</v>
      </c>
      <c r="O3" s="410"/>
      <c r="P3" s="411"/>
      <c r="Q3" s="412" t="s">
        <v>60</v>
      </c>
      <c r="R3" s="412"/>
      <c r="S3" s="413"/>
      <c r="T3" s="410" t="s">
        <v>29</v>
      </c>
      <c r="U3" s="410"/>
      <c r="V3" s="411"/>
      <c r="W3" s="412" t="s">
        <v>61</v>
      </c>
      <c r="X3" s="412"/>
      <c r="Y3" s="413"/>
      <c r="Z3" s="424" t="s">
        <v>36</v>
      </c>
      <c r="AA3" s="424"/>
      <c r="AB3" s="425"/>
      <c r="AC3" s="426" t="s">
        <v>62</v>
      </c>
      <c r="AD3" s="427"/>
      <c r="AE3" s="428"/>
      <c r="AF3" s="412" t="s">
        <v>63</v>
      </c>
      <c r="AG3" s="412"/>
      <c r="AH3" s="413"/>
      <c r="AI3" s="429" t="s">
        <v>64</v>
      </c>
      <c r="AJ3" s="429"/>
      <c r="AK3" s="430"/>
      <c r="AL3" s="410" t="s">
        <v>65</v>
      </c>
      <c r="AM3" s="410"/>
      <c r="AN3" s="411"/>
      <c r="AO3" s="412" t="s">
        <v>66</v>
      </c>
      <c r="AP3" s="412"/>
      <c r="AQ3" s="413"/>
      <c r="AR3" s="410" t="s">
        <v>45</v>
      </c>
      <c r="AS3" s="410"/>
      <c r="AT3" s="411"/>
      <c r="AU3" s="414" t="s">
        <v>41</v>
      </c>
      <c r="AV3" s="414"/>
      <c r="AW3" s="415"/>
      <c r="AX3" s="424" t="s">
        <v>67</v>
      </c>
      <c r="AY3" s="424"/>
      <c r="AZ3" s="425"/>
      <c r="BA3" s="414" t="s">
        <v>68</v>
      </c>
      <c r="BB3" s="414"/>
      <c r="BC3" s="415"/>
      <c r="BD3" s="390" t="s">
        <v>34</v>
      </c>
      <c r="BE3" s="391"/>
      <c r="BF3" s="392"/>
      <c r="BG3" s="30"/>
      <c r="BH3" s="30"/>
    </row>
    <row r="4" spans="1:60" ht="18.75" customHeight="1">
      <c r="A4" s="409"/>
      <c r="B4" s="35" t="s">
        <v>24</v>
      </c>
      <c r="C4" s="33" t="s">
        <v>23</v>
      </c>
      <c r="D4" s="34" t="s">
        <v>22</v>
      </c>
      <c r="E4" s="35" t="s">
        <v>24</v>
      </c>
      <c r="F4" s="33" t="s">
        <v>23</v>
      </c>
      <c r="G4" s="34" t="s">
        <v>22</v>
      </c>
      <c r="H4" s="36" t="s">
        <v>24</v>
      </c>
      <c r="I4" s="37" t="s">
        <v>23</v>
      </c>
      <c r="J4" s="38" t="s">
        <v>22</v>
      </c>
      <c r="K4" s="35" t="s">
        <v>24</v>
      </c>
      <c r="L4" s="33" t="s">
        <v>23</v>
      </c>
      <c r="M4" s="34" t="s">
        <v>22</v>
      </c>
      <c r="N4" s="36" t="s">
        <v>24</v>
      </c>
      <c r="O4" s="37" t="s">
        <v>23</v>
      </c>
      <c r="P4" s="38" t="s">
        <v>22</v>
      </c>
      <c r="Q4" s="35" t="s">
        <v>24</v>
      </c>
      <c r="R4" s="33" t="s">
        <v>23</v>
      </c>
      <c r="S4" s="34" t="s">
        <v>22</v>
      </c>
      <c r="T4" s="36" t="s">
        <v>24</v>
      </c>
      <c r="U4" s="37" t="s">
        <v>23</v>
      </c>
      <c r="V4" s="38" t="s">
        <v>22</v>
      </c>
      <c r="W4" s="35" t="s">
        <v>24</v>
      </c>
      <c r="X4" s="33" t="s">
        <v>23</v>
      </c>
      <c r="Y4" s="34" t="s">
        <v>22</v>
      </c>
      <c r="Z4" s="39" t="s">
        <v>24</v>
      </c>
      <c r="AA4" s="40" t="s">
        <v>23</v>
      </c>
      <c r="AB4" s="41" t="s">
        <v>22</v>
      </c>
      <c r="AC4" s="32" t="s">
        <v>24</v>
      </c>
      <c r="AD4" s="33" t="s">
        <v>23</v>
      </c>
      <c r="AE4" s="34" t="s">
        <v>22</v>
      </c>
      <c r="AF4" s="44" t="s">
        <v>24</v>
      </c>
      <c r="AG4" s="42" t="s">
        <v>23</v>
      </c>
      <c r="AH4" s="43" t="s">
        <v>22</v>
      </c>
      <c r="AI4" s="44" t="s">
        <v>24</v>
      </c>
      <c r="AJ4" s="42" t="s">
        <v>23</v>
      </c>
      <c r="AK4" s="43" t="s">
        <v>22</v>
      </c>
      <c r="AL4" s="36" t="s">
        <v>24</v>
      </c>
      <c r="AM4" s="37" t="s">
        <v>23</v>
      </c>
      <c r="AN4" s="38" t="s">
        <v>22</v>
      </c>
      <c r="AO4" s="35" t="s">
        <v>24</v>
      </c>
      <c r="AP4" s="33" t="s">
        <v>23</v>
      </c>
      <c r="AQ4" s="34" t="s">
        <v>22</v>
      </c>
      <c r="AR4" s="36" t="s">
        <v>24</v>
      </c>
      <c r="AS4" s="37" t="s">
        <v>23</v>
      </c>
      <c r="AT4" s="38" t="s">
        <v>22</v>
      </c>
      <c r="AU4" s="45" t="s">
        <v>24</v>
      </c>
      <c r="AV4" s="46" t="s">
        <v>23</v>
      </c>
      <c r="AW4" s="47" t="s">
        <v>22</v>
      </c>
      <c r="AX4" s="39" t="s">
        <v>24</v>
      </c>
      <c r="AY4" s="40" t="s">
        <v>23</v>
      </c>
      <c r="AZ4" s="41" t="s">
        <v>22</v>
      </c>
      <c r="BA4" s="45" t="s">
        <v>24</v>
      </c>
      <c r="BB4" s="46" t="s">
        <v>23</v>
      </c>
      <c r="BC4" s="47" t="s">
        <v>22</v>
      </c>
      <c r="BD4" s="172" t="s">
        <v>24</v>
      </c>
      <c r="BE4" s="173" t="s">
        <v>23</v>
      </c>
      <c r="BF4" s="174" t="s">
        <v>22</v>
      </c>
      <c r="BG4" s="30"/>
      <c r="BH4" s="30"/>
    </row>
    <row r="5" spans="1:58" ht="18" customHeight="1">
      <c r="A5" s="269" t="s">
        <v>21</v>
      </c>
      <c r="B5" s="50">
        <v>788</v>
      </c>
      <c r="C5" s="51">
        <v>669</v>
      </c>
      <c r="D5" s="52">
        <f>B5+C5</f>
        <v>1457</v>
      </c>
      <c r="E5" s="117">
        <v>783</v>
      </c>
      <c r="F5" s="118">
        <v>662</v>
      </c>
      <c r="G5" s="119">
        <f aca="true" t="shared" si="0" ref="G5:G24">E5+F5</f>
        <v>1445</v>
      </c>
      <c r="H5" s="120">
        <f>E5/B5</f>
        <v>0.9936548223350253</v>
      </c>
      <c r="I5" s="121">
        <f aca="true" t="shared" si="1" ref="I5:I24">F5/C5</f>
        <v>0.9895366218236173</v>
      </c>
      <c r="J5" s="122">
        <f aca="true" t="shared" si="2" ref="J5:J24">G5/D5</f>
        <v>0.9917638984214139</v>
      </c>
      <c r="K5" s="118">
        <v>237</v>
      </c>
      <c r="L5" s="118">
        <v>190</v>
      </c>
      <c r="M5" s="119">
        <f aca="true" t="shared" si="3" ref="M5:M24">K5+L5</f>
        <v>427</v>
      </c>
      <c r="N5" s="56">
        <f>K5/E5</f>
        <v>0.30268199233716475</v>
      </c>
      <c r="O5" s="57">
        <f aca="true" t="shared" si="4" ref="O5:O24">L5/F5</f>
        <v>0.28700906344410876</v>
      </c>
      <c r="P5" s="58">
        <f aca="true" t="shared" si="5" ref="P5:P24">M5/G5</f>
        <v>0.2955017301038062</v>
      </c>
      <c r="Q5" s="118">
        <v>85</v>
      </c>
      <c r="R5" s="118">
        <v>48</v>
      </c>
      <c r="S5" s="119">
        <f aca="true" t="shared" si="6" ref="S5:S24">Q5+R5</f>
        <v>133</v>
      </c>
      <c r="T5" s="56">
        <f aca="true" t="shared" si="7" ref="T5:T24">Q5/K5</f>
        <v>0.35864978902953587</v>
      </c>
      <c r="U5" s="59">
        <f aca="true" t="shared" si="8" ref="U5:U24">R5/L5</f>
        <v>0.25263157894736843</v>
      </c>
      <c r="V5" s="58">
        <f aca="true" t="shared" si="9" ref="V5:V24">S5/M5</f>
        <v>0.3114754098360656</v>
      </c>
      <c r="W5" s="117">
        <v>870</v>
      </c>
      <c r="X5" s="118">
        <v>695</v>
      </c>
      <c r="Y5" s="119">
        <v>1565</v>
      </c>
      <c r="Z5" s="60">
        <f aca="true" t="shared" si="10" ref="Z5:Z24">W5/E5</f>
        <v>1.1111111111111112</v>
      </c>
      <c r="AA5" s="61">
        <f aca="true" t="shared" si="11" ref="AA5:AA24">X5/F5</f>
        <v>1.0498489425981874</v>
      </c>
      <c r="AB5" s="62">
        <f aca="true" t="shared" si="12" ref="AB5:AB24">Y5/G5</f>
        <v>1.0830449826989619</v>
      </c>
      <c r="AC5" s="51">
        <v>78</v>
      </c>
      <c r="AD5" s="51">
        <v>87</v>
      </c>
      <c r="AE5" s="52">
        <f aca="true" t="shared" si="13" ref="AE5:AE24">AC5+AD5</f>
        <v>165</v>
      </c>
      <c r="AF5" s="117">
        <v>139</v>
      </c>
      <c r="AG5" s="118">
        <v>183</v>
      </c>
      <c r="AH5" s="119">
        <f aca="true" t="shared" si="14" ref="AH5:AH24">AF5+AG5</f>
        <v>322</v>
      </c>
      <c r="AI5" s="117">
        <v>7</v>
      </c>
      <c r="AJ5" s="118">
        <v>7</v>
      </c>
      <c r="AK5" s="119">
        <f aca="true" t="shared" si="15" ref="AK5:AK24">AI5+AJ5</f>
        <v>14</v>
      </c>
      <c r="AL5" s="56">
        <f>AI5/E5</f>
        <v>0.008939974457215836</v>
      </c>
      <c r="AM5" s="57">
        <f aca="true" t="shared" si="16" ref="AM5:AM24">AJ5/F5</f>
        <v>0.010574018126888218</v>
      </c>
      <c r="AN5" s="58">
        <f aca="true" t="shared" si="17" ref="AN5:AN24">AK5/G5</f>
        <v>0.009688581314878892</v>
      </c>
      <c r="AO5" s="118">
        <v>4</v>
      </c>
      <c r="AP5" s="118">
        <v>3</v>
      </c>
      <c r="AQ5" s="119">
        <f aca="true" t="shared" si="18" ref="AQ5:AQ24">AO5+AP5</f>
        <v>7</v>
      </c>
      <c r="AR5" s="53">
        <f>AO5/AI5</f>
        <v>0.5714285714285714</v>
      </c>
      <c r="AS5" s="54">
        <f aca="true" t="shared" si="19" ref="AS5:AS24">AP5/AJ5</f>
        <v>0.42857142857142855</v>
      </c>
      <c r="AT5" s="55">
        <f aca="true" t="shared" si="20" ref="AT5:AT24">AQ5/AK5</f>
        <v>0.5</v>
      </c>
      <c r="AU5" s="118">
        <v>11</v>
      </c>
      <c r="AV5" s="118">
        <v>5</v>
      </c>
      <c r="AW5" s="119">
        <f aca="true" t="shared" si="21" ref="AW5:AW24">AU5+AV5</f>
        <v>16</v>
      </c>
      <c r="AX5" s="60">
        <f>AU5/E5</f>
        <v>0.0140485312899106</v>
      </c>
      <c r="AY5" s="61">
        <f aca="true" t="shared" si="22" ref="AY5:AY24">AV5/F5</f>
        <v>0.0075528700906344415</v>
      </c>
      <c r="AZ5" s="62">
        <f aca="true" t="shared" si="23" ref="AZ5:AZ24">AW5/G5</f>
        <v>0.011072664359861591</v>
      </c>
      <c r="BA5" s="118">
        <v>1</v>
      </c>
      <c r="BB5" s="118">
        <v>3</v>
      </c>
      <c r="BC5" s="119">
        <f aca="true" t="shared" si="24" ref="BC5:BC24">BA5+BB5</f>
        <v>4</v>
      </c>
      <c r="BD5" s="200">
        <f>(W5+AU5)/E5</f>
        <v>1.1251596424010217</v>
      </c>
      <c r="BE5" s="201">
        <f aca="true" t="shared" si="25" ref="BE5:BE24">(X5+AV5)/F5</f>
        <v>1.0574018126888218</v>
      </c>
      <c r="BF5" s="202">
        <f aca="true" t="shared" si="26" ref="BF5:BF24">(Y5+AW5)/G5</f>
        <v>1.0941176470588236</v>
      </c>
    </row>
    <row r="6" spans="1:58" ht="18" customHeight="1">
      <c r="A6" s="270" t="s">
        <v>20</v>
      </c>
      <c r="B6" s="63">
        <v>312</v>
      </c>
      <c r="C6" s="64">
        <v>322</v>
      </c>
      <c r="D6" s="65">
        <f aca="true" t="shared" si="27" ref="D6:D24">B6+C6</f>
        <v>634</v>
      </c>
      <c r="E6" s="123">
        <v>265</v>
      </c>
      <c r="F6" s="124">
        <v>271</v>
      </c>
      <c r="G6" s="125">
        <f t="shared" si="0"/>
        <v>536</v>
      </c>
      <c r="H6" s="126">
        <f aca="true" t="shared" si="28" ref="H6:H24">E6/B6</f>
        <v>0.8493589743589743</v>
      </c>
      <c r="I6" s="127">
        <f t="shared" si="1"/>
        <v>0.8416149068322981</v>
      </c>
      <c r="J6" s="128">
        <f t="shared" si="2"/>
        <v>0.8454258675078864</v>
      </c>
      <c r="K6" s="124">
        <v>114</v>
      </c>
      <c r="L6" s="124">
        <v>109</v>
      </c>
      <c r="M6" s="125">
        <f t="shared" si="3"/>
        <v>223</v>
      </c>
      <c r="N6" s="69">
        <f aca="true" t="shared" si="29" ref="N6:N24">K6/E6</f>
        <v>0.43018867924528303</v>
      </c>
      <c r="O6" s="70">
        <f t="shared" si="4"/>
        <v>0.4022140221402214</v>
      </c>
      <c r="P6" s="71">
        <f t="shared" si="5"/>
        <v>0.416044776119403</v>
      </c>
      <c r="Q6" s="124">
        <v>36</v>
      </c>
      <c r="R6" s="124">
        <v>33</v>
      </c>
      <c r="S6" s="125">
        <f t="shared" si="6"/>
        <v>69</v>
      </c>
      <c r="T6" s="69">
        <f t="shared" si="7"/>
        <v>0.3157894736842105</v>
      </c>
      <c r="U6" s="72">
        <f t="shared" si="8"/>
        <v>0.30275229357798167</v>
      </c>
      <c r="V6" s="71">
        <f t="shared" si="9"/>
        <v>0.3094170403587444</v>
      </c>
      <c r="W6" s="123">
        <v>485</v>
      </c>
      <c r="X6" s="124">
        <v>452</v>
      </c>
      <c r="Y6" s="125">
        <v>453</v>
      </c>
      <c r="Z6" s="73">
        <f t="shared" si="10"/>
        <v>1.830188679245283</v>
      </c>
      <c r="AA6" s="74">
        <f t="shared" si="11"/>
        <v>1.6678966789667897</v>
      </c>
      <c r="AB6" s="75">
        <f t="shared" si="12"/>
        <v>0.8451492537313433</v>
      </c>
      <c r="AC6" s="64">
        <v>27</v>
      </c>
      <c r="AD6" s="64">
        <v>37</v>
      </c>
      <c r="AE6" s="65">
        <f t="shared" si="13"/>
        <v>64</v>
      </c>
      <c r="AF6" s="123">
        <v>73</v>
      </c>
      <c r="AG6" s="124">
        <v>83</v>
      </c>
      <c r="AH6" s="125">
        <f t="shared" si="14"/>
        <v>156</v>
      </c>
      <c r="AI6" s="123">
        <v>4</v>
      </c>
      <c r="AJ6" s="124">
        <v>2</v>
      </c>
      <c r="AK6" s="125">
        <f t="shared" si="15"/>
        <v>6</v>
      </c>
      <c r="AL6" s="69">
        <f aca="true" t="shared" si="30" ref="AL6:AL24">AI6/E6</f>
        <v>0.01509433962264151</v>
      </c>
      <c r="AM6" s="70">
        <f t="shared" si="16"/>
        <v>0.007380073800738007</v>
      </c>
      <c r="AN6" s="71">
        <f t="shared" si="17"/>
        <v>0.011194029850746268</v>
      </c>
      <c r="AO6" s="124">
        <v>1</v>
      </c>
      <c r="AP6" s="124">
        <v>0</v>
      </c>
      <c r="AQ6" s="125">
        <f t="shared" si="18"/>
        <v>1</v>
      </c>
      <c r="AR6" s="66">
        <f aca="true" t="shared" si="31" ref="AR6:AR24">AO6/AI6</f>
        <v>0.25</v>
      </c>
      <c r="AS6" s="67">
        <f t="shared" si="19"/>
        <v>0</v>
      </c>
      <c r="AT6" s="68">
        <f t="shared" si="20"/>
        <v>0.16666666666666666</v>
      </c>
      <c r="AU6" s="124">
        <v>2</v>
      </c>
      <c r="AV6" s="124">
        <v>4</v>
      </c>
      <c r="AW6" s="125">
        <f t="shared" si="21"/>
        <v>6</v>
      </c>
      <c r="AX6" s="73">
        <f aca="true" t="shared" si="32" ref="AX6:AX24">AU6/E6</f>
        <v>0.007547169811320755</v>
      </c>
      <c r="AY6" s="74">
        <f t="shared" si="22"/>
        <v>0.014760147601476014</v>
      </c>
      <c r="AZ6" s="75">
        <f t="shared" si="23"/>
        <v>0.011194029850746268</v>
      </c>
      <c r="BA6" s="124">
        <v>2</v>
      </c>
      <c r="BB6" s="124">
        <v>1</v>
      </c>
      <c r="BC6" s="125">
        <f t="shared" si="24"/>
        <v>3</v>
      </c>
      <c r="BD6" s="220">
        <f aca="true" t="shared" si="33" ref="BD6:BD24">(W6+AU6)/E6</f>
        <v>1.8377358490566038</v>
      </c>
      <c r="BE6" s="221">
        <f t="shared" si="25"/>
        <v>1.6826568265682658</v>
      </c>
      <c r="BF6" s="222">
        <f t="shared" si="26"/>
        <v>0.8563432835820896</v>
      </c>
    </row>
    <row r="7" spans="1:58" ht="18" customHeight="1">
      <c r="A7" s="271" t="s">
        <v>19</v>
      </c>
      <c r="B7" s="89">
        <v>433</v>
      </c>
      <c r="C7" s="90">
        <v>372</v>
      </c>
      <c r="D7" s="91">
        <f t="shared" si="27"/>
        <v>805</v>
      </c>
      <c r="E7" s="129">
        <v>432</v>
      </c>
      <c r="F7" s="130">
        <v>372</v>
      </c>
      <c r="G7" s="131">
        <f t="shared" si="0"/>
        <v>804</v>
      </c>
      <c r="H7" s="132">
        <f t="shared" si="28"/>
        <v>0.9976905311778291</v>
      </c>
      <c r="I7" s="133">
        <f t="shared" si="1"/>
        <v>1</v>
      </c>
      <c r="J7" s="134">
        <f t="shared" si="2"/>
        <v>0.9987577639751553</v>
      </c>
      <c r="K7" s="130">
        <v>214</v>
      </c>
      <c r="L7" s="130">
        <v>182</v>
      </c>
      <c r="M7" s="131">
        <f t="shared" si="3"/>
        <v>396</v>
      </c>
      <c r="N7" s="95">
        <f t="shared" si="29"/>
        <v>0.49537037037037035</v>
      </c>
      <c r="O7" s="96">
        <f t="shared" si="4"/>
        <v>0.489247311827957</v>
      </c>
      <c r="P7" s="97">
        <f t="shared" si="5"/>
        <v>0.4925373134328358</v>
      </c>
      <c r="Q7" s="130">
        <v>55</v>
      </c>
      <c r="R7" s="130">
        <v>49</v>
      </c>
      <c r="S7" s="131">
        <f t="shared" si="6"/>
        <v>104</v>
      </c>
      <c r="T7" s="95">
        <f t="shared" si="7"/>
        <v>0.2570093457943925</v>
      </c>
      <c r="U7" s="98">
        <f t="shared" si="8"/>
        <v>0.2692307692307692</v>
      </c>
      <c r="V7" s="97">
        <f t="shared" si="9"/>
        <v>0.26262626262626265</v>
      </c>
      <c r="W7" s="129">
        <v>1002</v>
      </c>
      <c r="X7" s="130">
        <v>726</v>
      </c>
      <c r="Y7" s="131">
        <v>1728</v>
      </c>
      <c r="Z7" s="99">
        <f t="shared" si="10"/>
        <v>2.3194444444444446</v>
      </c>
      <c r="AA7" s="100">
        <f t="shared" si="11"/>
        <v>1.9516129032258065</v>
      </c>
      <c r="AB7" s="101">
        <f t="shared" si="12"/>
        <v>2.1492537313432836</v>
      </c>
      <c r="AC7" s="90">
        <v>179</v>
      </c>
      <c r="AD7" s="90">
        <v>162</v>
      </c>
      <c r="AE7" s="91">
        <f t="shared" si="13"/>
        <v>341</v>
      </c>
      <c r="AF7" s="129">
        <v>108</v>
      </c>
      <c r="AG7" s="130">
        <v>108</v>
      </c>
      <c r="AH7" s="131">
        <f t="shared" si="14"/>
        <v>216</v>
      </c>
      <c r="AI7" s="129">
        <v>5</v>
      </c>
      <c r="AJ7" s="130">
        <v>9</v>
      </c>
      <c r="AK7" s="131">
        <f t="shared" si="15"/>
        <v>14</v>
      </c>
      <c r="AL7" s="95">
        <f t="shared" si="30"/>
        <v>0.011574074074074073</v>
      </c>
      <c r="AM7" s="96">
        <f t="shared" si="16"/>
        <v>0.024193548387096774</v>
      </c>
      <c r="AN7" s="97">
        <f t="shared" si="17"/>
        <v>0.017412935323383085</v>
      </c>
      <c r="AO7" s="130">
        <v>0</v>
      </c>
      <c r="AP7" s="130">
        <v>0</v>
      </c>
      <c r="AQ7" s="131">
        <f t="shared" si="18"/>
        <v>0</v>
      </c>
      <c r="AR7" s="92">
        <f t="shared" si="31"/>
        <v>0</v>
      </c>
      <c r="AS7" s="93">
        <f t="shared" si="19"/>
        <v>0</v>
      </c>
      <c r="AT7" s="94">
        <f t="shared" si="20"/>
        <v>0</v>
      </c>
      <c r="AU7" s="130">
        <v>10</v>
      </c>
      <c r="AV7" s="130">
        <v>27</v>
      </c>
      <c r="AW7" s="131">
        <f t="shared" si="21"/>
        <v>37</v>
      </c>
      <c r="AX7" s="99">
        <f t="shared" si="32"/>
        <v>0.023148148148148147</v>
      </c>
      <c r="AY7" s="100">
        <f t="shared" si="22"/>
        <v>0.07258064516129033</v>
      </c>
      <c r="AZ7" s="101">
        <f t="shared" si="23"/>
        <v>0.046019900497512436</v>
      </c>
      <c r="BA7" s="130">
        <v>5</v>
      </c>
      <c r="BB7" s="130">
        <v>16</v>
      </c>
      <c r="BC7" s="131">
        <f t="shared" si="24"/>
        <v>21</v>
      </c>
      <c r="BD7" s="220">
        <f t="shared" si="33"/>
        <v>2.3425925925925926</v>
      </c>
      <c r="BE7" s="221">
        <f t="shared" si="25"/>
        <v>2.024193548387097</v>
      </c>
      <c r="BF7" s="222">
        <f t="shared" si="26"/>
        <v>2.195273631840796</v>
      </c>
    </row>
    <row r="8" spans="1:58" ht="18" customHeight="1">
      <c r="A8" s="271" t="s">
        <v>18</v>
      </c>
      <c r="B8" s="89">
        <v>184</v>
      </c>
      <c r="C8" s="90">
        <v>180</v>
      </c>
      <c r="D8" s="91">
        <f t="shared" si="27"/>
        <v>364</v>
      </c>
      <c r="E8" s="129">
        <v>183</v>
      </c>
      <c r="F8" s="130">
        <v>178</v>
      </c>
      <c r="G8" s="131">
        <f t="shared" si="0"/>
        <v>361</v>
      </c>
      <c r="H8" s="132">
        <f t="shared" si="28"/>
        <v>0.9945652173913043</v>
      </c>
      <c r="I8" s="133">
        <f t="shared" si="1"/>
        <v>0.9888888888888889</v>
      </c>
      <c r="J8" s="134">
        <f t="shared" si="2"/>
        <v>0.9917582417582418</v>
      </c>
      <c r="K8" s="130">
        <v>61</v>
      </c>
      <c r="L8" s="130">
        <v>60</v>
      </c>
      <c r="M8" s="131">
        <f t="shared" si="3"/>
        <v>121</v>
      </c>
      <c r="N8" s="95">
        <f t="shared" si="29"/>
        <v>0.3333333333333333</v>
      </c>
      <c r="O8" s="96">
        <f t="shared" si="4"/>
        <v>0.33707865168539325</v>
      </c>
      <c r="P8" s="97">
        <f t="shared" si="5"/>
        <v>0.33518005540166207</v>
      </c>
      <c r="Q8" s="130">
        <v>14</v>
      </c>
      <c r="R8" s="130">
        <v>10</v>
      </c>
      <c r="S8" s="131">
        <f t="shared" si="6"/>
        <v>24</v>
      </c>
      <c r="T8" s="95">
        <f t="shared" si="7"/>
        <v>0.22950819672131148</v>
      </c>
      <c r="U8" s="98">
        <f t="shared" si="8"/>
        <v>0.16666666666666666</v>
      </c>
      <c r="V8" s="97">
        <f t="shared" si="9"/>
        <v>0.19834710743801653</v>
      </c>
      <c r="W8" s="129">
        <v>250</v>
      </c>
      <c r="X8" s="130">
        <v>242</v>
      </c>
      <c r="Y8" s="131">
        <v>492</v>
      </c>
      <c r="Z8" s="99">
        <f t="shared" si="10"/>
        <v>1.366120218579235</v>
      </c>
      <c r="AA8" s="100">
        <f t="shared" si="11"/>
        <v>1.3595505617977528</v>
      </c>
      <c r="AB8" s="101">
        <f t="shared" si="12"/>
        <v>1.3628808864265929</v>
      </c>
      <c r="AC8" s="90">
        <v>27</v>
      </c>
      <c r="AD8" s="90">
        <v>27</v>
      </c>
      <c r="AE8" s="91">
        <f t="shared" si="13"/>
        <v>54</v>
      </c>
      <c r="AF8" s="129">
        <v>38</v>
      </c>
      <c r="AG8" s="130">
        <v>53</v>
      </c>
      <c r="AH8" s="131">
        <f t="shared" si="14"/>
        <v>91</v>
      </c>
      <c r="AI8" s="129">
        <v>0</v>
      </c>
      <c r="AJ8" s="130">
        <v>2</v>
      </c>
      <c r="AK8" s="131">
        <f t="shared" si="15"/>
        <v>2</v>
      </c>
      <c r="AL8" s="95">
        <f t="shared" si="30"/>
        <v>0</v>
      </c>
      <c r="AM8" s="96">
        <f t="shared" si="16"/>
        <v>0.011235955056179775</v>
      </c>
      <c r="AN8" s="97">
        <f t="shared" si="17"/>
        <v>0.00554016620498615</v>
      </c>
      <c r="AO8" s="130">
        <v>0</v>
      </c>
      <c r="AP8" s="130">
        <v>2</v>
      </c>
      <c r="AQ8" s="131">
        <f t="shared" si="18"/>
        <v>2</v>
      </c>
      <c r="AR8" s="92">
        <v>0</v>
      </c>
      <c r="AS8" s="93">
        <f t="shared" si="19"/>
        <v>1</v>
      </c>
      <c r="AT8" s="94">
        <f t="shared" si="20"/>
        <v>1</v>
      </c>
      <c r="AU8" s="130">
        <v>0</v>
      </c>
      <c r="AV8" s="130">
        <v>5</v>
      </c>
      <c r="AW8" s="131">
        <f t="shared" si="21"/>
        <v>5</v>
      </c>
      <c r="AX8" s="99">
        <f t="shared" si="32"/>
        <v>0</v>
      </c>
      <c r="AY8" s="100">
        <f t="shared" si="22"/>
        <v>0.028089887640449437</v>
      </c>
      <c r="AZ8" s="101">
        <f t="shared" si="23"/>
        <v>0.013850415512465374</v>
      </c>
      <c r="BA8" s="130">
        <v>0</v>
      </c>
      <c r="BB8" s="130">
        <v>1</v>
      </c>
      <c r="BC8" s="131">
        <f t="shared" si="24"/>
        <v>1</v>
      </c>
      <c r="BD8" s="220">
        <f t="shared" si="33"/>
        <v>1.366120218579235</v>
      </c>
      <c r="BE8" s="221">
        <f t="shared" si="25"/>
        <v>1.3876404494382022</v>
      </c>
      <c r="BF8" s="222">
        <f t="shared" si="26"/>
        <v>1.3767313019390581</v>
      </c>
    </row>
    <row r="9" spans="1:58" ht="18" customHeight="1">
      <c r="A9" s="271" t="s">
        <v>17</v>
      </c>
      <c r="B9" s="89">
        <v>261</v>
      </c>
      <c r="C9" s="90">
        <v>226</v>
      </c>
      <c r="D9" s="91">
        <f t="shared" si="27"/>
        <v>487</v>
      </c>
      <c r="E9" s="129">
        <v>256</v>
      </c>
      <c r="F9" s="130">
        <v>225</v>
      </c>
      <c r="G9" s="131">
        <f t="shared" si="0"/>
        <v>481</v>
      </c>
      <c r="H9" s="132">
        <f t="shared" si="28"/>
        <v>0.9808429118773946</v>
      </c>
      <c r="I9" s="133">
        <f t="shared" si="1"/>
        <v>0.995575221238938</v>
      </c>
      <c r="J9" s="134">
        <f t="shared" si="2"/>
        <v>0.9876796714579056</v>
      </c>
      <c r="K9" s="130">
        <v>81</v>
      </c>
      <c r="L9" s="130">
        <v>61</v>
      </c>
      <c r="M9" s="131">
        <f t="shared" si="3"/>
        <v>142</v>
      </c>
      <c r="N9" s="95">
        <f t="shared" si="29"/>
        <v>0.31640625</v>
      </c>
      <c r="O9" s="96">
        <f t="shared" si="4"/>
        <v>0.27111111111111114</v>
      </c>
      <c r="P9" s="97">
        <f t="shared" si="5"/>
        <v>0.29521829521829523</v>
      </c>
      <c r="Q9" s="130">
        <v>28</v>
      </c>
      <c r="R9" s="130">
        <v>23</v>
      </c>
      <c r="S9" s="131">
        <f t="shared" si="6"/>
        <v>51</v>
      </c>
      <c r="T9" s="95">
        <f t="shared" si="7"/>
        <v>0.345679012345679</v>
      </c>
      <c r="U9" s="98">
        <f t="shared" si="8"/>
        <v>0.3770491803278688</v>
      </c>
      <c r="V9" s="97">
        <f t="shared" si="9"/>
        <v>0.3591549295774648</v>
      </c>
      <c r="W9" s="129">
        <v>349</v>
      </c>
      <c r="X9" s="130">
        <v>230</v>
      </c>
      <c r="Y9" s="131">
        <v>579</v>
      </c>
      <c r="Z9" s="99">
        <f t="shared" si="10"/>
        <v>1.36328125</v>
      </c>
      <c r="AA9" s="100">
        <f t="shared" si="11"/>
        <v>1.0222222222222221</v>
      </c>
      <c r="AB9" s="101">
        <f t="shared" si="12"/>
        <v>1.2037422037422036</v>
      </c>
      <c r="AC9" s="90">
        <v>33</v>
      </c>
      <c r="AD9" s="90">
        <v>9</v>
      </c>
      <c r="AE9" s="91">
        <f t="shared" si="13"/>
        <v>42</v>
      </c>
      <c r="AF9" s="129">
        <v>44</v>
      </c>
      <c r="AG9" s="130">
        <v>67</v>
      </c>
      <c r="AH9" s="131">
        <f t="shared" si="14"/>
        <v>111</v>
      </c>
      <c r="AI9" s="129">
        <v>0</v>
      </c>
      <c r="AJ9" s="130">
        <v>6</v>
      </c>
      <c r="AK9" s="131">
        <f t="shared" si="15"/>
        <v>6</v>
      </c>
      <c r="AL9" s="95">
        <f t="shared" si="30"/>
        <v>0</v>
      </c>
      <c r="AM9" s="96">
        <f t="shared" si="16"/>
        <v>0.02666666666666667</v>
      </c>
      <c r="AN9" s="97">
        <f t="shared" si="17"/>
        <v>0.012474012474012475</v>
      </c>
      <c r="AO9" s="130">
        <v>0</v>
      </c>
      <c r="AP9" s="130">
        <v>4</v>
      </c>
      <c r="AQ9" s="131">
        <f t="shared" si="18"/>
        <v>4</v>
      </c>
      <c r="AR9" s="92">
        <v>0</v>
      </c>
      <c r="AS9" s="93">
        <f t="shared" si="19"/>
        <v>0.6666666666666666</v>
      </c>
      <c r="AT9" s="94">
        <f t="shared" si="20"/>
        <v>0.6666666666666666</v>
      </c>
      <c r="AU9" s="130">
        <v>0</v>
      </c>
      <c r="AV9" s="130">
        <v>25</v>
      </c>
      <c r="AW9" s="131">
        <f t="shared" si="21"/>
        <v>25</v>
      </c>
      <c r="AX9" s="99">
        <f t="shared" si="32"/>
        <v>0</v>
      </c>
      <c r="AY9" s="100">
        <f t="shared" si="22"/>
        <v>0.1111111111111111</v>
      </c>
      <c r="AZ9" s="101">
        <f t="shared" si="23"/>
        <v>0.05197505197505198</v>
      </c>
      <c r="BA9" s="130">
        <v>0</v>
      </c>
      <c r="BB9" s="130">
        <v>1</v>
      </c>
      <c r="BC9" s="131">
        <f t="shared" si="24"/>
        <v>1</v>
      </c>
      <c r="BD9" s="220">
        <f t="shared" si="33"/>
        <v>1.36328125</v>
      </c>
      <c r="BE9" s="221">
        <f t="shared" si="25"/>
        <v>1.1333333333333333</v>
      </c>
      <c r="BF9" s="222">
        <f t="shared" si="26"/>
        <v>1.2557172557172558</v>
      </c>
    </row>
    <row r="10" spans="1:58" ht="18" customHeight="1">
      <c r="A10" s="271" t="s">
        <v>16</v>
      </c>
      <c r="B10" s="89">
        <v>266</v>
      </c>
      <c r="C10" s="90">
        <v>238</v>
      </c>
      <c r="D10" s="91">
        <f t="shared" si="27"/>
        <v>504</v>
      </c>
      <c r="E10" s="129">
        <v>264</v>
      </c>
      <c r="F10" s="130">
        <v>235</v>
      </c>
      <c r="G10" s="131">
        <f t="shared" si="0"/>
        <v>499</v>
      </c>
      <c r="H10" s="132">
        <f t="shared" si="28"/>
        <v>0.9924812030075187</v>
      </c>
      <c r="I10" s="133">
        <f t="shared" si="1"/>
        <v>0.9873949579831933</v>
      </c>
      <c r="J10" s="134">
        <f t="shared" si="2"/>
        <v>0.9900793650793651</v>
      </c>
      <c r="K10" s="130">
        <v>82</v>
      </c>
      <c r="L10" s="130">
        <v>74</v>
      </c>
      <c r="M10" s="131">
        <f t="shared" si="3"/>
        <v>156</v>
      </c>
      <c r="N10" s="95">
        <f t="shared" si="29"/>
        <v>0.3106060606060606</v>
      </c>
      <c r="O10" s="96">
        <f t="shared" si="4"/>
        <v>0.3148936170212766</v>
      </c>
      <c r="P10" s="97">
        <f t="shared" si="5"/>
        <v>0.312625250501002</v>
      </c>
      <c r="Q10" s="130">
        <v>21</v>
      </c>
      <c r="R10" s="130">
        <v>22</v>
      </c>
      <c r="S10" s="131">
        <f t="shared" si="6"/>
        <v>43</v>
      </c>
      <c r="T10" s="95">
        <f t="shared" si="7"/>
        <v>0.25609756097560976</v>
      </c>
      <c r="U10" s="98">
        <f t="shared" si="8"/>
        <v>0.2972972972972973</v>
      </c>
      <c r="V10" s="97">
        <f t="shared" si="9"/>
        <v>0.27564102564102566</v>
      </c>
      <c r="W10" s="129">
        <v>290</v>
      </c>
      <c r="X10" s="130">
        <v>301</v>
      </c>
      <c r="Y10" s="131">
        <v>591</v>
      </c>
      <c r="Z10" s="99">
        <f t="shared" si="10"/>
        <v>1.0984848484848484</v>
      </c>
      <c r="AA10" s="100">
        <f t="shared" si="11"/>
        <v>1.2808510638297872</v>
      </c>
      <c r="AB10" s="101">
        <f t="shared" si="12"/>
        <v>1.1843687374749499</v>
      </c>
      <c r="AC10" s="90">
        <v>17</v>
      </c>
      <c r="AD10" s="90">
        <v>29</v>
      </c>
      <c r="AE10" s="91">
        <f t="shared" si="13"/>
        <v>46</v>
      </c>
      <c r="AF10" s="129">
        <v>35</v>
      </c>
      <c r="AG10" s="130">
        <v>40</v>
      </c>
      <c r="AH10" s="131">
        <f t="shared" si="14"/>
        <v>75</v>
      </c>
      <c r="AI10" s="129">
        <v>1</v>
      </c>
      <c r="AJ10" s="130">
        <v>2</v>
      </c>
      <c r="AK10" s="131">
        <f t="shared" si="15"/>
        <v>3</v>
      </c>
      <c r="AL10" s="95">
        <f t="shared" si="30"/>
        <v>0.003787878787878788</v>
      </c>
      <c r="AM10" s="96">
        <f t="shared" si="16"/>
        <v>0.00851063829787234</v>
      </c>
      <c r="AN10" s="97">
        <f t="shared" si="17"/>
        <v>0.006012024048096192</v>
      </c>
      <c r="AO10" s="130">
        <v>1</v>
      </c>
      <c r="AP10" s="130">
        <v>1</v>
      </c>
      <c r="AQ10" s="131">
        <f t="shared" si="18"/>
        <v>2</v>
      </c>
      <c r="AR10" s="92">
        <f t="shared" si="31"/>
        <v>1</v>
      </c>
      <c r="AS10" s="93">
        <f t="shared" si="19"/>
        <v>0.5</v>
      </c>
      <c r="AT10" s="94">
        <f t="shared" si="20"/>
        <v>0.6666666666666666</v>
      </c>
      <c r="AU10" s="130">
        <v>2</v>
      </c>
      <c r="AV10" s="130">
        <v>2</v>
      </c>
      <c r="AW10" s="131">
        <f t="shared" si="21"/>
        <v>4</v>
      </c>
      <c r="AX10" s="99">
        <f t="shared" si="32"/>
        <v>0.007575757575757576</v>
      </c>
      <c r="AY10" s="100">
        <f t="shared" si="22"/>
        <v>0.00851063829787234</v>
      </c>
      <c r="AZ10" s="101">
        <f t="shared" si="23"/>
        <v>0.008016032064128256</v>
      </c>
      <c r="BA10" s="130">
        <v>1</v>
      </c>
      <c r="BB10" s="130">
        <v>0</v>
      </c>
      <c r="BC10" s="131">
        <f t="shared" si="24"/>
        <v>1</v>
      </c>
      <c r="BD10" s="220">
        <f t="shared" si="33"/>
        <v>1.106060606060606</v>
      </c>
      <c r="BE10" s="221">
        <f t="shared" si="25"/>
        <v>1.2893617021276595</v>
      </c>
      <c r="BF10" s="222">
        <f t="shared" si="26"/>
        <v>1.1923847695390781</v>
      </c>
    </row>
    <row r="11" spans="1:58" ht="18" customHeight="1">
      <c r="A11" s="271" t="s">
        <v>47</v>
      </c>
      <c r="B11" s="89">
        <v>144</v>
      </c>
      <c r="C11" s="90">
        <v>128</v>
      </c>
      <c r="D11" s="91">
        <f t="shared" si="27"/>
        <v>272</v>
      </c>
      <c r="E11" s="129">
        <v>142</v>
      </c>
      <c r="F11" s="130">
        <v>128</v>
      </c>
      <c r="G11" s="131">
        <f t="shared" si="0"/>
        <v>270</v>
      </c>
      <c r="H11" s="132">
        <f t="shared" si="28"/>
        <v>0.9861111111111112</v>
      </c>
      <c r="I11" s="133">
        <f t="shared" si="1"/>
        <v>1</v>
      </c>
      <c r="J11" s="134">
        <f t="shared" si="2"/>
        <v>0.9926470588235294</v>
      </c>
      <c r="K11" s="130">
        <v>42</v>
      </c>
      <c r="L11" s="130">
        <v>48</v>
      </c>
      <c r="M11" s="131">
        <f t="shared" si="3"/>
        <v>90</v>
      </c>
      <c r="N11" s="95">
        <f t="shared" si="29"/>
        <v>0.29577464788732394</v>
      </c>
      <c r="O11" s="96">
        <f t="shared" si="4"/>
        <v>0.375</v>
      </c>
      <c r="P11" s="97">
        <f t="shared" si="5"/>
        <v>0.3333333333333333</v>
      </c>
      <c r="Q11" s="130">
        <v>12</v>
      </c>
      <c r="R11" s="130">
        <v>14</v>
      </c>
      <c r="S11" s="131">
        <f t="shared" si="6"/>
        <v>26</v>
      </c>
      <c r="T11" s="95">
        <f t="shared" si="7"/>
        <v>0.2857142857142857</v>
      </c>
      <c r="U11" s="98">
        <f t="shared" si="8"/>
        <v>0.2916666666666667</v>
      </c>
      <c r="V11" s="97">
        <f t="shared" si="9"/>
        <v>0.28888888888888886</v>
      </c>
      <c r="W11" s="129">
        <v>189</v>
      </c>
      <c r="X11" s="130">
        <v>221</v>
      </c>
      <c r="Y11" s="131">
        <v>410</v>
      </c>
      <c r="Z11" s="99">
        <f t="shared" si="10"/>
        <v>1.3309859154929577</v>
      </c>
      <c r="AA11" s="100">
        <f t="shared" si="11"/>
        <v>1.7265625</v>
      </c>
      <c r="AB11" s="101">
        <f t="shared" si="12"/>
        <v>1.5185185185185186</v>
      </c>
      <c r="AC11" s="90">
        <v>36</v>
      </c>
      <c r="AD11" s="90">
        <v>24</v>
      </c>
      <c r="AE11" s="91">
        <f t="shared" si="13"/>
        <v>60</v>
      </c>
      <c r="AF11" s="129">
        <v>38</v>
      </c>
      <c r="AG11" s="130">
        <v>41</v>
      </c>
      <c r="AH11" s="131">
        <f t="shared" si="14"/>
        <v>79</v>
      </c>
      <c r="AI11" s="129">
        <v>0</v>
      </c>
      <c r="AJ11" s="130">
        <v>0</v>
      </c>
      <c r="AK11" s="131">
        <f t="shared" si="15"/>
        <v>0</v>
      </c>
      <c r="AL11" s="95">
        <f t="shared" si="30"/>
        <v>0</v>
      </c>
      <c r="AM11" s="96">
        <f t="shared" si="16"/>
        <v>0</v>
      </c>
      <c r="AN11" s="97">
        <f t="shared" si="17"/>
        <v>0</v>
      </c>
      <c r="AO11" s="130">
        <v>0</v>
      </c>
      <c r="AP11" s="130">
        <v>0</v>
      </c>
      <c r="AQ11" s="131">
        <f t="shared" si="18"/>
        <v>0</v>
      </c>
      <c r="AR11" s="92">
        <v>0</v>
      </c>
      <c r="AS11" s="93">
        <v>0</v>
      </c>
      <c r="AT11" s="94">
        <v>0</v>
      </c>
      <c r="AU11" s="130">
        <v>0</v>
      </c>
      <c r="AV11" s="130">
        <v>0</v>
      </c>
      <c r="AW11" s="131">
        <f t="shared" si="21"/>
        <v>0</v>
      </c>
      <c r="AX11" s="99">
        <f t="shared" si="32"/>
        <v>0</v>
      </c>
      <c r="AY11" s="100">
        <f t="shared" si="22"/>
        <v>0</v>
      </c>
      <c r="AZ11" s="101">
        <f t="shared" si="23"/>
        <v>0</v>
      </c>
      <c r="BA11" s="130">
        <v>0</v>
      </c>
      <c r="BB11" s="130">
        <v>0</v>
      </c>
      <c r="BC11" s="131">
        <f t="shared" si="24"/>
        <v>0</v>
      </c>
      <c r="BD11" s="220">
        <f t="shared" si="33"/>
        <v>1.3309859154929577</v>
      </c>
      <c r="BE11" s="221">
        <f t="shared" si="25"/>
        <v>1.7265625</v>
      </c>
      <c r="BF11" s="222">
        <f t="shared" si="26"/>
        <v>1.5185185185185186</v>
      </c>
    </row>
    <row r="12" spans="1:58" ht="18" customHeight="1">
      <c r="A12" s="271" t="s">
        <v>48</v>
      </c>
      <c r="B12" s="89">
        <v>278</v>
      </c>
      <c r="C12" s="90">
        <v>254</v>
      </c>
      <c r="D12" s="91">
        <f t="shared" si="27"/>
        <v>532</v>
      </c>
      <c r="E12" s="129">
        <v>274</v>
      </c>
      <c r="F12" s="130">
        <v>249</v>
      </c>
      <c r="G12" s="131">
        <f t="shared" si="0"/>
        <v>523</v>
      </c>
      <c r="H12" s="132">
        <f t="shared" si="28"/>
        <v>0.9856115107913669</v>
      </c>
      <c r="I12" s="133">
        <f t="shared" si="1"/>
        <v>0.9803149606299213</v>
      </c>
      <c r="J12" s="134">
        <f t="shared" si="2"/>
        <v>0.9830827067669173</v>
      </c>
      <c r="K12" s="130">
        <v>104</v>
      </c>
      <c r="L12" s="130">
        <v>93</v>
      </c>
      <c r="M12" s="131">
        <f t="shared" si="3"/>
        <v>197</v>
      </c>
      <c r="N12" s="95">
        <f t="shared" si="29"/>
        <v>0.3795620437956204</v>
      </c>
      <c r="O12" s="96">
        <f t="shared" si="4"/>
        <v>0.37349397590361444</v>
      </c>
      <c r="P12" s="97">
        <f t="shared" si="5"/>
        <v>0.37667304015296366</v>
      </c>
      <c r="Q12" s="130">
        <v>34</v>
      </c>
      <c r="R12" s="130">
        <v>30</v>
      </c>
      <c r="S12" s="131">
        <f t="shared" si="6"/>
        <v>64</v>
      </c>
      <c r="T12" s="95">
        <f t="shared" si="7"/>
        <v>0.3269230769230769</v>
      </c>
      <c r="U12" s="98">
        <f t="shared" si="8"/>
        <v>0.3225806451612903</v>
      </c>
      <c r="V12" s="97">
        <f t="shared" si="9"/>
        <v>0.3248730964467005</v>
      </c>
      <c r="W12" s="129">
        <v>442</v>
      </c>
      <c r="X12" s="130">
        <v>369</v>
      </c>
      <c r="Y12" s="131">
        <v>811</v>
      </c>
      <c r="Z12" s="99">
        <f t="shared" si="10"/>
        <v>1.6131386861313868</v>
      </c>
      <c r="AA12" s="100">
        <f t="shared" si="11"/>
        <v>1.4819277108433735</v>
      </c>
      <c r="AB12" s="101">
        <f t="shared" si="12"/>
        <v>1.5506692160611855</v>
      </c>
      <c r="AC12" s="90">
        <v>29</v>
      </c>
      <c r="AD12" s="90">
        <v>40</v>
      </c>
      <c r="AE12" s="91">
        <f t="shared" si="13"/>
        <v>69</v>
      </c>
      <c r="AF12" s="129">
        <v>51</v>
      </c>
      <c r="AG12" s="130">
        <v>74</v>
      </c>
      <c r="AH12" s="131">
        <f t="shared" si="14"/>
        <v>125</v>
      </c>
      <c r="AI12" s="129">
        <v>1</v>
      </c>
      <c r="AJ12" s="130">
        <v>0</v>
      </c>
      <c r="AK12" s="131">
        <f t="shared" si="15"/>
        <v>1</v>
      </c>
      <c r="AL12" s="95">
        <f t="shared" si="30"/>
        <v>0.0036496350364963502</v>
      </c>
      <c r="AM12" s="96">
        <f t="shared" si="16"/>
        <v>0</v>
      </c>
      <c r="AN12" s="97">
        <f t="shared" si="17"/>
        <v>0.0019120458891013384</v>
      </c>
      <c r="AO12" s="130">
        <v>0</v>
      </c>
      <c r="AP12" s="130">
        <v>0</v>
      </c>
      <c r="AQ12" s="131">
        <f t="shared" si="18"/>
        <v>0</v>
      </c>
      <c r="AR12" s="92">
        <f t="shared" si="31"/>
        <v>0</v>
      </c>
      <c r="AS12" s="93">
        <v>0</v>
      </c>
      <c r="AT12" s="94">
        <f t="shared" si="20"/>
        <v>0</v>
      </c>
      <c r="AU12" s="130">
        <v>0</v>
      </c>
      <c r="AV12" s="130">
        <v>0</v>
      </c>
      <c r="AW12" s="131">
        <f t="shared" si="21"/>
        <v>0</v>
      </c>
      <c r="AX12" s="99">
        <f t="shared" si="32"/>
        <v>0</v>
      </c>
      <c r="AY12" s="100">
        <f t="shared" si="22"/>
        <v>0</v>
      </c>
      <c r="AZ12" s="101">
        <f t="shared" si="23"/>
        <v>0</v>
      </c>
      <c r="BA12" s="130">
        <v>0</v>
      </c>
      <c r="BB12" s="130">
        <v>0</v>
      </c>
      <c r="BC12" s="131">
        <f t="shared" si="24"/>
        <v>0</v>
      </c>
      <c r="BD12" s="220">
        <f t="shared" si="33"/>
        <v>1.6131386861313868</v>
      </c>
      <c r="BE12" s="221">
        <f t="shared" si="25"/>
        <v>1.4819277108433735</v>
      </c>
      <c r="BF12" s="222">
        <f t="shared" si="26"/>
        <v>1.5506692160611855</v>
      </c>
    </row>
    <row r="13" spans="1:58" ht="18" customHeight="1">
      <c r="A13" s="271" t="s">
        <v>49</v>
      </c>
      <c r="B13" s="89">
        <v>91</v>
      </c>
      <c r="C13" s="90">
        <v>92</v>
      </c>
      <c r="D13" s="91">
        <f t="shared" si="27"/>
        <v>183</v>
      </c>
      <c r="E13" s="129">
        <v>90</v>
      </c>
      <c r="F13" s="130">
        <v>92</v>
      </c>
      <c r="G13" s="131">
        <f t="shared" si="0"/>
        <v>182</v>
      </c>
      <c r="H13" s="132">
        <f t="shared" si="28"/>
        <v>0.989010989010989</v>
      </c>
      <c r="I13" s="133">
        <f t="shared" si="1"/>
        <v>1</v>
      </c>
      <c r="J13" s="134">
        <f t="shared" si="2"/>
        <v>0.994535519125683</v>
      </c>
      <c r="K13" s="130">
        <v>44</v>
      </c>
      <c r="L13" s="130">
        <v>36</v>
      </c>
      <c r="M13" s="131">
        <f t="shared" si="3"/>
        <v>80</v>
      </c>
      <c r="N13" s="95">
        <f t="shared" si="29"/>
        <v>0.4888888888888889</v>
      </c>
      <c r="O13" s="96">
        <f t="shared" si="4"/>
        <v>0.391304347826087</v>
      </c>
      <c r="P13" s="97">
        <f t="shared" si="5"/>
        <v>0.43956043956043955</v>
      </c>
      <c r="Q13" s="130">
        <v>8</v>
      </c>
      <c r="R13" s="130">
        <v>6</v>
      </c>
      <c r="S13" s="131">
        <f t="shared" si="6"/>
        <v>14</v>
      </c>
      <c r="T13" s="95">
        <f t="shared" si="7"/>
        <v>0.18181818181818182</v>
      </c>
      <c r="U13" s="98">
        <f t="shared" si="8"/>
        <v>0.16666666666666666</v>
      </c>
      <c r="V13" s="97">
        <f t="shared" si="9"/>
        <v>0.175</v>
      </c>
      <c r="W13" s="129">
        <v>182</v>
      </c>
      <c r="X13" s="130">
        <v>184</v>
      </c>
      <c r="Y13" s="131">
        <v>366</v>
      </c>
      <c r="Z13" s="99">
        <f t="shared" si="10"/>
        <v>2.022222222222222</v>
      </c>
      <c r="AA13" s="100">
        <f t="shared" si="11"/>
        <v>2</v>
      </c>
      <c r="AB13" s="101">
        <f t="shared" si="12"/>
        <v>2.010989010989011</v>
      </c>
      <c r="AC13" s="90">
        <v>63</v>
      </c>
      <c r="AD13" s="90">
        <v>35</v>
      </c>
      <c r="AE13" s="91">
        <f t="shared" si="13"/>
        <v>98</v>
      </c>
      <c r="AF13" s="129">
        <v>14</v>
      </c>
      <c r="AG13" s="130">
        <v>33</v>
      </c>
      <c r="AH13" s="131">
        <f t="shared" si="14"/>
        <v>47</v>
      </c>
      <c r="AI13" s="129">
        <v>0</v>
      </c>
      <c r="AJ13" s="130">
        <v>0</v>
      </c>
      <c r="AK13" s="131">
        <f t="shared" si="15"/>
        <v>0</v>
      </c>
      <c r="AL13" s="95">
        <f t="shared" si="30"/>
        <v>0</v>
      </c>
      <c r="AM13" s="96">
        <f t="shared" si="16"/>
        <v>0</v>
      </c>
      <c r="AN13" s="97">
        <f t="shared" si="17"/>
        <v>0</v>
      </c>
      <c r="AO13" s="130">
        <v>0</v>
      </c>
      <c r="AP13" s="130">
        <v>0</v>
      </c>
      <c r="AQ13" s="131">
        <f t="shared" si="18"/>
        <v>0</v>
      </c>
      <c r="AR13" s="92">
        <v>0</v>
      </c>
      <c r="AS13" s="93">
        <v>0</v>
      </c>
      <c r="AT13" s="94">
        <v>0</v>
      </c>
      <c r="AU13" s="130">
        <v>0</v>
      </c>
      <c r="AV13" s="130">
        <v>0</v>
      </c>
      <c r="AW13" s="131">
        <f t="shared" si="21"/>
        <v>0</v>
      </c>
      <c r="AX13" s="99">
        <f t="shared" si="32"/>
        <v>0</v>
      </c>
      <c r="AY13" s="100">
        <f t="shared" si="22"/>
        <v>0</v>
      </c>
      <c r="AZ13" s="101">
        <f t="shared" si="23"/>
        <v>0</v>
      </c>
      <c r="BA13" s="130">
        <v>1</v>
      </c>
      <c r="BB13" s="130">
        <v>4</v>
      </c>
      <c r="BC13" s="131">
        <f t="shared" si="24"/>
        <v>5</v>
      </c>
      <c r="BD13" s="220">
        <f t="shared" si="33"/>
        <v>2.022222222222222</v>
      </c>
      <c r="BE13" s="221">
        <f t="shared" si="25"/>
        <v>2</v>
      </c>
      <c r="BF13" s="222">
        <f t="shared" si="26"/>
        <v>2.010989010989011</v>
      </c>
    </row>
    <row r="14" spans="1:58" ht="18" customHeight="1">
      <c r="A14" s="271" t="s">
        <v>50</v>
      </c>
      <c r="B14" s="89">
        <v>158</v>
      </c>
      <c r="C14" s="90">
        <v>133</v>
      </c>
      <c r="D14" s="91">
        <f t="shared" si="27"/>
        <v>291</v>
      </c>
      <c r="E14" s="129">
        <v>156</v>
      </c>
      <c r="F14" s="130">
        <v>130</v>
      </c>
      <c r="G14" s="131">
        <f t="shared" si="0"/>
        <v>286</v>
      </c>
      <c r="H14" s="132">
        <f t="shared" si="28"/>
        <v>0.9873417721518988</v>
      </c>
      <c r="I14" s="133">
        <f t="shared" si="1"/>
        <v>0.9774436090225563</v>
      </c>
      <c r="J14" s="134">
        <f t="shared" si="2"/>
        <v>0.9828178694158075</v>
      </c>
      <c r="K14" s="130">
        <v>70</v>
      </c>
      <c r="L14" s="130">
        <v>56</v>
      </c>
      <c r="M14" s="131">
        <f t="shared" si="3"/>
        <v>126</v>
      </c>
      <c r="N14" s="95">
        <f t="shared" si="29"/>
        <v>0.44871794871794873</v>
      </c>
      <c r="O14" s="96">
        <f t="shared" si="4"/>
        <v>0.4307692307692308</v>
      </c>
      <c r="P14" s="97">
        <f t="shared" si="5"/>
        <v>0.4405594405594406</v>
      </c>
      <c r="Q14" s="130">
        <v>10</v>
      </c>
      <c r="R14" s="130">
        <v>7</v>
      </c>
      <c r="S14" s="131">
        <f t="shared" si="6"/>
        <v>17</v>
      </c>
      <c r="T14" s="95">
        <f t="shared" si="7"/>
        <v>0.14285714285714285</v>
      </c>
      <c r="U14" s="98">
        <f t="shared" si="8"/>
        <v>0.125</v>
      </c>
      <c r="V14" s="97">
        <f t="shared" si="9"/>
        <v>0.1349206349206349</v>
      </c>
      <c r="W14" s="129">
        <v>260</v>
      </c>
      <c r="X14" s="130">
        <v>164</v>
      </c>
      <c r="Y14" s="131">
        <v>424</v>
      </c>
      <c r="Z14" s="99">
        <f t="shared" si="10"/>
        <v>1.6666666666666667</v>
      </c>
      <c r="AA14" s="100">
        <f t="shared" si="11"/>
        <v>1.2615384615384615</v>
      </c>
      <c r="AB14" s="101">
        <f t="shared" si="12"/>
        <v>1.4825174825174825</v>
      </c>
      <c r="AC14" s="90">
        <v>49</v>
      </c>
      <c r="AD14" s="90">
        <v>27</v>
      </c>
      <c r="AE14" s="91">
        <f t="shared" si="13"/>
        <v>76</v>
      </c>
      <c r="AF14" s="129">
        <v>28</v>
      </c>
      <c r="AG14" s="130">
        <v>31</v>
      </c>
      <c r="AH14" s="131">
        <f t="shared" si="14"/>
        <v>59</v>
      </c>
      <c r="AI14" s="129">
        <v>0</v>
      </c>
      <c r="AJ14" s="130">
        <v>0</v>
      </c>
      <c r="AK14" s="131">
        <f t="shared" si="15"/>
        <v>0</v>
      </c>
      <c r="AL14" s="95">
        <f t="shared" si="30"/>
        <v>0</v>
      </c>
      <c r="AM14" s="96">
        <f t="shared" si="16"/>
        <v>0</v>
      </c>
      <c r="AN14" s="97">
        <f t="shared" si="17"/>
        <v>0</v>
      </c>
      <c r="AO14" s="130">
        <v>0</v>
      </c>
      <c r="AP14" s="130">
        <v>0</v>
      </c>
      <c r="AQ14" s="131">
        <f t="shared" si="18"/>
        <v>0</v>
      </c>
      <c r="AR14" s="92">
        <v>0</v>
      </c>
      <c r="AS14" s="93">
        <v>0</v>
      </c>
      <c r="AT14" s="94">
        <v>0</v>
      </c>
      <c r="AU14" s="130">
        <v>0</v>
      </c>
      <c r="AV14" s="130">
        <v>0</v>
      </c>
      <c r="AW14" s="131">
        <f t="shared" si="21"/>
        <v>0</v>
      </c>
      <c r="AX14" s="99">
        <f t="shared" si="32"/>
        <v>0</v>
      </c>
      <c r="AY14" s="100">
        <f t="shared" si="22"/>
        <v>0</v>
      </c>
      <c r="AZ14" s="101">
        <f t="shared" si="23"/>
        <v>0</v>
      </c>
      <c r="BA14" s="130">
        <v>0</v>
      </c>
      <c r="BB14" s="130">
        <v>0</v>
      </c>
      <c r="BC14" s="131">
        <f t="shared" si="24"/>
        <v>0</v>
      </c>
      <c r="BD14" s="220">
        <f t="shared" si="33"/>
        <v>1.6666666666666667</v>
      </c>
      <c r="BE14" s="221">
        <f t="shared" si="25"/>
        <v>1.2615384615384615</v>
      </c>
      <c r="BF14" s="222">
        <f t="shared" si="26"/>
        <v>1.4825174825174825</v>
      </c>
    </row>
    <row r="15" spans="1:58" ht="18" customHeight="1">
      <c r="A15" s="271" t="s">
        <v>51</v>
      </c>
      <c r="B15" s="89">
        <v>174</v>
      </c>
      <c r="C15" s="90">
        <v>137</v>
      </c>
      <c r="D15" s="91">
        <f t="shared" si="27"/>
        <v>311</v>
      </c>
      <c r="E15" s="129">
        <v>165</v>
      </c>
      <c r="F15" s="130">
        <v>135</v>
      </c>
      <c r="G15" s="131">
        <f t="shared" si="0"/>
        <v>300</v>
      </c>
      <c r="H15" s="132">
        <f t="shared" si="28"/>
        <v>0.9482758620689655</v>
      </c>
      <c r="I15" s="133">
        <f t="shared" si="1"/>
        <v>0.9854014598540146</v>
      </c>
      <c r="J15" s="134">
        <f t="shared" si="2"/>
        <v>0.9646302250803859</v>
      </c>
      <c r="K15" s="130">
        <v>69</v>
      </c>
      <c r="L15" s="130">
        <v>46</v>
      </c>
      <c r="M15" s="131">
        <f t="shared" si="3"/>
        <v>115</v>
      </c>
      <c r="N15" s="95">
        <f t="shared" si="29"/>
        <v>0.41818181818181815</v>
      </c>
      <c r="O15" s="96">
        <f t="shared" si="4"/>
        <v>0.34074074074074073</v>
      </c>
      <c r="P15" s="97">
        <f t="shared" si="5"/>
        <v>0.38333333333333336</v>
      </c>
      <c r="Q15" s="130">
        <v>26</v>
      </c>
      <c r="R15" s="130">
        <v>23</v>
      </c>
      <c r="S15" s="131">
        <f t="shared" si="6"/>
        <v>49</v>
      </c>
      <c r="T15" s="95">
        <f t="shared" si="7"/>
        <v>0.37681159420289856</v>
      </c>
      <c r="U15" s="98">
        <f t="shared" si="8"/>
        <v>0.5</v>
      </c>
      <c r="V15" s="97">
        <f t="shared" si="9"/>
        <v>0.4260869565217391</v>
      </c>
      <c r="W15" s="129">
        <v>225</v>
      </c>
      <c r="X15" s="130">
        <v>211</v>
      </c>
      <c r="Y15" s="131">
        <v>436</v>
      </c>
      <c r="Z15" s="99">
        <f t="shared" si="10"/>
        <v>1.3636363636363635</v>
      </c>
      <c r="AA15" s="100">
        <f t="shared" si="11"/>
        <v>1.5629629629629629</v>
      </c>
      <c r="AB15" s="101">
        <f t="shared" si="12"/>
        <v>1.4533333333333334</v>
      </c>
      <c r="AC15" s="90">
        <v>34</v>
      </c>
      <c r="AD15" s="90">
        <v>23</v>
      </c>
      <c r="AE15" s="91">
        <f t="shared" si="13"/>
        <v>57</v>
      </c>
      <c r="AF15" s="129">
        <v>34</v>
      </c>
      <c r="AG15" s="130">
        <v>34</v>
      </c>
      <c r="AH15" s="131">
        <f t="shared" si="14"/>
        <v>68</v>
      </c>
      <c r="AI15" s="129">
        <v>2</v>
      </c>
      <c r="AJ15" s="130">
        <v>1</v>
      </c>
      <c r="AK15" s="131">
        <f t="shared" si="15"/>
        <v>3</v>
      </c>
      <c r="AL15" s="95">
        <f t="shared" si="30"/>
        <v>0.012121212121212121</v>
      </c>
      <c r="AM15" s="96">
        <f t="shared" si="16"/>
        <v>0.007407407407407408</v>
      </c>
      <c r="AN15" s="97">
        <f t="shared" si="17"/>
        <v>0.01</v>
      </c>
      <c r="AO15" s="130">
        <v>1</v>
      </c>
      <c r="AP15" s="130">
        <v>0</v>
      </c>
      <c r="AQ15" s="131">
        <f t="shared" si="18"/>
        <v>1</v>
      </c>
      <c r="AR15" s="92">
        <f t="shared" si="31"/>
        <v>0.5</v>
      </c>
      <c r="AS15" s="93">
        <f t="shared" si="19"/>
        <v>0</v>
      </c>
      <c r="AT15" s="94">
        <f t="shared" si="20"/>
        <v>0.3333333333333333</v>
      </c>
      <c r="AU15" s="130">
        <v>7</v>
      </c>
      <c r="AV15" s="130">
        <v>3</v>
      </c>
      <c r="AW15" s="131">
        <f t="shared" si="21"/>
        <v>10</v>
      </c>
      <c r="AX15" s="99">
        <f t="shared" si="32"/>
        <v>0.04242424242424243</v>
      </c>
      <c r="AY15" s="100">
        <f t="shared" si="22"/>
        <v>0.022222222222222223</v>
      </c>
      <c r="AZ15" s="101">
        <f t="shared" si="23"/>
        <v>0.03333333333333333</v>
      </c>
      <c r="BA15" s="130">
        <v>2</v>
      </c>
      <c r="BB15" s="130">
        <v>6</v>
      </c>
      <c r="BC15" s="131">
        <f t="shared" si="24"/>
        <v>8</v>
      </c>
      <c r="BD15" s="220">
        <f t="shared" si="33"/>
        <v>1.406060606060606</v>
      </c>
      <c r="BE15" s="221">
        <f t="shared" si="25"/>
        <v>1.5851851851851853</v>
      </c>
      <c r="BF15" s="222">
        <f t="shared" si="26"/>
        <v>1.4866666666666666</v>
      </c>
    </row>
    <row r="16" spans="1:58" ht="18" customHeight="1">
      <c r="A16" s="271" t="s">
        <v>52</v>
      </c>
      <c r="B16" s="89">
        <v>276</v>
      </c>
      <c r="C16" s="90">
        <v>256</v>
      </c>
      <c r="D16" s="91">
        <f t="shared" si="27"/>
        <v>532</v>
      </c>
      <c r="E16" s="129">
        <v>269</v>
      </c>
      <c r="F16" s="130">
        <v>251</v>
      </c>
      <c r="G16" s="131">
        <f t="shared" si="0"/>
        <v>520</v>
      </c>
      <c r="H16" s="132">
        <f t="shared" si="28"/>
        <v>0.9746376811594203</v>
      </c>
      <c r="I16" s="133">
        <f t="shared" si="1"/>
        <v>0.98046875</v>
      </c>
      <c r="J16" s="134">
        <f t="shared" si="2"/>
        <v>0.9774436090225563</v>
      </c>
      <c r="K16" s="130">
        <v>116</v>
      </c>
      <c r="L16" s="130">
        <v>95</v>
      </c>
      <c r="M16" s="131">
        <f t="shared" si="3"/>
        <v>211</v>
      </c>
      <c r="N16" s="95">
        <f t="shared" si="29"/>
        <v>0.4312267657992565</v>
      </c>
      <c r="O16" s="96">
        <f t="shared" si="4"/>
        <v>0.3784860557768924</v>
      </c>
      <c r="P16" s="97">
        <f t="shared" si="5"/>
        <v>0.40576923076923077</v>
      </c>
      <c r="Q16" s="130">
        <v>19</v>
      </c>
      <c r="R16" s="130">
        <v>16</v>
      </c>
      <c r="S16" s="131">
        <f t="shared" si="6"/>
        <v>35</v>
      </c>
      <c r="T16" s="95">
        <f t="shared" si="7"/>
        <v>0.16379310344827586</v>
      </c>
      <c r="U16" s="98">
        <f t="shared" si="8"/>
        <v>0.16842105263157894</v>
      </c>
      <c r="V16" s="97">
        <f t="shared" si="9"/>
        <v>0.16587677725118483</v>
      </c>
      <c r="W16" s="129">
        <v>492</v>
      </c>
      <c r="X16" s="130">
        <v>441</v>
      </c>
      <c r="Y16" s="131">
        <v>933</v>
      </c>
      <c r="Z16" s="99">
        <f t="shared" si="10"/>
        <v>1.828996282527881</v>
      </c>
      <c r="AA16" s="100">
        <f t="shared" si="11"/>
        <v>1.7569721115537849</v>
      </c>
      <c r="AB16" s="101">
        <f t="shared" si="12"/>
        <v>1.7942307692307693</v>
      </c>
      <c r="AC16" s="90">
        <v>65</v>
      </c>
      <c r="AD16" s="90">
        <v>73</v>
      </c>
      <c r="AE16" s="91">
        <f t="shared" si="13"/>
        <v>138</v>
      </c>
      <c r="AF16" s="129">
        <v>55</v>
      </c>
      <c r="AG16" s="130">
        <v>76</v>
      </c>
      <c r="AH16" s="131">
        <f t="shared" si="14"/>
        <v>131</v>
      </c>
      <c r="AI16" s="129">
        <v>1</v>
      </c>
      <c r="AJ16" s="130">
        <v>3</v>
      </c>
      <c r="AK16" s="131">
        <f t="shared" si="15"/>
        <v>4</v>
      </c>
      <c r="AL16" s="95">
        <f t="shared" si="30"/>
        <v>0.0037174721189591076</v>
      </c>
      <c r="AM16" s="96">
        <f t="shared" si="16"/>
        <v>0.01195219123505976</v>
      </c>
      <c r="AN16" s="97">
        <f t="shared" si="17"/>
        <v>0.007692307692307693</v>
      </c>
      <c r="AO16" s="130">
        <v>0</v>
      </c>
      <c r="AP16" s="130">
        <v>2</v>
      </c>
      <c r="AQ16" s="131">
        <f t="shared" si="18"/>
        <v>2</v>
      </c>
      <c r="AR16" s="92">
        <f t="shared" si="31"/>
        <v>0</v>
      </c>
      <c r="AS16" s="93">
        <f t="shared" si="19"/>
        <v>0.6666666666666666</v>
      </c>
      <c r="AT16" s="94">
        <f t="shared" si="20"/>
        <v>0.5</v>
      </c>
      <c r="AU16" s="130">
        <v>1</v>
      </c>
      <c r="AV16" s="130">
        <v>9</v>
      </c>
      <c r="AW16" s="131">
        <f t="shared" si="21"/>
        <v>10</v>
      </c>
      <c r="AX16" s="99">
        <f t="shared" si="32"/>
        <v>0.0037174721189591076</v>
      </c>
      <c r="AY16" s="100">
        <f t="shared" si="22"/>
        <v>0.035856573705179286</v>
      </c>
      <c r="AZ16" s="101">
        <f t="shared" si="23"/>
        <v>0.019230769230769232</v>
      </c>
      <c r="BA16" s="130">
        <v>1</v>
      </c>
      <c r="BB16" s="130">
        <v>3</v>
      </c>
      <c r="BC16" s="131">
        <f t="shared" si="24"/>
        <v>4</v>
      </c>
      <c r="BD16" s="220">
        <f t="shared" si="33"/>
        <v>1.8327137546468402</v>
      </c>
      <c r="BE16" s="221">
        <f t="shared" si="25"/>
        <v>1.792828685258964</v>
      </c>
      <c r="BF16" s="222">
        <f t="shared" si="26"/>
        <v>1.8134615384615385</v>
      </c>
    </row>
    <row r="17" spans="1:58" ht="18" customHeight="1">
      <c r="A17" s="271" t="s">
        <v>53</v>
      </c>
      <c r="B17" s="89">
        <v>110</v>
      </c>
      <c r="C17" s="90">
        <v>105</v>
      </c>
      <c r="D17" s="91">
        <f t="shared" si="27"/>
        <v>215</v>
      </c>
      <c r="E17" s="129">
        <v>110</v>
      </c>
      <c r="F17" s="130">
        <v>104</v>
      </c>
      <c r="G17" s="131">
        <f t="shared" si="0"/>
        <v>214</v>
      </c>
      <c r="H17" s="132">
        <f t="shared" si="28"/>
        <v>1</v>
      </c>
      <c r="I17" s="133">
        <f t="shared" si="1"/>
        <v>0.9904761904761905</v>
      </c>
      <c r="J17" s="134">
        <f t="shared" si="2"/>
        <v>0.9953488372093023</v>
      </c>
      <c r="K17" s="130">
        <v>39</v>
      </c>
      <c r="L17" s="130">
        <v>35</v>
      </c>
      <c r="M17" s="131">
        <f t="shared" si="3"/>
        <v>74</v>
      </c>
      <c r="N17" s="95">
        <f t="shared" si="29"/>
        <v>0.35454545454545455</v>
      </c>
      <c r="O17" s="96">
        <f t="shared" si="4"/>
        <v>0.33653846153846156</v>
      </c>
      <c r="P17" s="97">
        <f t="shared" si="5"/>
        <v>0.34579439252336447</v>
      </c>
      <c r="Q17" s="130">
        <v>12</v>
      </c>
      <c r="R17" s="130">
        <v>8</v>
      </c>
      <c r="S17" s="131">
        <f t="shared" si="6"/>
        <v>20</v>
      </c>
      <c r="T17" s="95">
        <f t="shared" si="7"/>
        <v>0.3076923076923077</v>
      </c>
      <c r="U17" s="98">
        <f t="shared" si="8"/>
        <v>0.22857142857142856</v>
      </c>
      <c r="V17" s="97">
        <f t="shared" si="9"/>
        <v>0.2702702702702703</v>
      </c>
      <c r="W17" s="129">
        <v>145</v>
      </c>
      <c r="X17" s="130">
        <v>122</v>
      </c>
      <c r="Y17" s="131">
        <v>267</v>
      </c>
      <c r="Z17" s="99">
        <f t="shared" si="10"/>
        <v>1.3181818181818181</v>
      </c>
      <c r="AA17" s="100">
        <f t="shared" si="11"/>
        <v>1.1730769230769231</v>
      </c>
      <c r="AB17" s="101">
        <f t="shared" si="12"/>
        <v>1.2476635514018692</v>
      </c>
      <c r="AC17" s="90">
        <v>37</v>
      </c>
      <c r="AD17" s="90">
        <v>40</v>
      </c>
      <c r="AE17" s="91">
        <f t="shared" si="13"/>
        <v>77</v>
      </c>
      <c r="AF17" s="129">
        <v>16</v>
      </c>
      <c r="AG17" s="130">
        <v>26</v>
      </c>
      <c r="AH17" s="131">
        <f t="shared" si="14"/>
        <v>42</v>
      </c>
      <c r="AI17" s="129">
        <v>0</v>
      </c>
      <c r="AJ17" s="130">
        <v>1</v>
      </c>
      <c r="AK17" s="131">
        <f t="shared" si="15"/>
        <v>1</v>
      </c>
      <c r="AL17" s="95">
        <f t="shared" si="30"/>
        <v>0</v>
      </c>
      <c r="AM17" s="96">
        <f t="shared" si="16"/>
        <v>0.009615384615384616</v>
      </c>
      <c r="AN17" s="97">
        <f t="shared" si="17"/>
        <v>0.004672897196261682</v>
      </c>
      <c r="AO17" s="130">
        <v>0</v>
      </c>
      <c r="AP17" s="130">
        <v>0</v>
      </c>
      <c r="AQ17" s="131">
        <f t="shared" si="18"/>
        <v>0</v>
      </c>
      <c r="AR17" s="92">
        <v>0</v>
      </c>
      <c r="AS17" s="93">
        <f t="shared" si="19"/>
        <v>0</v>
      </c>
      <c r="AT17" s="94">
        <f t="shared" si="20"/>
        <v>0</v>
      </c>
      <c r="AU17" s="130">
        <v>0</v>
      </c>
      <c r="AV17" s="130">
        <v>0</v>
      </c>
      <c r="AW17" s="131">
        <f t="shared" si="21"/>
        <v>0</v>
      </c>
      <c r="AX17" s="99">
        <f t="shared" si="32"/>
        <v>0</v>
      </c>
      <c r="AY17" s="100">
        <f t="shared" si="22"/>
        <v>0</v>
      </c>
      <c r="AZ17" s="101">
        <f t="shared" si="23"/>
        <v>0</v>
      </c>
      <c r="BA17" s="130">
        <v>0</v>
      </c>
      <c r="BB17" s="130">
        <v>1</v>
      </c>
      <c r="BC17" s="131">
        <f t="shared" si="24"/>
        <v>1</v>
      </c>
      <c r="BD17" s="220">
        <f t="shared" si="33"/>
        <v>1.3181818181818181</v>
      </c>
      <c r="BE17" s="221">
        <f t="shared" si="25"/>
        <v>1.1730769230769231</v>
      </c>
      <c r="BF17" s="222">
        <f t="shared" si="26"/>
        <v>1.2476635514018692</v>
      </c>
    </row>
    <row r="18" spans="1:58" ht="18" customHeight="1">
      <c r="A18" s="271" t="s">
        <v>8</v>
      </c>
      <c r="B18" s="89">
        <v>46</v>
      </c>
      <c r="C18" s="90">
        <v>40</v>
      </c>
      <c r="D18" s="91">
        <f t="shared" si="27"/>
        <v>86</v>
      </c>
      <c r="E18" s="129">
        <v>46</v>
      </c>
      <c r="F18" s="130">
        <v>40</v>
      </c>
      <c r="G18" s="131">
        <f t="shared" si="0"/>
        <v>86</v>
      </c>
      <c r="H18" s="132">
        <f t="shared" si="28"/>
        <v>1</v>
      </c>
      <c r="I18" s="133">
        <f t="shared" si="1"/>
        <v>1</v>
      </c>
      <c r="J18" s="134">
        <f t="shared" si="2"/>
        <v>1</v>
      </c>
      <c r="K18" s="129">
        <v>22</v>
      </c>
      <c r="L18" s="130">
        <v>8</v>
      </c>
      <c r="M18" s="131">
        <f t="shared" si="3"/>
        <v>30</v>
      </c>
      <c r="N18" s="95">
        <f t="shared" si="29"/>
        <v>0.4782608695652174</v>
      </c>
      <c r="O18" s="96">
        <f t="shared" si="4"/>
        <v>0.2</v>
      </c>
      <c r="P18" s="97">
        <f t="shared" si="5"/>
        <v>0.3488372093023256</v>
      </c>
      <c r="Q18" s="129">
        <v>3</v>
      </c>
      <c r="R18" s="130">
        <v>1</v>
      </c>
      <c r="S18" s="131">
        <f t="shared" si="6"/>
        <v>4</v>
      </c>
      <c r="T18" s="95">
        <f t="shared" si="7"/>
        <v>0.13636363636363635</v>
      </c>
      <c r="U18" s="98">
        <f t="shared" si="8"/>
        <v>0.125</v>
      </c>
      <c r="V18" s="97">
        <f t="shared" si="9"/>
        <v>0.13333333333333333</v>
      </c>
      <c r="W18" s="129">
        <v>65</v>
      </c>
      <c r="X18" s="130">
        <v>49</v>
      </c>
      <c r="Y18" s="131">
        <v>114</v>
      </c>
      <c r="Z18" s="99">
        <f t="shared" si="10"/>
        <v>1.4130434782608696</v>
      </c>
      <c r="AA18" s="100">
        <f t="shared" si="11"/>
        <v>1.225</v>
      </c>
      <c r="AB18" s="101">
        <f t="shared" si="12"/>
        <v>1.3255813953488371</v>
      </c>
      <c r="AC18" s="102">
        <v>23</v>
      </c>
      <c r="AD18" s="90">
        <v>5</v>
      </c>
      <c r="AE18" s="91">
        <f t="shared" si="13"/>
        <v>28</v>
      </c>
      <c r="AF18" s="129">
        <v>8</v>
      </c>
      <c r="AG18" s="130">
        <v>12</v>
      </c>
      <c r="AH18" s="131">
        <f t="shared" si="14"/>
        <v>20</v>
      </c>
      <c r="AI18" s="129">
        <v>0</v>
      </c>
      <c r="AJ18" s="130">
        <v>0</v>
      </c>
      <c r="AK18" s="131">
        <f t="shared" si="15"/>
        <v>0</v>
      </c>
      <c r="AL18" s="95">
        <f t="shared" si="30"/>
        <v>0</v>
      </c>
      <c r="AM18" s="96">
        <f t="shared" si="16"/>
        <v>0</v>
      </c>
      <c r="AN18" s="97">
        <f t="shared" si="17"/>
        <v>0</v>
      </c>
      <c r="AO18" s="129">
        <v>0</v>
      </c>
      <c r="AP18" s="130">
        <v>0</v>
      </c>
      <c r="AQ18" s="131">
        <f t="shared" si="18"/>
        <v>0</v>
      </c>
      <c r="AR18" s="92">
        <v>0</v>
      </c>
      <c r="AS18" s="93">
        <v>0</v>
      </c>
      <c r="AT18" s="94">
        <v>0</v>
      </c>
      <c r="AU18" s="129">
        <v>0</v>
      </c>
      <c r="AV18" s="130">
        <v>0</v>
      </c>
      <c r="AW18" s="131">
        <f t="shared" si="21"/>
        <v>0</v>
      </c>
      <c r="AX18" s="99">
        <f t="shared" si="32"/>
        <v>0</v>
      </c>
      <c r="AY18" s="100">
        <f t="shared" si="22"/>
        <v>0</v>
      </c>
      <c r="AZ18" s="101">
        <f t="shared" si="23"/>
        <v>0</v>
      </c>
      <c r="BA18" s="129">
        <v>0</v>
      </c>
      <c r="BB18" s="130">
        <v>0</v>
      </c>
      <c r="BC18" s="131">
        <f t="shared" si="24"/>
        <v>0</v>
      </c>
      <c r="BD18" s="220">
        <f t="shared" si="33"/>
        <v>1.4130434782608696</v>
      </c>
      <c r="BE18" s="221">
        <f t="shared" si="25"/>
        <v>1.225</v>
      </c>
      <c r="BF18" s="222">
        <f t="shared" si="26"/>
        <v>1.3255813953488371</v>
      </c>
    </row>
    <row r="19" spans="1:58" ht="18" customHeight="1">
      <c r="A19" s="271" t="s">
        <v>7</v>
      </c>
      <c r="B19" s="89">
        <v>19</v>
      </c>
      <c r="C19" s="90">
        <v>16</v>
      </c>
      <c r="D19" s="91">
        <f t="shared" si="27"/>
        <v>35</v>
      </c>
      <c r="E19" s="129">
        <v>19</v>
      </c>
      <c r="F19" s="130">
        <v>16</v>
      </c>
      <c r="G19" s="131">
        <f t="shared" si="0"/>
        <v>35</v>
      </c>
      <c r="H19" s="132">
        <f t="shared" si="28"/>
        <v>1</v>
      </c>
      <c r="I19" s="133">
        <f t="shared" si="1"/>
        <v>1</v>
      </c>
      <c r="J19" s="134">
        <f t="shared" si="2"/>
        <v>1</v>
      </c>
      <c r="K19" s="129">
        <v>4</v>
      </c>
      <c r="L19" s="130">
        <v>3</v>
      </c>
      <c r="M19" s="131">
        <f t="shared" si="3"/>
        <v>7</v>
      </c>
      <c r="N19" s="95">
        <f t="shared" si="29"/>
        <v>0.21052631578947367</v>
      </c>
      <c r="O19" s="96">
        <f t="shared" si="4"/>
        <v>0.1875</v>
      </c>
      <c r="P19" s="97">
        <f t="shared" si="5"/>
        <v>0.2</v>
      </c>
      <c r="Q19" s="129">
        <v>0</v>
      </c>
      <c r="R19" s="130">
        <v>0</v>
      </c>
      <c r="S19" s="131">
        <f t="shared" si="6"/>
        <v>0</v>
      </c>
      <c r="T19" s="95">
        <f t="shared" si="7"/>
        <v>0</v>
      </c>
      <c r="U19" s="98">
        <f t="shared" si="8"/>
        <v>0</v>
      </c>
      <c r="V19" s="97">
        <f t="shared" si="9"/>
        <v>0</v>
      </c>
      <c r="W19" s="129">
        <v>22</v>
      </c>
      <c r="X19" s="130">
        <v>17</v>
      </c>
      <c r="Y19" s="131">
        <v>39</v>
      </c>
      <c r="Z19" s="99">
        <f t="shared" si="10"/>
        <v>1.1578947368421053</v>
      </c>
      <c r="AA19" s="100">
        <f t="shared" si="11"/>
        <v>1.0625</v>
      </c>
      <c r="AB19" s="101">
        <f t="shared" si="12"/>
        <v>1.1142857142857143</v>
      </c>
      <c r="AC19" s="102">
        <v>0</v>
      </c>
      <c r="AD19" s="90">
        <v>0</v>
      </c>
      <c r="AE19" s="91">
        <f t="shared" si="13"/>
        <v>0</v>
      </c>
      <c r="AF19" s="129">
        <v>2</v>
      </c>
      <c r="AG19" s="130">
        <v>2</v>
      </c>
      <c r="AH19" s="131">
        <f t="shared" si="14"/>
        <v>4</v>
      </c>
      <c r="AI19" s="129">
        <v>0</v>
      </c>
      <c r="AJ19" s="130">
        <v>0</v>
      </c>
      <c r="AK19" s="131">
        <f t="shared" si="15"/>
        <v>0</v>
      </c>
      <c r="AL19" s="95">
        <f t="shared" si="30"/>
        <v>0</v>
      </c>
      <c r="AM19" s="96">
        <f t="shared" si="16"/>
        <v>0</v>
      </c>
      <c r="AN19" s="97">
        <f t="shared" si="17"/>
        <v>0</v>
      </c>
      <c r="AO19" s="129">
        <v>0</v>
      </c>
      <c r="AP19" s="130">
        <v>0</v>
      </c>
      <c r="AQ19" s="131">
        <f t="shared" si="18"/>
        <v>0</v>
      </c>
      <c r="AR19" s="92">
        <v>0</v>
      </c>
      <c r="AS19" s="93">
        <v>0</v>
      </c>
      <c r="AT19" s="94">
        <v>0</v>
      </c>
      <c r="AU19" s="129">
        <v>0</v>
      </c>
      <c r="AV19" s="130">
        <v>0</v>
      </c>
      <c r="AW19" s="131">
        <f t="shared" si="21"/>
        <v>0</v>
      </c>
      <c r="AX19" s="99">
        <f t="shared" si="32"/>
        <v>0</v>
      </c>
      <c r="AY19" s="100">
        <f t="shared" si="22"/>
        <v>0</v>
      </c>
      <c r="AZ19" s="101">
        <f t="shared" si="23"/>
        <v>0</v>
      </c>
      <c r="BA19" s="129">
        <v>0</v>
      </c>
      <c r="BB19" s="130">
        <v>0</v>
      </c>
      <c r="BC19" s="131">
        <f t="shared" si="24"/>
        <v>0</v>
      </c>
      <c r="BD19" s="220">
        <f t="shared" si="33"/>
        <v>1.1578947368421053</v>
      </c>
      <c r="BE19" s="221">
        <f t="shared" si="25"/>
        <v>1.0625</v>
      </c>
      <c r="BF19" s="222">
        <f t="shared" si="26"/>
        <v>1.1142857142857143</v>
      </c>
    </row>
    <row r="20" spans="1:58" ht="18" customHeight="1">
      <c r="A20" s="271" t="s">
        <v>54</v>
      </c>
      <c r="B20" s="89">
        <v>58</v>
      </c>
      <c r="C20" s="90">
        <v>58</v>
      </c>
      <c r="D20" s="91">
        <f t="shared" si="27"/>
        <v>116</v>
      </c>
      <c r="E20" s="129">
        <v>57</v>
      </c>
      <c r="F20" s="130">
        <v>58</v>
      </c>
      <c r="G20" s="131">
        <f t="shared" si="0"/>
        <v>115</v>
      </c>
      <c r="H20" s="132">
        <f t="shared" si="28"/>
        <v>0.9827586206896551</v>
      </c>
      <c r="I20" s="133">
        <f t="shared" si="1"/>
        <v>1</v>
      </c>
      <c r="J20" s="134">
        <f t="shared" si="2"/>
        <v>0.9913793103448276</v>
      </c>
      <c r="K20" s="129">
        <v>21</v>
      </c>
      <c r="L20" s="130">
        <v>16</v>
      </c>
      <c r="M20" s="131">
        <f t="shared" si="3"/>
        <v>37</v>
      </c>
      <c r="N20" s="95">
        <f t="shared" si="29"/>
        <v>0.3684210526315789</v>
      </c>
      <c r="O20" s="96">
        <f t="shared" si="4"/>
        <v>0.27586206896551724</v>
      </c>
      <c r="P20" s="97">
        <f t="shared" si="5"/>
        <v>0.3217391304347826</v>
      </c>
      <c r="Q20" s="129">
        <v>10</v>
      </c>
      <c r="R20" s="130">
        <v>3</v>
      </c>
      <c r="S20" s="131">
        <f t="shared" si="6"/>
        <v>13</v>
      </c>
      <c r="T20" s="95">
        <f t="shared" si="7"/>
        <v>0.47619047619047616</v>
      </c>
      <c r="U20" s="98">
        <f t="shared" si="8"/>
        <v>0.1875</v>
      </c>
      <c r="V20" s="97">
        <f t="shared" si="9"/>
        <v>0.35135135135135137</v>
      </c>
      <c r="W20" s="129">
        <v>71</v>
      </c>
      <c r="X20" s="130">
        <v>33</v>
      </c>
      <c r="Y20" s="131">
        <v>104</v>
      </c>
      <c r="Z20" s="99">
        <f t="shared" si="10"/>
        <v>1.2456140350877194</v>
      </c>
      <c r="AA20" s="100">
        <f t="shared" si="11"/>
        <v>0.5689655172413793</v>
      </c>
      <c r="AB20" s="101">
        <f t="shared" si="12"/>
        <v>0.9043478260869565</v>
      </c>
      <c r="AC20" s="102">
        <v>4</v>
      </c>
      <c r="AD20" s="90">
        <v>12</v>
      </c>
      <c r="AE20" s="91">
        <f t="shared" si="13"/>
        <v>16</v>
      </c>
      <c r="AF20" s="129">
        <v>17</v>
      </c>
      <c r="AG20" s="130">
        <v>23</v>
      </c>
      <c r="AH20" s="131">
        <f t="shared" si="14"/>
        <v>40</v>
      </c>
      <c r="AI20" s="129">
        <v>0</v>
      </c>
      <c r="AJ20" s="130">
        <v>0</v>
      </c>
      <c r="AK20" s="131">
        <f t="shared" si="15"/>
        <v>0</v>
      </c>
      <c r="AL20" s="95">
        <f t="shared" si="30"/>
        <v>0</v>
      </c>
      <c r="AM20" s="96">
        <f t="shared" si="16"/>
        <v>0</v>
      </c>
      <c r="AN20" s="97">
        <f t="shared" si="17"/>
        <v>0</v>
      </c>
      <c r="AO20" s="129">
        <v>0</v>
      </c>
      <c r="AP20" s="130">
        <v>0</v>
      </c>
      <c r="AQ20" s="131">
        <f t="shared" si="18"/>
        <v>0</v>
      </c>
      <c r="AR20" s="92">
        <v>0</v>
      </c>
      <c r="AS20" s="93">
        <v>0</v>
      </c>
      <c r="AT20" s="94">
        <v>0</v>
      </c>
      <c r="AU20" s="129">
        <v>0</v>
      </c>
      <c r="AV20" s="130">
        <v>0</v>
      </c>
      <c r="AW20" s="131">
        <f t="shared" si="21"/>
        <v>0</v>
      </c>
      <c r="AX20" s="99">
        <f t="shared" si="32"/>
        <v>0</v>
      </c>
      <c r="AY20" s="100">
        <f t="shared" si="22"/>
        <v>0</v>
      </c>
      <c r="AZ20" s="101">
        <f t="shared" si="23"/>
        <v>0</v>
      </c>
      <c r="BA20" s="129">
        <v>0</v>
      </c>
      <c r="BB20" s="130">
        <v>0</v>
      </c>
      <c r="BC20" s="131">
        <f t="shared" si="24"/>
        <v>0</v>
      </c>
      <c r="BD20" s="220">
        <f t="shared" si="33"/>
        <v>1.2456140350877194</v>
      </c>
      <c r="BE20" s="221">
        <f t="shared" si="25"/>
        <v>0.5689655172413793</v>
      </c>
      <c r="BF20" s="222">
        <f t="shared" si="26"/>
        <v>0.9043478260869565</v>
      </c>
    </row>
    <row r="21" spans="1:58" ht="18" customHeight="1">
      <c r="A21" s="271" t="s">
        <v>5</v>
      </c>
      <c r="B21" s="89">
        <v>19</v>
      </c>
      <c r="C21" s="90">
        <v>24</v>
      </c>
      <c r="D21" s="91">
        <f t="shared" si="27"/>
        <v>43</v>
      </c>
      <c r="E21" s="129">
        <v>18</v>
      </c>
      <c r="F21" s="130">
        <v>24</v>
      </c>
      <c r="G21" s="131">
        <f t="shared" si="0"/>
        <v>42</v>
      </c>
      <c r="H21" s="132">
        <f t="shared" si="28"/>
        <v>0.9473684210526315</v>
      </c>
      <c r="I21" s="133">
        <f t="shared" si="1"/>
        <v>1</v>
      </c>
      <c r="J21" s="134">
        <f t="shared" si="2"/>
        <v>0.9767441860465116</v>
      </c>
      <c r="K21" s="129">
        <v>8</v>
      </c>
      <c r="L21" s="130">
        <v>6</v>
      </c>
      <c r="M21" s="131">
        <f t="shared" si="3"/>
        <v>14</v>
      </c>
      <c r="N21" s="95">
        <f t="shared" si="29"/>
        <v>0.4444444444444444</v>
      </c>
      <c r="O21" s="96">
        <f t="shared" si="4"/>
        <v>0.25</v>
      </c>
      <c r="P21" s="97">
        <f t="shared" si="5"/>
        <v>0.3333333333333333</v>
      </c>
      <c r="Q21" s="129">
        <v>5</v>
      </c>
      <c r="R21" s="130">
        <v>0</v>
      </c>
      <c r="S21" s="131">
        <f t="shared" si="6"/>
        <v>5</v>
      </c>
      <c r="T21" s="95">
        <f t="shared" si="7"/>
        <v>0.625</v>
      </c>
      <c r="U21" s="98">
        <f t="shared" si="8"/>
        <v>0</v>
      </c>
      <c r="V21" s="97">
        <f t="shared" si="9"/>
        <v>0.35714285714285715</v>
      </c>
      <c r="W21" s="129">
        <v>29</v>
      </c>
      <c r="X21" s="130">
        <v>21</v>
      </c>
      <c r="Y21" s="131">
        <v>50</v>
      </c>
      <c r="Z21" s="99">
        <f t="shared" si="10"/>
        <v>1.6111111111111112</v>
      </c>
      <c r="AA21" s="100">
        <f t="shared" si="11"/>
        <v>0.875</v>
      </c>
      <c r="AB21" s="101">
        <f t="shared" si="12"/>
        <v>1.1904761904761905</v>
      </c>
      <c r="AC21" s="102">
        <v>2</v>
      </c>
      <c r="AD21" s="90">
        <v>2</v>
      </c>
      <c r="AE21" s="91">
        <f t="shared" si="13"/>
        <v>4</v>
      </c>
      <c r="AF21" s="129">
        <v>4</v>
      </c>
      <c r="AG21" s="130">
        <v>7</v>
      </c>
      <c r="AH21" s="131">
        <f t="shared" si="14"/>
        <v>11</v>
      </c>
      <c r="AI21" s="129">
        <v>1</v>
      </c>
      <c r="AJ21" s="130">
        <v>1</v>
      </c>
      <c r="AK21" s="131">
        <f t="shared" si="15"/>
        <v>2</v>
      </c>
      <c r="AL21" s="95">
        <f t="shared" si="30"/>
        <v>0.05555555555555555</v>
      </c>
      <c r="AM21" s="96">
        <f t="shared" si="16"/>
        <v>0.041666666666666664</v>
      </c>
      <c r="AN21" s="97">
        <f t="shared" si="17"/>
        <v>0.047619047619047616</v>
      </c>
      <c r="AO21" s="129">
        <v>0</v>
      </c>
      <c r="AP21" s="130">
        <v>0</v>
      </c>
      <c r="AQ21" s="131">
        <f t="shared" si="18"/>
        <v>0</v>
      </c>
      <c r="AR21" s="92">
        <f t="shared" si="31"/>
        <v>0</v>
      </c>
      <c r="AS21" s="93">
        <f t="shared" si="19"/>
        <v>0</v>
      </c>
      <c r="AT21" s="94">
        <f t="shared" si="20"/>
        <v>0</v>
      </c>
      <c r="AU21" s="129">
        <v>9</v>
      </c>
      <c r="AV21" s="130">
        <v>2</v>
      </c>
      <c r="AW21" s="131">
        <f t="shared" si="21"/>
        <v>11</v>
      </c>
      <c r="AX21" s="99">
        <f t="shared" si="32"/>
        <v>0.5</v>
      </c>
      <c r="AY21" s="100">
        <f t="shared" si="22"/>
        <v>0.08333333333333333</v>
      </c>
      <c r="AZ21" s="101">
        <f t="shared" si="23"/>
        <v>0.2619047619047619</v>
      </c>
      <c r="BA21" s="129">
        <v>0</v>
      </c>
      <c r="BB21" s="130">
        <v>0</v>
      </c>
      <c r="BC21" s="131">
        <f t="shared" si="24"/>
        <v>0</v>
      </c>
      <c r="BD21" s="220">
        <f t="shared" si="33"/>
        <v>2.111111111111111</v>
      </c>
      <c r="BE21" s="221">
        <f t="shared" si="25"/>
        <v>0.9583333333333334</v>
      </c>
      <c r="BF21" s="222">
        <f t="shared" si="26"/>
        <v>1.4523809523809523</v>
      </c>
    </row>
    <row r="22" spans="1:58" ht="18" customHeight="1">
      <c r="A22" s="271" t="s">
        <v>4</v>
      </c>
      <c r="B22" s="89">
        <v>28</v>
      </c>
      <c r="C22" s="90">
        <v>20</v>
      </c>
      <c r="D22" s="91">
        <f t="shared" si="27"/>
        <v>48</v>
      </c>
      <c r="E22" s="129">
        <v>28</v>
      </c>
      <c r="F22" s="130">
        <v>20</v>
      </c>
      <c r="G22" s="131">
        <f t="shared" si="0"/>
        <v>48</v>
      </c>
      <c r="H22" s="132">
        <f t="shared" si="28"/>
        <v>1</v>
      </c>
      <c r="I22" s="133">
        <f t="shared" si="1"/>
        <v>1</v>
      </c>
      <c r="J22" s="134">
        <f t="shared" si="2"/>
        <v>1</v>
      </c>
      <c r="K22" s="129">
        <v>11</v>
      </c>
      <c r="L22" s="130">
        <v>10</v>
      </c>
      <c r="M22" s="131">
        <f t="shared" si="3"/>
        <v>21</v>
      </c>
      <c r="N22" s="95">
        <f t="shared" si="29"/>
        <v>0.39285714285714285</v>
      </c>
      <c r="O22" s="96">
        <f t="shared" si="4"/>
        <v>0.5</v>
      </c>
      <c r="P22" s="97">
        <f t="shared" si="5"/>
        <v>0.4375</v>
      </c>
      <c r="Q22" s="129">
        <v>5</v>
      </c>
      <c r="R22" s="130">
        <v>3</v>
      </c>
      <c r="S22" s="131">
        <f t="shared" si="6"/>
        <v>8</v>
      </c>
      <c r="T22" s="95">
        <f t="shared" si="7"/>
        <v>0.45454545454545453</v>
      </c>
      <c r="U22" s="98">
        <f t="shared" si="8"/>
        <v>0.3</v>
      </c>
      <c r="V22" s="97">
        <f t="shared" si="9"/>
        <v>0.38095238095238093</v>
      </c>
      <c r="W22" s="129">
        <v>49</v>
      </c>
      <c r="X22" s="130">
        <v>39</v>
      </c>
      <c r="Y22" s="131">
        <v>88</v>
      </c>
      <c r="Z22" s="99">
        <f t="shared" si="10"/>
        <v>1.75</v>
      </c>
      <c r="AA22" s="100">
        <f t="shared" si="11"/>
        <v>1.95</v>
      </c>
      <c r="AB22" s="101">
        <f t="shared" si="12"/>
        <v>1.8333333333333333</v>
      </c>
      <c r="AC22" s="102">
        <v>3</v>
      </c>
      <c r="AD22" s="90">
        <v>0</v>
      </c>
      <c r="AE22" s="91">
        <f t="shared" si="13"/>
        <v>3</v>
      </c>
      <c r="AF22" s="135">
        <v>9</v>
      </c>
      <c r="AG22" s="130">
        <v>6</v>
      </c>
      <c r="AH22" s="131">
        <f t="shared" si="14"/>
        <v>15</v>
      </c>
      <c r="AI22" s="129">
        <v>0</v>
      </c>
      <c r="AJ22" s="130">
        <v>0</v>
      </c>
      <c r="AK22" s="131">
        <f t="shared" si="15"/>
        <v>0</v>
      </c>
      <c r="AL22" s="95">
        <f t="shared" si="30"/>
        <v>0</v>
      </c>
      <c r="AM22" s="96">
        <f t="shared" si="16"/>
        <v>0</v>
      </c>
      <c r="AN22" s="97">
        <f t="shared" si="17"/>
        <v>0</v>
      </c>
      <c r="AO22" s="129">
        <v>0</v>
      </c>
      <c r="AP22" s="130">
        <v>0</v>
      </c>
      <c r="AQ22" s="131">
        <f t="shared" si="18"/>
        <v>0</v>
      </c>
      <c r="AR22" s="92">
        <v>0</v>
      </c>
      <c r="AS22" s="93">
        <v>0</v>
      </c>
      <c r="AT22" s="94">
        <v>0</v>
      </c>
      <c r="AU22" s="129">
        <v>0</v>
      </c>
      <c r="AV22" s="130">
        <v>0</v>
      </c>
      <c r="AW22" s="131">
        <f t="shared" si="21"/>
        <v>0</v>
      </c>
      <c r="AX22" s="99">
        <f t="shared" si="32"/>
        <v>0</v>
      </c>
      <c r="AY22" s="100">
        <f t="shared" si="22"/>
        <v>0</v>
      </c>
      <c r="AZ22" s="101">
        <f t="shared" si="23"/>
        <v>0</v>
      </c>
      <c r="BA22" s="129">
        <v>0</v>
      </c>
      <c r="BB22" s="130">
        <v>0</v>
      </c>
      <c r="BC22" s="131">
        <f t="shared" si="24"/>
        <v>0</v>
      </c>
      <c r="BD22" s="220">
        <f t="shared" si="33"/>
        <v>1.75</v>
      </c>
      <c r="BE22" s="221">
        <f t="shared" si="25"/>
        <v>1.95</v>
      </c>
      <c r="BF22" s="222">
        <f t="shared" si="26"/>
        <v>1.8333333333333333</v>
      </c>
    </row>
    <row r="23" spans="1:58" ht="18" customHeight="1" thickBot="1">
      <c r="A23" s="272" t="s">
        <v>3</v>
      </c>
      <c r="B23" s="83">
        <v>29</v>
      </c>
      <c r="C23" s="84">
        <v>27</v>
      </c>
      <c r="D23" s="85">
        <f t="shared" si="27"/>
        <v>56</v>
      </c>
      <c r="E23" s="136">
        <v>29</v>
      </c>
      <c r="F23" s="137">
        <v>27</v>
      </c>
      <c r="G23" s="138">
        <f t="shared" si="0"/>
        <v>56</v>
      </c>
      <c r="H23" s="139">
        <f t="shared" si="28"/>
        <v>1</v>
      </c>
      <c r="I23" s="140">
        <f t="shared" si="1"/>
        <v>1</v>
      </c>
      <c r="J23" s="141">
        <f t="shared" si="2"/>
        <v>1</v>
      </c>
      <c r="K23" s="136">
        <v>10</v>
      </c>
      <c r="L23" s="137">
        <v>10</v>
      </c>
      <c r="M23" s="138">
        <f t="shared" si="3"/>
        <v>20</v>
      </c>
      <c r="N23" s="106">
        <f t="shared" si="29"/>
        <v>0.3448275862068966</v>
      </c>
      <c r="O23" s="107">
        <f t="shared" si="4"/>
        <v>0.37037037037037035</v>
      </c>
      <c r="P23" s="108">
        <f t="shared" si="5"/>
        <v>0.35714285714285715</v>
      </c>
      <c r="Q23" s="136">
        <v>7</v>
      </c>
      <c r="R23" s="137">
        <v>5</v>
      </c>
      <c r="S23" s="138">
        <f t="shared" si="6"/>
        <v>12</v>
      </c>
      <c r="T23" s="106">
        <f t="shared" si="7"/>
        <v>0.7</v>
      </c>
      <c r="U23" s="109">
        <f t="shared" si="8"/>
        <v>0.5</v>
      </c>
      <c r="V23" s="108">
        <f t="shared" si="9"/>
        <v>0.6</v>
      </c>
      <c r="W23" s="136">
        <v>39</v>
      </c>
      <c r="X23" s="137">
        <v>29</v>
      </c>
      <c r="Y23" s="138">
        <v>68</v>
      </c>
      <c r="Z23" s="110">
        <f t="shared" si="10"/>
        <v>1.3448275862068966</v>
      </c>
      <c r="AA23" s="111">
        <f t="shared" si="11"/>
        <v>1.0740740740740742</v>
      </c>
      <c r="AB23" s="112">
        <f t="shared" si="12"/>
        <v>1.2142857142857142</v>
      </c>
      <c r="AC23" s="113">
        <v>5</v>
      </c>
      <c r="AD23" s="84">
        <v>4</v>
      </c>
      <c r="AE23" s="85">
        <f t="shared" si="13"/>
        <v>9</v>
      </c>
      <c r="AF23" s="142">
        <v>7</v>
      </c>
      <c r="AG23" s="137">
        <v>8</v>
      </c>
      <c r="AH23" s="138">
        <f t="shared" si="14"/>
        <v>15</v>
      </c>
      <c r="AI23" s="136">
        <v>2</v>
      </c>
      <c r="AJ23" s="137">
        <v>1</v>
      </c>
      <c r="AK23" s="138">
        <f t="shared" si="15"/>
        <v>3</v>
      </c>
      <c r="AL23" s="106">
        <f t="shared" si="30"/>
        <v>0.06896551724137931</v>
      </c>
      <c r="AM23" s="107">
        <f t="shared" si="16"/>
        <v>0.037037037037037035</v>
      </c>
      <c r="AN23" s="108">
        <f t="shared" si="17"/>
        <v>0.05357142857142857</v>
      </c>
      <c r="AO23" s="136">
        <v>0</v>
      </c>
      <c r="AP23" s="137">
        <v>0</v>
      </c>
      <c r="AQ23" s="138">
        <f t="shared" si="18"/>
        <v>0</v>
      </c>
      <c r="AR23" s="103">
        <f t="shared" si="31"/>
        <v>0</v>
      </c>
      <c r="AS23" s="104">
        <f t="shared" si="19"/>
        <v>0</v>
      </c>
      <c r="AT23" s="105">
        <f t="shared" si="20"/>
        <v>0</v>
      </c>
      <c r="AU23" s="136">
        <v>5</v>
      </c>
      <c r="AV23" s="137">
        <v>1</v>
      </c>
      <c r="AW23" s="138">
        <f t="shared" si="21"/>
        <v>6</v>
      </c>
      <c r="AX23" s="110">
        <f t="shared" si="32"/>
        <v>0.1724137931034483</v>
      </c>
      <c r="AY23" s="111">
        <f t="shared" si="22"/>
        <v>0.037037037037037035</v>
      </c>
      <c r="AZ23" s="112">
        <f t="shared" si="23"/>
        <v>0.10714285714285714</v>
      </c>
      <c r="BA23" s="136">
        <v>0</v>
      </c>
      <c r="BB23" s="137">
        <v>0</v>
      </c>
      <c r="BC23" s="138">
        <f t="shared" si="24"/>
        <v>0</v>
      </c>
      <c r="BD23" s="242">
        <f t="shared" si="33"/>
        <v>1.5172413793103448</v>
      </c>
      <c r="BE23" s="243">
        <f t="shared" si="25"/>
        <v>1.1111111111111112</v>
      </c>
      <c r="BF23" s="244">
        <f t="shared" si="26"/>
        <v>1.3214285714285714</v>
      </c>
    </row>
    <row r="24" spans="1:58" ht="18" customHeight="1" thickTop="1">
      <c r="A24" s="273" t="s">
        <v>46</v>
      </c>
      <c r="B24" s="76">
        <f>B5+B6+B7+B8+B9+B10+B11+B12+B13+B14+B15+B16+B17+B18+B19+B20+B21+B22+B23</f>
        <v>3674</v>
      </c>
      <c r="C24" s="86">
        <f>C5+C6+C7+C8+C9+C10+C11+C12+C13+C14+C15+C16+C17+C18+C19+C20+C21+C22+C23</f>
        <v>3297</v>
      </c>
      <c r="D24" s="87">
        <f t="shared" si="27"/>
        <v>6971</v>
      </c>
      <c r="E24" s="143">
        <f>E5+E6+E7+E8+E9+E10+E11+E12+E13+E14+E15+E16+E17+E18+E19+E20+E21+E22+E23</f>
        <v>3586</v>
      </c>
      <c r="F24" s="144">
        <f>F5+F6+F7+F8+F9+F10+F11+F12+F13+F14+F15+F16+F17+F18+F19+F20+F21+F22+F23</f>
        <v>3217</v>
      </c>
      <c r="G24" s="145">
        <f t="shared" si="0"/>
        <v>6803</v>
      </c>
      <c r="H24" s="146">
        <f t="shared" si="28"/>
        <v>0.9760479041916168</v>
      </c>
      <c r="I24" s="147">
        <f t="shared" si="1"/>
        <v>0.9757355171367911</v>
      </c>
      <c r="J24" s="148">
        <f t="shared" si="2"/>
        <v>0.9759001577965859</v>
      </c>
      <c r="K24" s="143">
        <f>K5+K6+K7+K8+K9+K10+K11+K12+K13+K14+K15+K16+K17+K18+K19+K20+K21+K22+K23</f>
        <v>1349</v>
      </c>
      <c r="L24" s="144">
        <f>L5+L6+L7+L8+L9+L10+L11+L12+L13+L14+L15+L16+L17+L18+L19+L20+L21+L22+L23</f>
        <v>1138</v>
      </c>
      <c r="M24" s="145">
        <f t="shared" si="3"/>
        <v>2487</v>
      </c>
      <c r="N24" s="77">
        <f t="shared" si="29"/>
        <v>0.3761851645287228</v>
      </c>
      <c r="O24" s="78">
        <f t="shared" si="4"/>
        <v>0.35374572583152003</v>
      </c>
      <c r="P24" s="79">
        <f t="shared" si="5"/>
        <v>0.3655740114655299</v>
      </c>
      <c r="Q24" s="143">
        <f>Q5+Q6+Q7+Q8+Q9+Q10+Q11+Q12+Q13+Q14+Q15+Q16+Q17+Q18+Q19+Q20+Q21+Q22+Q23</f>
        <v>390</v>
      </c>
      <c r="R24" s="144">
        <f>R5+R6+R7+R8+R9+R10+R11+R12+R13+R14+R15+R16+R17+R18+R19+R20+R21+R22+R23</f>
        <v>301</v>
      </c>
      <c r="S24" s="145">
        <f t="shared" si="6"/>
        <v>691</v>
      </c>
      <c r="T24" s="77">
        <f t="shared" si="7"/>
        <v>0.28910303928836173</v>
      </c>
      <c r="U24" s="78">
        <f t="shared" si="8"/>
        <v>0.26449912126537783</v>
      </c>
      <c r="V24" s="79">
        <f t="shared" si="9"/>
        <v>0.27784479292320063</v>
      </c>
      <c r="W24" s="143">
        <f>W5+W6+W7+W8+W9+W10+W11+W12+W13+W14+W15+W16+W17+W18+W19+W20+W21+W22+W23</f>
        <v>5456</v>
      </c>
      <c r="X24" s="144">
        <f>X5+X6+X7+X8+X9+X10+X11+X12+X13+X14+X15+X16+X17+X18+X19+X20+X21+X22+X23</f>
        <v>4546</v>
      </c>
      <c r="Y24" s="145">
        <f aca="true" t="shared" si="34" ref="Y24">W24+X24</f>
        <v>10002</v>
      </c>
      <c r="Z24" s="80">
        <f t="shared" si="10"/>
        <v>1.521472392638037</v>
      </c>
      <c r="AA24" s="81">
        <f t="shared" si="11"/>
        <v>1.4131178116257384</v>
      </c>
      <c r="AB24" s="82">
        <f t="shared" si="12"/>
        <v>1.470233720417463</v>
      </c>
      <c r="AC24" s="88">
        <f>AC5+AC6+AC7+AC8+AC9+AC10+AC11+AC12+AC13+AC14+AC15+AC16+AC17+AC18+AC19+AC20+AC21+AC22+AC23</f>
        <v>711</v>
      </c>
      <c r="AD24" s="86">
        <f>AD5+AD6+AD7+AD8+AD9+AD10+AD11+AD12+AD13+AD14+AD15+AD16+AD17+AD18+AD19+AD20+AD21+AD22+AD23</f>
        <v>636</v>
      </c>
      <c r="AE24" s="87">
        <f t="shared" si="13"/>
        <v>1347</v>
      </c>
      <c r="AF24" s="149">
        <f>AF5+AF6+AF7+AF8+AF9+AF10+AF11+AF12+AF13+AF14+AF15+AF16+AF17+AF18+AF19+AF20+AF21+AF22+AF23</f>
        <v>720</v>
      </c>
      <c r="AG24" s="144">
        <f>AG5+AG6+AG7+AG8+AG9+AG10+AG11+AG12+AG13+AG14+AG15+AG16+AG17+AG18+AG19+AG20+AG21+AG22+AG23</f>
        <v>907</v>
      </c>
      <c r="AH24" s="145">
        <f t="shared" si="14"/>
        <v>1627</v>
      </c>
      <c r="AI24" s="143">
        <f>AI5+AI6+AI7+AI8+AI9+AI10+AI11+AI12+AI13+AI14+AI15+AI16+AI17+AI18+AI19+AI20+AI21+AI22+AI23</f>
        <v>24</v>
      </c>
      <c r="AJ24" s="144">
        <f>AJ5+AJ6+AJ7+AJ8+AJ9+AJ10+AJ11+AJ12+AJ13+AJ14+AJ15+AJ16+AJ17+AJ18+AJ19+AJ20+AJ21+AJ22+AJ23</f>
        <v>35</v>
      </c>
      <c r="AK24" s="145">
        <f t="shared" si="15"/>
        <v>59</v>
      </c>
      <c r="AL24" s="77">
        <f t="shared" si="30"/>
        <v>0.006692693809258227</v>
      </c>
      <c r="AM24" s="78">
        <f t="shared" si="16"/>
        <v>0.010879701585327946</v>
      </c>
      <c r="AN24" s="79">
        <f t="shared" si="17"/>
        <v>0.008672644421578715</v>
      </c>
      <c r="AO24" s="143">
        <f>AO5+AO6+AO7+AO8+AO9+AO10+AO11+AO12+AO13+AO14+AO15+AO16+AO17+AO18+AO19+AO20+AO21+AO22+AO23</f>
        <v>7</v>
      </c>
      <c r="AP24" s="144">
        <f>AP5+AP6+AP7+AP8+AP9+AP10+AP11+AP12+AP13+AP14+AP15+AP16+AP17+AP18+AP19+AP20+AP21+AP22+AP23</f>
        <v>12</v>
      </c>
      <c r="AQ24" s="145">
        <f t="shared" si="18"/>
        <v>19</v>
      </c>
      <c r="AR24" s="77">
        <f t="shared" si="31"/>
        <v>0.2916666666666667</v>
      </c>
      <c r="AS24" s="78">
        <f t="shared" si="19"/>
        <v>0.34285714285714286</v>
      </c>
      <c r="AT24" s="79">
        <f t="shared" si="20"/>
        <v>0.3220338983050847</v>
      </c>
      <c r="AU24" s="143">
        <f>AU5+AU6+AU7+AU8+AU9+AU10+AU11+AU12+AU13+AU14+AU15+AU16+AU17+AU18+AU19+AU20+AU21+AU22+AU23</f>
        <v>47</v>
      </c>
      <c r="AV24" s="144">
        <f>AV5+AV6+AV7+AV8+AV9+AV10+AV11+AV12+AV13+AV14+AV15+AV16+AV17+AV18+AV19+AV20+AV21+AV22+AV23</f>
        <v>83</v>
      </c>
      <c r="AW24" s="145">
        <f t="shared" si="21"/>
        <v>130</v>
      </c>
      <c r="AX24" s="80">
        <f t="shared" si="32"/>
        <v>0.013106525376464027</v>
      </c>
      <c r="AY24" s="81">
        <f t="shared" si="22"/>
        <v>0.025800435188063412</v>
      </c>
      <c r="AZ24" s="82">
        <f t="shared" si="23"/>
        <v>0.019109216522122593</v>
      </c>
      <c r="BA24" s="143">
        <f>BA5+BA6+BA7+BA8+BA9+BA10+BA11+BA12+BA13+BA14+BA15+BA16+BA17+BA18+BA19+BA20+BA21+BA22+BA23</f>
        <v>13</v>
      </c>
      <c r="BB24" s="144">
        <f>BB5+BB6+BB7+BB8+BB9+BB10+BB11+BB12+BB13+BB14+BB15+BB16+BB17+BB18+BB19+BB20+BB21+BB22+BB23</f>
        <v>36</v>
      </c>
      <c r="BC24" s="145">
        <f t="shared" si="24"/>
        <v>49</v>
      </c>
      <c r="BD24" s="266">
        <f t="shared" si="33"/>
        <v>1.5345789180145009</v>
      </c>
      <c r="BE24" s="267">
        <f t="shared" si="25"/>
        <v>1.4389182468138018</v>
      </c>
      <c r="BF24" s="268">
        <f t="shared" si="26"/>
        <v>1.4893429369395854</v>
      </c>
    </row>
    <row r="26" spans="56:58" ht="15">
      <c r="BD26" s="12"/>
      <c r="BE26" s="12"/>
      <c r="BF26" s="12"/>
    </row>
  </sheetData>
  <mergeCells count="20">
    <mergeCell ref="BD3:BF3"/>
    <mergeCell ref="AX3:AZ3"/>
    <mergeCell ref="BA3:BC3"/>
    <mergeCell ref="W3:Y3"/>
    <mergeCell ref="T3:V3"/>
    <mergeCell ref="Z3:AB3"/>
    <mergeCell ref="AC3:AE3"/>
    <mergeCell ref="AF3:AH3"/>
    <mergeCell ref="AI3:AK3"/>
    <mergeCell ref="A3:A4"/>
    <mergeCell ref="AL3:AN3"/>
    <mergeCell ref="AO3:AQ3"/>
    <mergeCell ref="AR3:AT3"/>
    <mergeCell ref="AU3:AW3"/>
    <mergeCell ref="B3:D3"/>
    <mergeCell ref="E3:G3"/>
    <mergeCell ref="H3:J3"/>
    <mergeCell ref="K3:M3"/>
    <mergeCell ref="N3:P3"/>
    <mergeCell ref="Q3:S3"/>
  </mergeCells>
  <printOptions/>
  <pageMargins left="0.7086614173228347" right="0.7086614173228347" top="1.22" bottom="0.7480314960629921" header="0.31496062992125984" footer="0.31496062992125984"/>
  <pageSetup fitToHeight="0" fitToWidth="0" horizontalDpi="600" verticalDpi="600" orientation="landscape" paperSize="9" scale="91" r:id="rId1"/>
  <colBreaks count="1" manualBreakCount="1">
    <brk id="3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8"/>
  <sheetViews>
    <sheetView view="pageBreakPreview" zoomScale="85" zoomScaleSheetLayoutView="85" workbookViewId="0" topLeftCell="A1">
      <selection activeCell="AZ4" sqref="AZ4"/>
    </sheetView>
  </sheetViews>
  <sheetFormatPr defaultColWidth="10.57421875" defaultRowHeight="15"/>
  <cols>
    <col min="1" max="1" width="15.57421875" style="10" customWidth="1"/>
    <col min="2" max="7" width="4.7109375" style="7" customWidth="1"/>
    <col min="8" max="10" width="4.7109375" style="9" customWidth="1"/>
    <col min="11" max="16" width="4.7109375" style="8" customWidth="1"/>
    <col min="17" max="19" width="4.7109375" style="7" customWidth="1"/>
    <col min="20" max="22" width="4.7109375" style="4" customWidth="1"/>
    <col min="23" max="28" width="4.7109375" style="3" customWidth="1"/>
    <col min="29" max="31" width="4.7109375" style="6" customWidth="1"/>
    <col min="32" max="36" width="4.7109375" style="3" customWidth="1"/>
    <col min="37" max="37" width="4.7109375" style="5" customWidth="1"/>
    <col min="38" max="40" width="4.7109375" style="3" customWidth="1"/>
    <col min="41" max="43" width="4.7109375" style="4" customWidth="1"/>
    <col min="44" max="46" width="4.7109375" style="3" customWidth="1"/>
    <col min="47" max="49" width="4.7109375" style="2" customWidth="1"/>
    <col min="50" max="52" width="2.8515625" style="2" customWidth="1"/>
    <col min="53" max="60" width="10.57421875" style="2" customWidth="1"/>
    <col min="61" max="16384" width="10.57421875" style="1" customWidth="1"/>
  </cols>
  <sheetData>
    <row r="1" spans="2:26" ht="17.25">
      <c r="B1" s="345" t="s">
        <v>71</v>
      </c>
      <c r="Z1" s="345" t="s">
        <v>71</v>
      </c>
    </row>
    <row r="2" spans="1:46" ht="15">
      <c r="A2" s="152"/>
      <c r="B2" s="153"/>
      <c r="C2" s="153"/>
      <c r="D2" s="153"/>
      <c r="E2" s="153"/>
      <c r="F2" s="153"/>
      <c r="G2" s="153"/>
      <c r="H2" s="154"/>
      <c r="I2" s="154"/>
      <c r="J2" s="154"/>
      <c r="K2" s="155"/>
      <c r="L2" s="155"/>
      <c r="M2" s="155"/>
      <c r="N2" s="155"/>
      <c r="O2" s="155"/>
      <c r="P2" s="155"/>
      <c r="Q2" s="153"/>
      <c r="R2" s="153"/>
      <c r="S2" s="153"/>
      <c r="T2" s="156"/>
      <c r="U2" s="156"/>
      <c r="V2" s="156"/>
      <c r="W2" s="157"/>
      <c r="X2" s="157"/>
      <c r="Y2" s="157"/>
      <c r="Z2" s="157"/>
      <c r="AA2" s="157"/>
      <c r="AB2" s="157"/>
      <c r="AC2" s="158"/>
      <c r="AD2" s="158"/>
      <c r="AE2" s="158"/>
      <c r="AF2" s="157"/>
      <c r="AG2" s="157"/>
      <c r="AH2" s="157"/>
      <c r="AI2" s="157"/>
      <c r="AJ2" s="157"/>
      <c r="AK2" s="159"/>
      <c r="AL2" s="157"/>
      <c r="AM2" s="157"/>
      <c r="AN2" s="157"/>
      <c r="AO2" s="156"/>
      <c r="AP2" s="156"/>
      <c r="AQ2" s="156"/>
      <c r="AR2" s="157"/>
      <c r="AS2" s="157"/>
      <c r="AT2" s="157"/>
    </row>
    <row r="3" spans="1:60" s="28" customFormat="1" ht="30" customHeight="1">
      <c r="A3" s="437" t="s">
        <v>69</v>
      </c>
      <c r="B3" s="431" t="s">
        <v>33</v>
      </c>
      <c r="C3" s="431"/>
      <c r="D3" s="432"/>
      <c r="E3" s="431" t="s">
        <v>32</v>
      </c>
      <c r="F3" s="431"/>
      <c r="G3" s="432"/>
      <c r="H3" s="441" t="s">
        <v>31</v>
      </c>
      <c r="I3" s="441"/>
      <c r="J3" s="442"/>
      <c r="K3" s="443" t="s">
        <v>30</v>
      </c>
      <c r="L3" s="443"/>
      <c r="M3" s="444"/>
      <c r="N3" s="443" t="s">
        <v>29</v>
      </c>
      <c r="O3" s="443"/>
      <c r="P3" s="444"/>
      <c r="Q3" s="431" t="s">
        <v>28</v>
      </c>
      <c r="R3" s="431"/>
      <c r="S3" s="432"/>
      <c r="T3" s="435" t="s">
        <v>76</v>
      </c>
      <c r="U3" s="435"/>
      <c r="V3" s="436"/>
      <c r="W3" s="433" t="s">
        <v>27</v>
      </c>
      <c r="X3" s="433"/>
      <c r="Y3" s="434"/>
      <c r="Z3" s="433" t="s">
        <v>77</v>
      </c>
      <c r="AA3" s="433"/>
      <c r="AB3" s="434"/>
      <c r="AC3" s="439" t="s">
        <v>78</v>
      </c>
      <c r="AD3" s="439"/>
      <c r="AE3" s="440"/>
      <c r="AF3" s="433" t="s">
        <v>79</v>
      </c>
      <c r="AG3" s="433"/>
      <c r="AH3" s="434"/>
      <c r="AI3" s="433" t="s">
        <v>80</v>
      </c>
      <c r="AJ3" s="433"/>
      <c r="AK3" s="434"/>
      <c r="AL3" s="433" t="s">
        <v>81</v>
      </c>
      <c r="AM3" s="433"/>
      <c r="AN3" s="434"/>
      <c r="AO3" s="435" t="s">
        <v>82</v>
      </c>
      <c r="AP3" s="435"/>
      <c r="AQ3" s="436"/>
      <c r="AR3" s="433" t="s">
        <v>83</v>
      </c>
      <c r="AS3" s="433"/>
      <c r="AT3" s="434"/>
      <c r="AU3" s="390" t="s">
        <v>34</v>
      </c>
      <c r="AV3" s="391"/>
      <c r="AW3" s="392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</row>
    <row r="4" spans="1:60" s="28" customFormat="1" ht="18.75" customHeight="1">
      <c r="A4" s="438"/>
      <c r="B4" s="160" t="s">
        <v>24</v>
      </c>
      <c r="C4" s="161" t="s">
        <v>23</v>
      </c>
      <c r="D4" s="162" t="s">
        <v>22</v>
      </c>
      <c r="E4" s="274" t="s">
        <v>24</v>
      </c>
      <c r="F4" s="161" t="s">
        <v>23</v>
      </c>
      <c r="G4" s="162" t="s">
        <v>22</v>
      </c>
      <c r="H4" s="275" t="s">
        <v>24</v>
      </c>
      <c r="I4" s="164" t="s">
        <v>23</v>
      </c>
      <c r="J4" s="165" t="s">
        <v>22</v>
      </c>
      <c r="K4" s="276" t="s">
        <v>24</v>
      </c>
      <c r="L4" s="167" t="s">
        <v>23</v>
      </c>
      <c r="M4" s="168" t="s">
        <v>25</v>
      </c>
      <c r="N4" s="276" t="s">
        <v>24</v>
      </c>
      <c r="O4" s="167" t="s">
        <v>23</v>
      </c>
      <c r="P4" s="168" t="s">
        <v>22</v>
      </c>
      <c r="Q4" s="274" t="s">
        <v>24</v>
      </c>
      <c r="R4" s="161" t="s">
        <v>23</v>
      </c>
      <c r="S4" s="162" t="s">
        <v>22</v>
      </c>
      <c r="T4" s="277" t="s">
        <v>24</v>
      </c>
      <c r="U4" s="170" t="s">
        <v>23</v>
      </c>
      <c r="V4" s="171" t="s">
        <v>22</v>
      </c>
      <c r="W4" s="278" t="s">
        <v>24</v>
      </c>
      <c r="X4" s="173" t="s">
        <v>23</v>
      </c>
      <c r="Y4" s="174" t="s">
        <v>22</v>
      </c>
      <c r="Z4" s="278" t="s">
        <v>24</v>
      </c>
      <c r="AA4" s="173" t="s">
        <v>23</v>
      </c>
      <c r="AB4" s="174" t="s">
        <v>22</v>
      </c>
      <c r="AC4" s="279" t="s">
        <v>24</v>
      </c>
      <c r="AD4" s="176" t="s">
        <v>23</v>
      </c>
      <c r="AE4" s="177" t="s">
        <v>22</v>
      </c>
      <c r="AF4" s="278" t="s">
        <v>24</v>
      </c>
      <c r="AG4" s="173" t="s">
        <v>23</v>
      </c>
      <c r="AH4" s="174" t="s">
        <v>22</v>
      </c>
      <c r="AI4" s="278" t="s">
        <v>24</v>
      </c>
      <c r="AJ4" s="173" t="s">
        <v>23</v>
      </c>
      <c r="AK4" s="178" t="s">
        <v>22</v>
      </c>
      <c r="AL4" s="278" t="s">
        <v>24</v>
      </c>
      <c r="AM4" s="173" t="s">
        <v>23</v>
      </c>
      <c r="AN4" s="174" t="s">
        <v>22</v>
      </c>
      <c r="AO4" s="277" t="s">
        <v>24</v>
      </c>
      <c r="AP4" s="170" t="s">
        <v>23</v>
      </c>
      <c r="AQ4" s="171" t="s">
        <v>22</v>
      </c>
      <c r="AR4" s="278" t="s">
        <v>24</v>
      </c>
      <c r="AS4" s="173" t="s">
        <v>23</v>
      </c>
      <c r="AT4" s="174" t="s">
        <v>22</v>
      </c>
      <c r="AU4" s="172" t="s">
        <v>24</v>
      </c>
      <c r="AV4" s="173" t="s">
        <v>23</v>
      </c>
      <c r="AW4" s="174" t="s">
        <v>22</v>
      </c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</row>
    <row r="5" spans="1:98" s="27" customFormat="1" ht="18" customHeight="1">
      <c r="A5" s="179" t="s">
        <v>21</v>
      </c>
      <c r="B5" s="347">
        <v>593</v>
      </c>
      <c r="C5" s="348">
        <v>547</v>
      </c>
      <c r="D5" s="349">
        <f>B5+C5</f>
        <v>1140</v>
      </c>
      <c r="E5" s="347">
        <v>188</v>
      </c>
      <c r="F5" s="348">
        <v>166</v>
      </c>
      <c r="G5" s="349">
        <f aca="true" t="shared" si="0" ref="G5:G28">E5+F5</f>
        <v>354</v>
      </c>
      <c r="H5" s="280">
        <f>E5/B5</f>
        <v>0.31703204047217537</v>
      </c>
      <c r="I5" s="184">
        <f>F5/C5</f>
        <v>0.30347349177330896</v>
      </c>
      <c r="J5" s="185">
        <f>G5/D5</f>
        <v>0.3105263157894737</v>
      </c>
      <c r="K5" s="347">
        <v>52</v>
      </c>
      <c r="L5" s="348">
        <v>46</v>
      </c>
      <c r="M5" s="349">
        <f aca="true" t="shared" si="1" ref="M5:M28">K5+L5</f>
        <v>98</v>
      </c>
      <c r="N5" s="281">
        <f>K5/B5</f>
        <v>0.08768971332209106</v>
      </c>
      <c r="O5" s="187">
        <f>L5/C5</f>
        <v>0.08409506398537477</v>
      </c>
      <c r="P5" s="188">
        <f>M5/D5</f>
        <v>0.08596491228070176</v>
      </c>
      <c r="Q5" s="347">
        <v>732</v>
      </c>
      <c r="R5" s="348">
        <v>685</v>
      </c>
      <c r="S5" s="349">
        <f aca="true" t="shared" si="2" ref="S5:S28">Q5+R5</f>
        <v>1417</v>
      </c>
      <c r="T5" s="282">
        <f>Q5/B5</f>
        <v>1.2344013490725128</v>
      </c>
      <c r="U5" s="192">
        <f>R5/C5</f>
        <v>1.2522851919561244</v>
      </c>
      <c r="V5" s="193">
        <f>S5/D5</f>
        <v>1.2429824561403509</v>
      </c>
      <c r="W5" s="347">
        <v>113</v>
      </c>
      <c r="X5" s="348">
        <v>120</v>
      </c>
      <c r="Y5" s="349">
        <f aca="true" t="shared" si="3" ref="Y5:Y28">W5+X5</f>
        <v>233</v>
      </c>
      <c r="Z5" s="347">
        <v>0</v>
      </c>
      <c r="AA5" s="348">
        <v>1</v>
      </c>
      <c r="AB5" s="349">
        <f aca="true" t="shared" si="4" ref="AB5:AB28">Z5+AA5</f>
        <v>1</v>
      </c>
      <c r="AC5" s="283">
        <f>Z5/B5</f>
        <v>0</v>
      </c>
      <c r="AD5" s="195">
        <f>AA5/C5</f>
        <v>0.0018281535648994515</v>
      </c>
      <c r="AE5" s="196">
        <f>AB5/D5</f>
        <v>0.0008771929824561404</v>
      </c>
      <c r="AF5" s="347">
        <v>0</v>
      </c>
      <c r="AG5" s="348">
        <v>1</v>
      </c>
      <c r="AH5" s="349">
        <f aca="true" t="shared" si="5" ref="AH5:AH28">AF5+AG5</f>
        <v>1</v>
      </c>
      <c r="AI5" s="283">
        <f>AF5/B5</f>
        <v>0</v>
      </c>
      <c r="AJ5" s="195">
        <f aca="true" t="shared" si="6" ref="AJ5:AK20">AG5/C5</f>
        <v>0.0018281535648994515</v>
      </c>
      <c r="AK5" s="196">
        <f t="shared" si="6"/>
        <v>0.0008771929824561404</v>
      </c>
      <c r="AL5" s="347">
        <v>0</v>
      </c>
      <c r="AM5" s="348">
        <v>1</v>
      </c>
      <c r="AN5" s="349">
        <f aca="true" t="shared" si="7" ref="AN5:AN28">AL5+AM5</f>
        <v>1</v>
      </c>
      <c r="AO5" s="284">
        <f>AL5/B5</f>
        <v>0</v>
      </c>
      <c r="AP5" s="198">
        <f>AM5/C5</f>
        <v>0.0018281535648994515</v>
      </c>
      <c r="AQ5" s="199">
        <f>AN5/D5</f>
        <v>0.0008771929824561404</v>
      </c>
      <c r="AR5" s="347">
        <v>1</v>
      </c>
      <c r="AS5" s="348">
        <v>5</v>
      </c>
      <c r="AT5" s="349">
        <f aca="true" t="shared" si="8" ref="AT5:AT28">AR5+AS5</f>
        <v>6</v>
      </c>
      <c r="AU5" s="200">
        <f>(Q5+AL5)/B5</f>
        <v>1.2344013490725128</v>
      </c>
      <c r="AV5" s="201">
        <f aca="true" t="shared" si="9" ref="AV5:AV28">(R5+AM5)/C5</f>
        <v>1.2541133455210238</v>
      </c>
      <c r="AW5" s="202">
        <f aca="true" t="shared" si="10" ref="AW5:AW28">(S5+AN5)/D5</f>
        <v>1.243859649122807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s="27" customFormat="1" ht="18" customHeight="1">
      <c r="A6" s="203" t="s">
        <v>20</v>
      </c>
      <c r="B6" s="350">
        <v>182</v>
      </c>
      <c r="C6" s="351">
        <v>145</v>
      </c>
      <c r="D6" s="352">
        <f aca="true" t="shared" si="11" ref="D6:D28">B6+C6</f>
        <v>327</v>
      </c>
      <c r="E6" s="350">
        <v>55</v>
      </c>
      <c r="F6" s="351">
        <v>48</v>
      </c>
      <c r="G6" s="352">
        <f t="shared" si="0"/>
        <v>103</v>
      </c>
      <c r="H6" s="285">
        <f aca="true" t="shared" si="12" ref="H6:J28">E6/B6</f>
        <v>0.3021978021978022</v>
      </c>
      <c r="I6" s="208">
        <f t="shared" si="12"/>
        <v>0.3310344827586207</v>
      </c>
      <c r="J6" s="209">
        <f t="shared" si="12"/>
        <v>0.3149847094801223</v>
      </c>
      <c r="K6" s="350">
        <v>20</v>
      </c>
      <c r="L6" s="351">
        <v>14</v>
      </c>
      <c r="M6" s="352">
        <f t="shared" si="1"/>
        <v>34</v>
      </c>
      <c r="N6" s="281">
        <f aca="true" t="shared" si="13" ref="N6:P28">K6/B6</f>
        <v>0.10989010989010989</v>
      </c>
      <c r="O6" s="187">
        <f t="shared" si="13"/>
        <v>0.09655172413793103</v>
      </c>
      <c r="P6" s="188">
        <f t="shared" si="13"/>
        <v>0.10397553516819572</v>
      </c>
      <c r="Q6" s="350">
        <v>259</v>
      </c>
      <c r="R6" s="351">
        <v>213</v>
      </c>
      <c r="S6" s="352">
        <f t="shared" si="2"/>
        <v>472</v>
      </c>
      <c r="T6" s="282">
        <f aca="true" t="shared" si="14" ref="T6:V28">Q6/B6</f>
        <v>1.4230769230769231</v>
      </c>
      <c r="U6" s="192">
        <f t="shared" si="14"/>
        <v>1.4689655172413794</v>
      </c>
      <c r="V6" s="193">
        <f t="shared" si="14"/>
        <v>1.4434250764525993</v>
      </c>
      <c r="W6" s="350">
        <v>28</v>
      </c>
      <c r="X6" s="351">
        <v>44</v>
      </c>
      <c r="Y6" s="352">
        <f t="shared" si="3"/>
        <v>72</v>
      </c>
      <c r="Z6" s="350">
        <v>2</v>
      </c>
      <c r="AA6" s="351">
        <v>2</v>
      </c>
      <c r="AB6" s="352">
        <f t="shared" si="4"/>
        <v>4</v>
      </c>
      <c r="AC6" s="286">
        <f aca="true" t="shared" si="15" ref="AC6:AE28">Z6/B6</f>
        <v>0.01098901098901099</v>
      </c>
      <c r="AD6" s="215">
        <f t="shared" si="15"/>
        <v>0.013793103448275862</v>
      </c>
      <c r="AE6" s="216">
        <f t="shared" si="15"/>
        <v>0.012232415902140673</v>
      </c>
      <c r="AF6" s="350">
        <v>2</v>
      </c>
      <c r="AG6" s="351">
        <v>1</v>
      </c>
      <c r="AH6" s="352">
        <f t="shared" si="5"/>
        <v>3</v>
      </c>
      <c r="AI6" s="286">
        <f aca="true" t="shared" si="16" ref="AI6:AK28">AF6/B6</f>
        <v>0.01098901098901099</v>
      </c>
      <c r="AJ6" s="215">
        <f t="shared" si="6"/>
        <v>0.006896551724137931</v>
      </c>
      <c r="AK6" s="216">
        <f t="shared" si="6"/>
        <v>0.009174311926605505</v>
      </c>
      <c r="AL6" s="350">
        <v>3</v>
      </c>
      <c r="AM6" s="351">
        <v>2</v>
      </c>
      <c r="AN6" s="352">
        <f t="shared" si="7"/>
        <v>5</v>
      </c>
      <c r="AO6" s="287">
        <f aca="true" t="shared" si="17" ref="AO6:AQ28">AL6/B6</f>
        <v>0.016483516483516484</v>
      </c>
      <c r="AP6" s="218">
        <f t="shared" si="17"/>
        <v>0.013793103448275862</v>
      </c>
      <c r="AQ6" s="219">
        <f t="shared" si="17"/>
        <v>0.01529051987767584</v>
      </c>
      <c r="AR6" s="350">
        <v>0.02</v>
      </c>
      <c r="AS6" s="351">
        <v>1</v>
      </c>
      <c r="AT6" s="352">
        <f t="shared" si="8"/>
        <v>1.02</v>
      </c>
      <c r="AU6" s="220">
        <f aca="true" t="shared" si="18" ref="AU6:AU28">(Q6+AL6)/B6</f>
        <v>1.4395604395604396</v>
      </c>
      <c r="AV6" s="221">
        <f t="shared" si="9"/>
        <v>1.4827586206896552</v>
      </c>
      <c r="AW6" s="222">
        <f t="shared" si="10"/>
        <v>1.4587155963302751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s="27" customFormat="1" ht="18" customHeight="1">
      <c r="A7" s="203" t="s">
        <v>19</v>
      </c>
      <c r="B7" s="350">
        <v>125</v>
      </c>
      <c r="C7" s="351">
        <v>108</v>
      </c>
      <c r="D7" s="352">
        <f t="shared" si="11"/>
        <v>233</v>
      </c>
      <c r="E7" s="350">
        <v>52</v>
      </c>
      <c r="F7" s="351">
        <v>36</v>
      </c>
      <c r="G7" s="352">
        <f t="shared" si="0"/>
        <v>88</v>
      </c>
      <c r="H7" s="285">
        <f t="shared" si="12"/>
        <v>0.416</v>
      </c>
      <c r="I7" s="208">
        <f t="shared" si="12"/>
        <v>0.3333333333333333</v>
      </c>
      <c r="J7" s="209">
        <f t="shared" si="12"/>
        <v>0.3776824034334764</v>
      </c>
      <c r="K7" s="350">
        <v>19</v>
      </c>
      <c r="L7" s="351">
        <v>11</v>
      </c>
      <c r="M7" s="352">
        <f t="shared" si="1"/>
        <v>30</v>
      </c>
      <c r="N7" s="281">
        <f t="shared" si="13"/>
        <v>0.152</v>
      </c>
      <c r="O7" s="187">
        <f t="shared" si="13"/>
        <v>0.10185185185185185</v>
      </c>
      <c r="P7" s="188">
        <f t="shared" si="13"/>
        <v>0.12875536480686695</v>
      </c>
      <c r="Q7" s="350">
        <v>218</v>
      </c>
      <c r="R7" s="351">
        <v>163</v>
      </c>
      <c r="S7" s="352">
        <f t="shared" si="2"/>
        <v>381</v>
      </c>
      <c r="T7" s="282">
        <f t="shared" si="14"/>
        <v>1.744</v>
      </c>
      <c r="U7" s="192">
        <f t="shared" si="14"/>
        <v>1.5092592592592593</v>
      </c>
      <c r="V7" s="193">
        <f t="shared" si="14"/>
        <v>1.6351931330472103</v>
      </c>
      <c r="W7" s="350">
        <v>0</v>
      </c>
      <c r="X7" s="351">
        <v>0</v>
      </c>
      <c r="Y7" s="352">
        <f t="shared" si="3"/>
        <v>0</v>
      </c>
      <c r="Z7" s="350">
        <v>1</v>
      </c>
      <c r="AA7" s="351">
        <v>2</v>
      </c>
      <c r="AB7" s="352">
        <f t="shared" si="4"/>
        <v>3</v>
      </c>
      <c r="AC7" s="286">
        <f t="shared" si="15"/>
        <v>0.008</v>
      </c>
      <c r="AD7" s="215">
        <f t="shared" si="15"/>
        <v>0.018518518518518517</v>
      </c>
      <c r="AE7" s="216">
        <f t="shared" si="15"/>
        <v>0.012875536480686695</v>
      </c>
      <c r="AF7" s="350">
        <v>1</v>
      </c>
      <c r="AG7" s="351">
        <v>1</v>
      </c>
      <c r="AH7" s="352">
        <f t="shared" si="5"/>
        <v>2</v>
      </c>
      <c r="AI7" s="286">
        <f t="shared" si="16"/>
        <v>0.008</v>
      </c>
      <c r="AJ7" s="215">
        <f t="shared" si="6"/>
        <v>0.009259259259259259</v>
      </c>
      <c r="AK7" s="216">
        <f t="shared" si="6"/>
        <v>0.008583690987124463</v>
      </c>
      <c r="AL7" s="350">
        <v>1</v>
      </c>
      <c r="AM7" s="351">
        <v>5</v>
      </c>
      <c r="AN7" s="352">
        <f t="shared" si="7"/>
        <v>6</v>
      </c>
      <c r="AO7" s="287">
        <f t="shared" si="17"/>
        <v>0.008</v>
      </c>
      <c r="AP7" s="218">
        <f t="shared" si="17"/>
        <v>0.046296296296296294</v>
      </c>
      <c r="AQ7" s="219">
        <f t="shared" si="17"/>
        <v>0.02575107296137339</v>
      </c>
      <c r="AR7" s="350">
        <v>0</v>
      </c>
      <c r="AS7" s="351">
        <v>0</v>
      </c>
      <c r="AT7" s="352">
        <f t="shared" si="8"/>
        <v>0</v>
      </c>
      <c r="AU7" s="220">
        <f t="shared" si="18"/>
        <v>1.752</v>
      </c>
      <c r="AV7" s="221">
        <f t="shared" si="9"/>
        <v>1.5555555555555556</v>
      </c>
      <c r="AW7" s="222">
        <f t="shared" si="10"/>
        <v>1.6609442060085837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27" customFormat="1" ht="18" customHeight="1">
      <c r="A8" s="203" t="s">
        <v>18</v>
      </c>
      <c r="B8" s="350">
        <v>217</v>
      </c>
      <c r="C8" s="351">
        <v>218</v>
      </c>
      <c r="D8" s="352">
        <f t="shared" si="11"/>
        <v>435</v>
      </c>
      <c r="E8" s="350">
        <v>82</v>
      </c>
      <c r="F8" s="351">
        <v>61</v>
      </c>
      <c r="G8" s="352">
        <f t="shared" si="0"/>
        <v>143</v>
      </c>
      <c r="H8" s="285">
        <f t="shared" si="12"/>
        <v>0.3778801843317972</v>
      </c>
      <c r="I8" s="208">
        <f t="shared" si="12"/>
        <v>0.2798165137614679</v>
      </c>
      <c r="J8" s="209">
        <f t="shared" si="12"/>
        <v>0.32873563218390806</v>
      </c>
      <c r="K8" s="350">
        <v>18</v>
      </c>
      <c r="L8" s="351">
        <v>10</v>
      </c>
      <c r="M8" s="352">
        <f t="shared" si="1"/>
        <v>28</v>
      </c>
      <c r="N8" s="281">
        <f t="shared" si="13"/>
        <v>0.08294930875576037</v>
      </c>
      <c r="O8" s="187">
        <f t="shared" si="13"/>
        <v>0.045871559633027525</v>
      </c>
      <c r="P8" s="188">
        <f t="shared" si="13"/>
        <v>0.06436781609195402</v>
      </c>
      <c r="Q8" s="350">
        <v>319</v>
      </c>
      <c r="R8" s="351">
        <v>271</v>
      </c>
      <c r="S8" s="352">
        <f t="shared" si="2"/>
        <v>590</v>
      </c>
      <c r="T8" s="282">
        <f t="shared" si="14"/>
        <v>1.4700460829493087</v>
      </c>
      <c r="U8" s="192">
        <f t="shared" si="14"/>
        <v>1.2431192660550459</v>
      </c>
      <c r="V8" s="193">
        <f t="shared" si="14"/>
        <v>1.3563218390804597</v>
      </c>
      <c r="W8" s="350">
        <v>21</v>
      </c>
      <c r="X8" s="351">
        <v>52</v>
      </c>
      <c r="Y8" s="352">
        <f t="shared" si="3"/>
        <v>73</v>
      </c>
      <c r="Z8" s="350">
        <v>0</v>
      </c>
      <c r="AA8" s="351">
        <v>0</v>
      </c>
      <c r="AB8" s="352">
        <f t="shared" si="4"/>
        <v>0</v>
      </c>
      <c r="AC8" s="286">
        <f t="shared" si="15"/>
        <v>0</v>
      </c>
      <c r="AD8" s="215">
        <f t="shared" si="15"/>
        <v>0</v>
      </c>
      <c r="AE8" s="216">
        <f t="shared" si="15"/>
        <v>0</v>
      </c>
      <c r="AF8" s="350">
        <v>0</v>
      </c>
      <c r="AG8" s="351">
        <v>0</v>
      </c>
      <c r="AH8" s="352">
        <f t="shared" si="5"/>
        <v>0</v>
      </c>
      <c r="AI8" s="286">
        <f t="shared" si="16"/>
        <v>0</v>
      </c>
      <c r="AJ8" s="215">
        <f t="shared" si="6"/>
        <v>0</v>
      </c>
      <c r="AK8" s="216">
        <f t="shared" si="6"/>
        <v>0</v>
      </c>
      <c r="AL8" s="350">
        <v>0</v>
      </c>
      <c r="AM8" s="351">
        <v>0</v>
      </c>
      <c r="AN8" s="352">
        <f t="shared" si="7"/>
        <v>0</v>
      </c>
      <c r="AO8" s="287">
        <f t="shared" si="17"/>
        <v>0</v>
      </c>
      <c r="AP8" s="218">
        <f t="shared" si="17"/>
        <v>0</v>
      </c>
      <c r="AQ8" s="219">
        <f t="shared" si="17"/>
        <v>0</v>
      </c>
      <c r="AR8" s="350">
        <v>0</v>
      </c>
      <c r="AS8" s="351">
        <v>0</v>
      </c>
      <c r="AT8" s="352">
        <f t="shared" si="8"/>
        <v>0</v>
      </c>
      <c r="AU8" s="220">
        <f t="shared" si="18"/>
        <v>1.4700460829493087</v>
      </c>
      <c r="AV8" s="221">
        <f t="shared" si="9"/>
        <v>1.2431192660550459</v>
      </c>
      <c r="AW8" s="222">
        <f t="shared" si="10"/>
        <v>1.3563218390804597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s="27" customFormat="1" ht="18" customHeight="1">
      <c r="A9" s="203" t="s">
        <v>17</v>
      </c>
      <c r="B9" s="350">
        <v>179</v>
      </c>
      <c r="C9" s="351">
        <v>190</v>
      </c>
      <c r="D9" s="352">
        <f t="shared" si="11"/>
        <v>369</v>
      </c>
      <c r="E9" s="350">
        <v>58</v>
      </c>
      <c r="F9" s="351">
        <v>53</v>
      </c>
      <c r="G9" s="352">
        <f t="shared" si="0"/>
        <v>111</v>
      </c>
      <c r="H9" s="285">
        <f t="shared" si="12"/>
        <v>0.3240223463687151</v>
      </c>
      <c r="I9" s="208">
        <f t="shared" si="12"/>
        <v>0.2789473684210526</v>
      </c>
      <c r="J9" s="209">
        <f t="shared" si="12"/>
        <v>0.3008130081300813</v>
      </c>
      <c r="K9" s="350">
        <v>16</v>
      </c>
      <c r="L9" s="351">
        <v>22</v>
      </c>
      <c r="M9" s="352">
        <f t="shared" si="1"/>
        <v>38</v>
      </c>
      <c r="N9" s="281">
        <f t="shared" si="13"/>
        <v>0.0893854748603352</v>
      </c>
      <c r="O9" s="187">
        <f t="shared" si="13"/>
        <v>0.11578947368421053</v>
      </c>
      <c r="P9" s="188">
        <f t="shared" si="13"/>
        <v>0.10298102981029811</v>
      </c>
      <c r="Q9" s="350">
        <v>233</v>
      </c>
      <c r="R9" s="351">
        <v>224</v>
      </c>
      <c r="S9" s="352">
        <f t="shared" si="2"/>
        <v>457</v>
      </c>
      <c r="T9" s="282">
        <f t="shared" si="14"/>
        <v>1.3016759776536313</v>
      </c>
      <c r="U9" s="192">
        <f t="shared" si="14"/>
        <v>1.1789473684210525</v>
      </c>
      <c r="V9" s="193">
        <f t="shared" si="14"/>
        <v>1.2384823848238482</v>
      </c>
      <c r="W9" s="350">
        <v>13</v>
      </c>
      <c r="X9" s="351">
        <v>16</v>
      </c>
      <c r="Y9" s="352">
        <f t="shared" si="3"/>
        <v>29</v>
      </c>
      <c r="Z9" s="350">
        <v>0</v>
      </c>
      <c r="AA9" s="351">
        <v>0</v>
      </c>
      <c r="AB9" s="352">
        <f t="shared" si="4"/>
        <v>0</v>
      </c>
      <c r="AC9" s="286">
        <f t="shared" si="15"/>
        <v>0</v>
      </c>
      <c r="AD9" s="215">
        <f t="shared" si="15"/>
        <v>0</v>
      </c>
      <c r="AE9" s="216">
        <f t="shared" si="15"/>
        <v>0</v>
      </c>
      <c r="AF9" s="350">
        <v>0</v>
      </c>
      <c r="AG9" s="351">
        <v>0</v>
      </c>
      <c r="AH9" s="352">
        <f t="shared" si="5"/>
        <v>0</v>
      </c>
      <c r="AI9" s="286">
        <f t="shared" si="16"/>
        <v>0</v>
      </c>
      <c r="AJ9" s="215">
        <f t="shared" si="6"/>
        <v>0</v>
      </c>
      <c r="AK9" s="216">
        <f t="shared" si="6"/>
        <v>0</v>
      </c>
      <c r="AL9" s="350">
        <v>0</v>
      </c>
      <c r="AM9" s="351">
        <v>0</v>
      </c>
      <c r="AN9" s="352">
        <f t="shared" si="7"/>
        <v>0</v>
      </c>
      <c r="AO9" s="287">
        <f t="shared" si="17"/>
        <v>0</v>
      </c>
      <c r="AP9" s="218">
        <f t="shared" si="17"/>
        <v>0</v>
      </c>
      <c r="AQ9" s="219">
        <f t="shared" si="17"/>
        <v>0</v>
      </c>
      <c r="AR9" s="350">
        <v>0</v>
      </c>
      <c r="AS9" s="351">
        <v>0</v>
      </c>
      <c r="AT9" s="352">
        <f t="shared" si="8"/>
        <v>0</v>
      </c>
      <c r="AU9" s="220">
        <f t="shared" si="18"/>
        <v>1.3016759776536313</v>
      </c>
      <c r="AV9" s="221">
        <f t="shared" si="9"/>
        <v>1.1789473684210525</v>
      </c>
      <c r="AW9" s="222">
        <f t="shared" si="10"/>
        <v>1.2384823848238482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s="27" customFormat="1" ht="18" customHeight="1">
      <c r="A10" s="203" t="s">
        <v>16</v>
      </c>
      <c r="B10" s="350">
        <v>193</v>
      </c>
      <c r="C10" s="351">
        <v>183</v>
      </c>
      <c r="D10" s="352">
        <f t="shared" si="11"/>
        <v>376</v>
      </c>
      <c r="E10" s="350">
        <v>56</v>
      </c>
      <c r="F10" s="351">
        <v>50</v>
      </c>
      <c r="G10" s="352">
        <f t="shared" si="0"/>
        <v>106</v>
      </c>
      <c r="H10" s="285">
        <f t="shared" si="12"/>
        <v>0.29015544041450775</v>
      </c>
      <c r="I10" s="208">
        <f t="shared" si="12"/>
        <v>0.273224043715847</v>
      </c>
      <c r="J10" s="209">
        <f t="shared" si="12"/>
        <v>0.28191489361702127</v>
      </c>
      <c r="K10" s="350">
        <v>17</v>
      </c>
      <c r="L10" s="351">
        <v>22</v>
      </c>
      <c r="M10" s="352">
        <f t="shared" si="1"/>
        <v>39</v>
      </c>
      <c r="N10" s="281">
        <f t="shared" si="13"/>
        <v>0.08808290155440414</v>
      </c>
      <c r="O10" s="187">
        <f t="shared" si="13"/>
        <v>0.12021857923497267</v>
      </c>
      <c r="P10" s="188">
        <f t="shared" si="13"/>
        <v>0.10372340425531915</v>
      </c>
      <c r="Q10" s="350">
        <v>238</v>
      </c>
      <c r="R10" s="351">
        <v>158</v>
      </c>
      <c r="S10" s="352">
        <f t="shared" si="2"/>
        <v>396</v>
      </c>
      <c r="T10" s="282">
        <f t="shared" si="14"/>
        <v>1.233160621761658</v>
      </c>
      <c r="U10" s="192">
        <f t="shared" si="14"/>
        <v>0.8633879781420765</v>
      </c>
      <c r="V10" s="193">
        <f t="shared" si="14"/>
        <v>1.053191489361702</v>
      </c>
      <c r="W10" s="350">
        <v>14</v>
      </c>
      <c r="X10" s="351">
        <v>9</v>
      </c>
      <c r="Y10" s="352">
        <f t="shared" si="3"/>
        <v>23</v>
      </c>
      <c r="Z10" s="350">
        <v>0</v>
      </c>
      <c r="AA10" s="351">
        <v>1</v>
      </c>
      <c r="AB10" s="352">
        <f t="shared" si="4"/>
        <v>1</v>
      </c>
      <c r="AC10" s="286">
        <f t="shared" si="15"/>
        <v>0</v>
      </c>
      <c r="AD10" s="215">
        <f t="shared" si="15"/>
        <v>0.00546448087431694</v>
      </c>
      <c r="AE10" s="216">
        <f t="shared" si="15"/>
        <v>0.0026595744680851063</v>
      </c>
      <c r="AF10" s="350">
        <v>0</v>
      </c>
      <c r="AG10" s="351">
        <v>0</v>
      </c>
      <c r="AH10" s="352">
        <f t="shared" si="5"/>
        <v>0</v>
      </c>
      <c r="AI10" s="286">
        <f t="shared" si="16"/>
        <v>0</v>
      </c>
      <c r="AJ10" s="215">
        <f t="shared" si="6"/>
        <v>0</v>
      </c>
      <c r="AK10" s="216">
        <f t="shared" si="6"/>
        <v>0</v>
      </c>
      <c r="AL10" s="350">
        <v>0</v>
      </c>
      <c r="AM10" s="351">
        <v>0</v>
      </c>
      <c r="AN10" s="352">
        <f t="shared" si="7"/>
        <v>0</v>
      </c>
      <c r="AO10" s="287">
        <f t="shared" si="17"/>
        <v>0</v>
      </c>
      <c r="AP10" s="218">
        <f t="shared" si="17"/>
        <v>0</v>
      </c>
      <c r="AQ10" s="219">
        <f t="shared" si="17"/>
        <v>0</v>
      </c>
      <c r="AR10" s="350">
        <v>2</v>
      </c>
      <c r="AS10" s="351">
        <v>0</v>
      </c>
      <c r="AT10" s="352">
        <f t="shared" si="8"/>
        <v>2</v>
      </c>
      <c r="AU10" s="220">
        <f t="shared" si="18"/>
        <v>1.233160621761658</v>
      </c>
      <c r="AV10" s="221">
        <f t="shared" si="9"/>
        <v>0.8633879781420765</v>
      </c>
      <c r="AW10" s="222">
        <f t="shared" si="10"/>
        <v>1.053191489361702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s="27" customFormat="1" ht="18" customHeight="1">
      <c r="A11" s="203" t="s">
        <v>15</v>
      </c>
      <c r="B11" s="350">
        <v>227</v>
      </c>
      <c r="C11" s="351">
        <v>216</v>
      </c>
      <c r="D11" s="352">
        <f t="shared" si="11"/>
        <v>443</v>
      </c>
      <c r="E11" s="350">
        <v>83</v>
      </c>
      <c r="F11" s="351">
        <v>61</v>
      </c>
      <c r="G11" s="352">
        <f t="shared" si="0"/>
        <v>144</v>
      </c>
      <c r="H11" s="285">
        <f t="shared" si="12"/>
        <v>0.3656387665198238</v>
      </c>
      <c r="I11" s="208">
        <f t="shared" si="12"/>
        <v>0.2824074074074074</v>
      </c>
      <c r="J11" s="209">
        <f t="shared" si="12"/>
        <v>0.32505643340857787</v>
      </c>
      <c r="K11" s="350">
        <v>20</v>
      </c>
      <c r="L11" s="351">
        <v>20</v>
      </c>
      <c r="M11" s="352">
        <f t="shared" si="1"/>
        <v>40</v>
      </c>
      <c r="N11" s="281">
        <f t="shared" si="13"/>
        <v>0.0881057268722467</v>
      </c>
      <c r="O11" s="187">
        <f t="shared" si="13"/>
        <v>0.09259259259259259</v>
      </c>
      <c r="P11" s="188">
        <f t="shared" si="13"/>
        <v>0.09029345372460497</v>
      </c>
      <c r="Q11" s="350">
        <v>345</v>
      </c>
      <c r="R11" s="351">
        <v>322</v>
      </c>
      <c r="S11" s="352">
        <f t="shared" si="2"/>
        <v>667</v>
      </c>
      <c r="T11" s="282">
        <f t="shared" si="14"/>
        <v>1.5198237885462555</v>
      </c>
      <c r="U11" s="192">
        <f t="shared" si="14"/>
        <v>1.4907407407407407</v>
      </c>
      <c r="V11" s="193">
        <f t="shared" si="14"/>
        <v>1.5056433408577878</v>
      </c>
      <c r="W11" s="350">
        <v>16</v>
      </c>
      <c r="X11" s="351">
        <v>7</v>
      </c>
      <c r="Y11" s="352">
        <f t="shared" si="3"/>
        <v>23</v>
      </c>
      <c r="Z11" s="350">
        <v>1</v>
      </c>
      <c r="AA11" s="351">
        <v>0</v>
      </c>
      <c r="AB11" s="352">
        <f t="shared" si="4"/>
        <v>1</v>
      </c>
      <c r="AC11" s="286">
        <f t="shared" si="15"/>
        <v>0.004405286343612335</v>
      </c>
      <c r="AD11" s="215">
        <f t="shared" si="15"/>
        <v>0</v>
      </c>
      <c r="AE11" s="216">
        <f t="shared" si="15"/>
        <v>0.002257336343115124</v>
      </c>
      <c r="AF11" s="350">
        <v>1</v>
      </c>
      <c r="AG11" s="351">
        <v>0</v>
      </c>
      <c r="AH11" s="352">
        <f t="shared" si="5"/>
        <v>1</v>
      </c>
      <c r="AI11" s="286">
        <f t="shared" si="16"/>
        <v>0.004405286343612335</v>
      </c>
      <c r="AJ11" s="215">
        <f t="shared" si="6"/>
        <v>0</v>
      </c>
      <c r="AK11" s="216">
        <f t="shared" si="6"/>
        <v>0.002257336343115124</v>
      </c>
      <c r="AL11" s="350">
        <v>1</v>
      </c>
      <c r="AM11" s="351">
        <v>0</v>
      </c>
      <c r="AN11" s="352">
        <f t="shared" si="7"/>
        <v>1</v>
      </c>
      <c r="AO11" s="287">
        <f t="shared" si="17"/>
        <v>0.004405286343612335</v>
      </c>
      <c r="AP11" s="218">
        <f t="shared" si="17"/>
        <v>0</v>
      </c>
      <c r="AQ11" s="219">
        <f t="shared" si="17"/>
        <v>0.002257336343115124</v>
      </c>
      <c r="AR11" s="350">
        <v>0</v>
      </c>
      <c r="AS11" s="351">
        <v>0</v>
      </c>
      <c r="AT11" s="352">
        <f t="shared" si="8"/>
        <v>0</v>
      </c>
      <c r="AU11" s="220">
        <f t="shared" si="18"/>
        <v>1.524229074889868</v>
      </c>
      <c r="AV11" s="221">
        <f t="shared" si="9"/>
        <v>1.4907407407407407</v>
      </c>
      <c r="AW11" s="222">
        <f t="shared" si="10"/>
        <v>1.507900677200903</v>
      </c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s="27" customFormat="1" ht="18" customHeight="1">
      <c r="A12" s="203" t="s">
        <v>14</v>
      </c>
      <c r="B12" s="350">
        <v>54</v>
      </c>
      <c r="C12" s="351">
        <v>49</v>
      </c>
      <c r="D12" s="352">
        <f t="shared" si="11"/>
        <v>103</v>
      </c>
      <c r="E12" s="350">
        <v>21</v>
      </c>
      <c r="F12" s="351">
        <v>20</v>
      </c>
      <c r="G12" s="352">
        <f t="shared" si="0"/>
        <v>41</v>
      </c>
      <c r="H12" s="285">
        <f t="shared" si="12"/>
        <v>0.3888888888888889</v>
      </c>
      <c r="I12" s="208">
        <f t="shared" si="12"/>
        <v>0.40816326530612246</v>
      </c>
      <c r="J12" s="209">
        <f t="shared" si="12"/>
        <v>0.39805825242718446</v>
      </c>
      <c r="K12" s="350">
        <v>14</v>
      </c>
      <c r="L12" s="351">
        <v>14</v>
      </c>
      <c r="M12" s="352">
        <f t="shared" si="1"/>
        <v>28</v>
      </c>
      <c r="N12" s="281">
        <f t="shared" si="13"/>
        <v>0.25925925925925924</v>
      </c>
      <c r="O12" s="187">
        <f t="shared" si="13"/>
        <v>0.2857142857142857</v>
      </c>
      <c r="P12" s="188">
        <f t="shared" si="13"/>
        <v>0.27184466019417475</v>
      </c>
      <c r="Q12" s="350">
        <v>81</v>
      </c>
      <c r="R12" s="351">
        <v>62</v>
      </c>
      <c r="S12" s="352">
        <f t="shared" si="2"/>
        <v>143</v>
      </c>
      <c r="T12" s="282">
        <f t="shared" si="14"/>
        <v>1.5</v>
      </c>
      <c r="U12" s="192">
        <f t="shared" si="14"/>
        <v>1.2653061224489797</v>
      </c>
      <c r="V12" s="193">
        <f t="shared" si="14"/>
        <v>1.3883495145631068</v>
      </c>
      <c r="W12" s="350">
        <v>7</v>
      </c>
      <c r="X12" s="351">
        <v>12</v>
      </c>
      <c r="Y12" s="352">
        <f t="shared" si="3"/>
        <v>19</v>
      </c>
      <c r="Z12" s="350">
        <v>0</v>
      </c>
      <c r="AA12" s="351">
        <v>0</v>
      </c>
      <c r="AB12" s="352">
        <f t="shared" si="4"/>
        <v>0</v>
      </c>
      <c r="AC12" s="286">
        <f t="shared" si="15"/>
        <v>0</v>
      </c>
      <c r="AD12" s="215">
        <f t="shared" si="15"/>
        <v>0</v>
      </c>
      <c r="AE12" s="216">
        <f t="shared" si="15"/>
        <v>0</v>
      </c>
      <c r="AF12" s="350">
        <v>0</v>
      </c>
      <c r="AG12" s="351">
        <v>0</v>
      </c>
      <c r="AH12" s="352">
        <f t="shared" si="5"/>
        <v>0</v>
      </c>
      <c r="AI12" s="286">
        <f t="shared" si="16"/>
        <v>0</v>
      </c>
      <c r="AJ12" s="215">
        <f t="shared" si="6"/>
        <v>0</v>
      </c>
      <c r="AK12" s="216">
        <f t="shared" si="6"/>
        <v>0</v>
      </c>
      <c r="AL12" s="350">
        <v>0</v>
      </c>
      <c r="AM12" s="351">
        <v>0</v>
      </c>
      <c r="AN12" s="352">
        <f t="shared" si="7"/>
        <v>0</v>
      </c>
      <c r="AO12" s="287">
        <f t="shared" si="17"/>
        <v>0</v>
      </c>
      <c r="AP12" s="218">
        <f t="shared" si="17"/>
        <v>0</v>
      </c>
      <c r="AQ12" s="219">
        <f t="shared" si="17"/>
        <v>0</v>
      </c>
      <c r="AR12" s="350">
        <v>0</v>
      </c>
      <c r="AS12" s="351">
        <v>0</v>
      </c>
      <c r="AT12" s="352">
        <f t="shared" si="8"/>
        <v>0</v>
      </c>
      <c r="AU12" s="220">
        <f t="shared" si="18"/>
        <v>1.5</v>
      </c>
      <c r="AV12" s="221">
        <f t="shared" si="9"/>
        <v>1.2653061224489797</v>
      </c>
      <c r="AW12" s="222">
        <f t="shared" si="10"/>
        <v>1.3883495145631068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s="27" customFormat="1" ht="18" customHeight="1">
      <c r="A13" s="203" t="s">
        <v>13</v>
      </c>
      <c r="B13" s="350">
        <v>156</v>
      </c>
      <c r="C13" s="351">
        <v>153</v>
      </c>
      <c r="D13" s="352">
        <f t="shared" si="11"/>
        <v>309</v>
      </c>
      <c r="E13" s="350">
        <v>64</v>
      </c>
      <c r="F13" s="351">
        <v>51</v>
      </c>
      <c r="G13" s="352">
        <f t="shared" si="0"/>
        <v>115</v>
      </c>
      <c r="H13" s="285">
        <f t="shared" si="12"/>
        <v>0.41025641025641024</v>
      </c>
      <c r="I13" s="208">
        <f t="shared" si="12"/>
        <v>0.3333333333333333</v>
      </c>
      <c r="J13" s="209">
        <f t="shared" si="12"/>
        <v>0.37216828478964403</v>
      </c>
      <c r="K13" s="350">
        <v>20</v>
      </c>
      <c r="L13" s="351">
        <v>11</v>
      </c>
      <c r="M13" s="352">
        <f t="shared" si="1"/>
        <v>31</v>
      </c>
      <c r="N13" s="281">
        <f t="shared" si="13"/>
        <v>0.1282051282051282</v>
      </c>
      <c r="O13" s="187">
        <f t="shared" si="13"/>
        <v>0.0718954248366013</v>
      </c>
      <c r="P13" s="188">
        <f t="shared" si="13"/>
        <v>0.10032362459546926</v>
      </c>
      <c r="Q13" s="350">
        <v>249</v>
      </c>
      <c r="R13" s="351">
        <v>225</v>
      </c>
      <c r="S13" s="352">
        <f t="shared" si="2"/>
        <v>474</v>
      </c>
      <c r="T13" s="282">
        <f t="shared" si="14"/>
        <v>1.5961538461538463</v>
      </c>
      <c r="U13" s="192">
        <f t="shared" si="14"/>
        <v>1.4705882352941178</v>
      </c>
      <c r="V13" s="193">
        <f t="shared" si="14"/>
        <v>1.5339805825242718</v>
      </c>
      <c r="W13" s="350">
        <v>43</v>
      </c>
      <c r="X13" s="351">
        <v>73</v>
      </c>
      <c r="Y13" s="352">
        <f t="shared" si="3"/>
        <v>116</v>
      </c>
      <c r="Z13" s="350">
        <v>0</v>
      </c>
      <c r="AA13" s="351">
        <v>0</v>
      </c>
      <c r="AB13" s="352">
        <f t="shared" si="4"/>
        <v>0</v>
      </c>
      <c r="AC13" s="286">
        <f t="shared" si="15"/>
        <v>0</v>
      </c>
      <c r="AD13" s="215">
        <f t="shared" si="15"/>
        <v>0</v>
      </c>
      <c r="AE13" s="216">
        <f t="shared" si="15"/>
        <v>0</v>
      </c>
      <c r="AF13" s="350">
        <v>0</v>
      </c>
      <c r="AG13" s="351">
        <v>0</v>
      </c>
      <c r="AH13" s="352">
        <f t="shared" si="5"/>
        <v>0</v>
      </c>
      <c r="AI13" s="286">
        <f t="shared" si="16"/>
        <v>0</v>
      </c>
      <c r="AJ13" s="215">
        <f t="shared" si="6"/>
        <v>0</v>
      </c>
      <c r="AK13" s="216">
        <f t="shared" si="6"/>
        <v>0</v>
      </c>
      <c r="AL13" s="350">
        <v>0</v>
      </c>
      <c r="AM13" s="351">
        <v>0</v>
      </c>
      <c r="AN13" s="352">
        <f t="shared" si="7"/>
        <v>0</v>
      </c>
      <c r="AO13" s="287">
        <f t="shared" si="17"/>
        <v>0</v>
      </c>
      <c r="AP13" s="218">
        <f t="shared" si="17"/>
        <v>0</v>
      </c>
      <c r="AQ13" s="219">
        <f t="shared" si="17"/>
        <v>0</v>
      </c>
      <c r="AR13" s="350">
        <v>0</v>
      </c>
      <c r="AS13" s="351">
        <v>0</v>
      </c>
      <c r="AT13" s="352">
        <f t="shared" si="8"/>
        <v>0</v>
      </c>
      <c r="AU13" s="220">
        <f t="shared" si="18"/>
        <v>1.5961538461538463</v>
      </c>
      <c r="AV13" s="221">
        <f t="shared" si="9"/>
        <v>1.4705882352941178</v>
      </c>
      <c r="AW13" s="222">
        <f t="shared" si="10"/>
        <v>1.5339805825242718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s="27" customFormat="1" ht="18" customHeight="1">
      <c r="A14" s="203" t="s">
        <v>12</v>
      </c>
      <c r="B14" s="350">
        <v>26</v>
      </c>
      <c r="C14" s="351">
        <v>27</v>
      </c>
      <c r="D14" s="352">
        <f t="shared" si="11"/>
        <v>53</v>
      </c>
      <c r="E14" s="350">
        <v>4</v>
      </c>
      <c r="F14" s="351">
        <v>8</v>
      </c>
      <c r="G14" s="352">
        <f t="shared" si="0"/>
        <v>12</v>
      </c>
      <c r="H14" s="285">
        <f t="shared" si="12"/>
        <v>0.15384615384615385</v>
      </c>
      <c r="I14" s="208">
        <f t="shared" si="12"/>
        <v>0.2962962962962963</v>
      </c>
      <c r="J14" s="209">
        <f t="shared" si="12"/>
        <v>0.22641509433962265</v>
      </c>
      <c r="K14" s="350">
        <v>3</v>
      </c>
      <c r="L14" s="351">
        <v>4</v>
      </c>
      <c r="M14" s="352">
        <f t="shared" si="1"/>
        <v>7</v>
      </c>
      <c r="N14" s="281">
        <f t="shared" si="13"/>
        <v>0.11538461538461539</v>
      </c>
      <c r="O14" s="187">
        <f t="shared" si="13"/>
        <v>0.14814814814814814</v>
      </c>
      <c r="P14" s="188">
        <f t="shared" si="13"/>
        <v>0.1320754716981132</v>
      </c>
      <c r="Q14" s="350">
        <v>6</v>
      </c>
      <c r="R14" s="351">
        <v>23</v>
      </c>
      <c r="S14" s="352">
        <f t="shared" si="2"/>
        <v>29</v>
      </c>
      <c r="T14" s="282">
        <f t="shared" si="14"/>
        <v>0.23076923076923078</v>
      </c>
      <c r="U14" s="192">
        <f t="shared" si="14"/>
        <v>0.8518518518518519</v>
      </c>
      <c r="V14" s="193">
        <f t="shared" si="14"/>
        <v>0.5471698113207547</v>
      </c>
      <c r="W14" s="350">
        <v>9</v>
      </c>
      <c r="X14" s="351">
        <v>2</v>
      </c>
      <c r="Y14" s="352">
        <f t="shared" si="3"/>
        <v>11</v>
      </c>
      <c r="Z14" s="350">
        <v>0</v>
      </c>
      <c r="AA14" s="351">
        <v>0</v>
      </c>
      <c r="AB14" s="352">
        <f t="shared" si="4"/>
        <v>0</v>
      </c>
      <c r="AC14" s="286">
        <f t="shared" si="15"/>
        <v>0</v>
      </c>
      <c r="AD14" s="215">
        <f t="shared" si="15"/>
        <v>0</v>
      </c>
      <c r="AE14" s="216">
        <f t="shared" si="15"/>
        <v>0</v>
      </c>
      <c r="AF14" s="350">
        <v>0</v>
      </c>
      <c r="AG14" s="351">
        <v>0</v>
      </c>
      <c r="AH14" s="352">
        <f t="shared" si="5"/>
        <v>0</v>
      </c>
      <c r="AI14" s="286">
        <f t="shared" si="16"/>
        <v>0</v>
      </c>
      <c r="AJ14" s="215">
        <f t="shared" si="6"/>
        <v>0</v>
      </c>
      <c r="AK14" s="216">
        <f t="shared" si="6"/>
        <v>0</v>
      </c>
      <c r="AL14" s="350">
        <v>0</v>
      </c>
      <c r="AM14" s="351">
        <v>0</v>
      </c>
      <c r="AN14" s="352">
        <f t="shared" si="7"/>
        <v>0</v>
      </c>
      <c r="AO14" s="287">
        <f t="shared" si="17"/>
        <v>0</v>
      </c>
      <c r="AP14" s="218">
        <f t="shared" si="17"/>
        <v>0</v>
      </c>
      <c r="AQ14" s="219">
        <f t="shared" si="17"/>
        <v>0</v>
      </c>
      <c r="AR14" s="350">
        <v>0</v>
      </c>
      <c r="AS14" s="351">
        <v>0</v>
      </c>
      <c r="AT14" s="352">
        <f t="shared" si="8"/>
        <v>0</v>
      </c>
      <c r="AU14" s="220">
        <f t="shared" si="18"/>
        <v>0.23076923076923078</v>
      </c>
      <c r="AV14" s="221">
        <f t="shared" si="9"/>
        <v>0.8518518518518519</v>
      </c>
      <c r="AW14" s="222">
        <f t="shared" si="10"/>
        <v>0.5471698113207547</v>
      </c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s="27" customFormat="1" ht="18" customHeight="1">
      <c r="A15" s="203" t="s">
        <v>11</v>
      </c>
      <c r="B15" s="350">
        <v>13</v>
      </c>
      <c r="C15" s="351">
        <v>20</v>
      </c>
      <c r="D15" s="352">
        <f t="shared" si="11"/>
        <v>33</v>
      </c>
      <c r="E15" s="350">
        <v>5</v>
      </c>
      <c r="F15" s="351">
        <v>6</v>
      </c>
      <c r="G15" s="352">
        <f t="shared" si="0"/>
        <v>11</v>
      </c>
      <c r="H15" s="285">
        <f t="shared" si="12"/>
        <v>0.38461538461538464</v>
      </c>
      <c r="I15" s="208">
        <f t="shared" si="12"/>
        <v>0.3</v>
      </c>
      <c r="J15" s="209">
        <f t="shared" si="12"/>
        <v>0.3333333333333333</v>
      </c>
      <c r="K15" s="350">
        <v>2</v>
      </c>
      <c r="L15" s="351">
        <v>3</v>
      </c>
      <c r="M15" s="352">
        <f t="shared" si="1"/>
        <v>5</v>
      </c>
      <c r="N15" s="281">
        <f t="shared" si="13"/>
        <v>0.15384615384615385</v>
      </c>
      <c r="O15" s="187">
        <f t="shared" si="13"/>
        <v>0.15</v>
      </c>
      <c r="P15" s="188">
        <f t="shared" si="13"/>
        <v>0.15151515151515152</v>
      </c>
      <c r="Q15" s="350">
        <v>17</v>
      </c>
      <c r="R15" s="351">
        <v>8</v>
      </c>
      <c r="S15" s="352">
        <f t="shared" si="2"/>
        <v>25</v>
      </c>
      <c r="T15" s="282">
        <f t="shared" si="14"/>
        <v>1.3076923076923077</v>
      </c>
      <c r="U15" s="192">
        <f t="shared" si="14"/>
        <v>0.4</v>
      </c>
      <c r="V15" s="193">
        <f t="shared" si="14"/>
        <v>0.7575757575757576</v>
      </c>
      <c r="W15" s="350">
        <v>0</v>
      </c>
      <c r="X15" s="351">
        <v>0</v>
      </c>
      <c r="Y15" s="352">
        <f t="shared" si="3"/>
        <v>0</v>
      </c>
      <c r="Z15" s="350">
        <v>0</v>
      </c>
      <c r="AA15" s="351">
        <v>0</v>
      </c>
      <c r="AB15" s="352">
        <f t="shared" si="4"/>
        <v>0</v>
      </c>
      <c r="AC15" s="286">
        <f t="shared" si="15"/>
        <v>0</v>
      </c>
      <c r="AD15" s="215">
        <f t="shared" si="15"/>
        <v>0</v>
      </c>
      <c r="AE15" s="216">
        <f t="shared" si="15"/>
        <v>0</v>
      </c>
      <c r="AF15" s="350">
        <v>0</v>
      </c>
      <c r="AG15" s="351">
        <v>0</v>
      </c>
      <c r="AH15" s="352">
        <f t="shared" si="5"/>
        <v>0</v>
      </c>
      <c r="AI15" s="286">
        <f t="shared" si="16"/>
        <v>0</v>
      </c>
      <c r="AJ15" s="215">
        <f t="shared" si="6"/>
        <v>0</v>
      </c>
      <c r="AK15" s="216">
        <f t="shared" si="6"/>
        <v>0</v>
      </c>
      <c r="AL15" s="350">
        <v>0</v>
      </c>
      <c r="AM15" s="351">
        <v>0</v>
      </c>
      <c r="AN15" s="352">
        <f t="shared" si="7"/>
        <v>0</v>
      </c>
      <c r="AO15" s="287">
        <f t="shared" si="17"/>
        <v>0</v>
      </c>
      <c r="AP15" s="218">
        <f t="shared" si="17"/>
        <v>0</v>
      </c>
      <c r="AQ15" s="219">
        <f t="shared" si="17"/>
        <v>0</v>
      </c>
      <c r="AR15" s="350">
        <v>0</v>
      </c>
      <c r="AS15" s="351">
        <v>0</v>
      </c>
      <c r="AT15" s="352">
        <f t="shared" si="8"/>
        <v>0</v>
      </c>
      <c r="AU15" s="220">
        <f t="shared" si="18"/>
        <v>1.3076923076923077</v>
      </c>
      <c r="AV15" s="221">
        <f t="shared" si="9"/>
        <v>0.4</v>
      </c>
      <c r="AW15" s="222">
        <f t="shared" si="10"/>
        <v>0.7575757575757576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s="27" customFormat="1" ht="18" customHeight="1">
      <c r="A16" s="203" t="s">
        <v>10</v>
      </c>
      <c r="B16" s="350">
        <v>215</v>
      </c>
      <c r="C16" s="351">
        <v>204</v>
      </c>
      <c r="D16" s="352">
        <f t="shared" si="11"/>
        <v>419</v>
      </c>
      <c r="E16" s="350">
        <v>91</v>
      </c>
      <c r="F16" s="351">
        <v>86</v>
      </c>
      <c r="G16" s="352">
        <f t="shared" si="0"/>
        <v>177</v>
      </c>
      <c r="H16" s="285">
        <f t="shared" si="12"/>
        <v>0.4232558139534884</v>
      </c>
      <c r="I16" s="208">
        <f t="shared" si="12"/>
        <v>0.4215686274509804</v>
      </c>
      <c r="J16" s="209">
        <f t="shared" si="12"/>
        <v>0.4224343675417661</v>
      </c>
      <c r="K16" s="350">
        <v>39</v>
      </c>
      <c r="L16" s="351">
        <v>30</v>
      </c>
      <c r="M16" s="352">
        <f t="shared" si="1"/>
        <v>69</v>
      </c>
      <c r="N16" s="281">
        <f t="shared" si="13"/>
        <v>0.1813953488372093</v>
      </c>
      <c r="O16" s="187">
        <f t="shared" si="13"/>
        <v>0.14705882352941177</v>
      </c>
      <c r="P16" s="188">
        <f t="shared" si="13"/>
        <v>0.16467780429594273</v>
      </c>
      <c r="Q16" s="350">
        <v>373</v>
      </c>
      <c r="R16" s="351">
        <v>316</v>
      </c>
      <c r="S16" s="352">
        <f t="shared" si="2"/>
        <v>689</v>
      </c>
      <c r="T16" s="282">
        <f t="shared" si="14"/>
        <v>1.7348837209302326</v>
      </c>
      <c r="U16" s="192">
        <f t="shared" si="14"/>
        <v>1.5490196078431373</v>
      </c>
      <c r="V16" s="193">
        <f t="shared" si="14"/>
        <v>1.6443914081145585</v>
      </c>
      <c r="W16" s="350">
        <v>44</v>
      </c>
      <c r="X16" s="351">
        <v>40</v>
      </c>
      <c r="Y16" s="352">
        <f t="shared" si="3"/>
        <v>84</v>
      </c>
      <c r="Z16" s="350">
        <v>0</v>
      </c>
      <c r="AA16" s="351">
        <v>0</v>
      </c>
      <c r="AB16" s="352">
        <f t="shared" si="4"/>
        <v>0</v>
      </c>
      <c r="AC16" s="286">
        <f t="shared" si="15"/>
        <v>0</v>
      </c>
      <c r="AD16" s="215">
        <f t="shared" si="15"/>
        <v>0</v>
      </c>
      <c r="AE16" s="216">
        <f t="shared" si="15"/>
        <v>0</v>
      </c>
      <c r="AF16" s="350">
        <v>0</v>
      </c>
      <c r="AG16" s="351">
        <v>0</v>
      </c>
      <c r="AH16" s="352">
        <f t="shared" si="5"/>
        <v>0</v>
      </c>
      <c r="AI16" s="286">
        <f t="shared" si="16"/>
        <v>0</v>
      </c>
      <c r="AJ16" s="215">
        <f t="shared" si="6"/>
        <v>0</v>
      </c>
      <c r="AK16" s="216">
        <f t="shared" si="6"/>
        <v>0</v>
      </c>
      <c r="AL16" s="350">
        <v>0</v>
      </c>
      <c r="AM16" s="351">
        <v>0</v>
      </c>
      <c r="AN16" s="352">
        <f t="shared" si="7"/>
        <v>0</v>
      </c>
      <c r="AO16" s="287">
        <f t="shared" si="17"/>
        <v>0</v>
      </c>
      <c r="AP16" s="218">
        <f t="shared" si="17"/>
        <v>0</v>
      </c>
      <c r="AQ16" s="219">
        <f t="shared" si="17"/>
        <v>0</v>
      </c>
      <c r="AR16" s="350">
        <v>0</v>
      </c>
      <c r="AS16" s="351">
        <v>0</v>
      </c>
      <c r="AT16" s="352">
        <f t="shared" si="8"/>
        <v>0</v>
      </c>
      <c r="AU16" s="220">
        <f t="shared" si="18"/>
        <v>1.7348837209302326</v>
      </c>
      <c r="AV16" s="221">
        <f t="shared" si="9"/>
        <v>1.5490196078431373</v>
      </c>
      <c r="AW16" s="222">
        <f t="shared" si="10"/>
        <v>1.6443914081145585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27" customFormat="1" ht="18" customHeight="1">
      <c r="A17" s="203" t="s">
        <v>9</v>
      </c>
      <c r="B17" s="350">
        <v>39</v>
      </c>
      <c r="C17" s="351">
        <v>43</v>
      </c>
      <c r="D17" s="352">
        <f t="shared" si="11"/>
        <v>82</v>
      </c>
      <c r="E17" s="350">
        <v>19</v>
      </c>
      <c r="F17" s="351">
        <v>22</v>
      </c>
      <c r="G17" s="352">
        <f t="shared" si="0"/>
        <v>41</v>
      </c>
      <c r="H17" s="285">
        <f t="shared" si="12"/>
        <v>0.48717948717948717</v>
      </c>
      <c r="I17" s="208">
        <f t="shared" si="12"/>
        <v>0.5116279069767442</v>
      </c>
      <c r="J17" s="209">
        <f t="shared" si="12"/>
        <v>0.5</v>
      </c>
      <c r="K17" s="350">
        <v>6</v>
      </c>
      <c r="L17" s="351">
        <v>7</v>
      </c>
      <c r="M17" s="352">
        <f t="shared" si="1"/>
        <v>13</v>
      </c>
      <c r="N17" s="281">
        <f t="shared" si="13"/>
        <v>0.15384615384615385</v>
      </c>
      <c r="O17" s="187">
        <f t="shared" si="13"/>
        <v>0.16279069767441862</v>
      </c>
      <c r="P17" s="188">
        <f t="shared" si="13"/>
        <v>0.15853658536585366</v>
      </c>
      <c r="Q17" s="350">
        <v>80</v>
      </c>
      <c r="R17" s="351">
        <v>93</v>
      </c>
      <c r="S17" s="352">
        <f t="shared" si="2"/>
        <v>173</v>
      </c>
      <c r="T17" s="282">
        <f t="shared" si="14"/>
        <v>2.051282051282051</v>
      </c>
      <c r="U17" s="192">
        <f t="shared" si="14"/>
        <v>2.1627906976744184</v>
      </c>
      <c r="V17" s="193">
        <f t="shared" si="14"/>
        <v>2.1097560975609757</v>
      </c>
      <c r="W17" s="350">
        <v>8</v>
      </c>
      <c r="X17" s="351">
        <v>15</v>
      </c>
      <c r="Y17" s="352">
        <f t="shared" si="3"/>
        <v>23</v>
      </c>
      <c r="Z17" s="350">
        <v>0</v>
      </c>
      <c r="AA17" s="351">
        <v>0</v>
      </c>
      <c r="AB17" s="352">
        <f t="shared" si="4"/>
        <v>0</v>
      </c>
      <c r="AC17" s="286">
        <f t="shared" si="15"/>
        <v>0</v>
      </c>
      <c r="AD17" s="215">
        <f t="shared" si="15"/>
        <v>0</v>
      </c>
      <c r="AE17" s="216">
        <f t="shared" si="15"/>
        <v>0</v>
      </c>
      <c r="AF17" s="350">
        <v>0</v>
      </c>
      <c r="AG17" s="351">
        <v>0</v>
      </c>
      <c r="AH17" s="352">
        <f t="shared" si="5"/>
        <v>0</v>
      </c>
      <c r="AI17" s="286">
        <f t="shared" si="16"/>
        <v>0</v>
      </c>
      <c r="AJ17" s="215">
        <f t="shared" si="6"/>
        <v>0</v>
      </c>
      <c r="AK17" s="216">
        <f t="shared" si="6"/>
        <v>0</v>
      </c>
      <c r="AL17" s="350">
        <v>0</v>
      </c>
      <c r="AM17" s="351">
        <v>0</v>
      </c>
      <c r="AN17" s="352">
        <f t="shared" si="7"/>
        <v>0</v>
      </c>
      <c r="AO17" s="287">
        <f t="shared" si="17"/>
        <v>0</v>
      </c>
      <c r="AP17" s="218">
        <f t="shared" si="17"/>
        <v>0</v>
      </c>
      <c r="AQ17" s="219">
        <f t="shared" si="17"/>
        <v>0</v>
      </c>
      <c r="AR17" s="350">
        <v>0</v>
      </c>
      <c r="AS17" s="351">
        <v>0</v>
      </c>
      <c r="AT17" s="352">
        <f t="shared" si="8"/>
        <v>0</v>
      </c>
      <c r="AU17" s="220">
        <f t="shared" si="18"/>
        <v>2.051282051282051</v>
      </c>
      <c r="AV17" s="221">
        <f t="shared" si="9"/>
        <v>2.1627906976744184</v>
      </c>
      <c r="AW17" s="222">
        <f t="shared" si="10"/>
        <v>2.1097560975609757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27" customFormat="1" ht="18" customHeight="1">
      <c r="A18" s="203" t="s">
        <v>8</v>
      </c>
      <c r="B18" s="350">
        <v>28</v>
      </c>
      <c r="C18" s="351">
        <v>29</v>
      </c>
      <c r="D18" s="352">
        <f t="shared" si="11"/>
        <v>57</v>
      </c>
      <c r="E18" s="350">
        <v>12</v>
      </c>
      <c r="F18" s="351">
        <v>15</v>
      </c>
      <c r="G18" s="352">
        <f t="shared" si="0"/>
        <v>27</v>
      </c>
      <c r="H18" s="285">
        <f t="shared" si="12"/>
        <v>0.42857142857142855</v>
      </c>
      <c r="I18" s="208">
        <f t="shared" si="12"/>
        <v>0.5172413793103449</v>
      </c>
      <c r="J18" s="209">
        <f t="shared" si="12"/>
        <v>0.47368421052631576</v>
      </c>
      <c r="K18" s="350">
        <v>4</v>
      </c>
      <c r="L18" s="351">
        <v>1</v>
      </c>
      <c r="M18" s="352">
        <f t="shared" si="1"/>
        <v>5</v>
      </c>
      <c r="N18" s="281">
        <f t="shared" si="13"/>
        <v>0.14285714285714285</v>
      </c>
      <c r="O18" s="187">
        <f t="shared" si="13"/>
        <v>0.034482758620689655</v>
      </c>
      <c r="P18" s="188">
        <f t="shared" si="13"/>
        <v>0.08771929824561403</v>
      </c>
      <c r="Q18" s="350">
        <v>49</v>
      </c>
      <c r="R18" s="351">
        <v>72</v>
      </c>
      <c r="S18" s="352">
        <f t="shared" si="2"/>
        <v>121</v>
      </c>
      <c r="T18" s="282">
        <f t="shared" si="14"/>
        <v>1.75</v>
      </c>
      <c r="U18" s="192">
        <f t="shared" si="14"/>
        <v>2.4827586206896552</v>
      </c>
      <c r="V18" s="193">
        <f t="shared" si="14"/>
        <v>2.1228070175438596</v>
      </c>
      <c r="W18" s="350">
        <v>2</v>
      </c>
      <c r="X18" s="351">
        <v>2</v>
      </c>
      <c r="Y18" s="352">
        <f t="shared" si="3"/>
        <v>4</v>
      </c>
      <c r="Z18" s="350">
        <v>0</v>
      </c>
      <c r="AA18" s="351">
        <v>0</v>
      </c>
      <c r="AB18" s="352">
        <f t="shared" si="4"/>
        <v>0</v>
      </c>
      <c r="AC18" s="286">
        <f t="shared" si="15"/>
        <v>0</v>
      </c>
      <c r="AD18" s="215">
        <f t="shared" si="15"/>
        <v>0</v>
      </c>
      <c r="AE18" s="216">
        <f t="shared" si="15"/>
        <v>0</v>
      </c>
      <c r="AF18" s="350">
        <v>0</v>
      </c>
      <c r="AG18" s="351">
        <v>0</v>
      </c>
      <c r="AH18" s="352">
        <f t="shared" si="5"/>
        <v>0</v>
      </c>
      <c r="AI18" s="286">
        <f t="shared" si="16"/>
        <v>0</v>
      </c>
      <c r="AJ18" s="215">
        <f t="shared" si="6"/>
        <v>0</v>
      </c>
      <c r="AK18" s="216">
        <f t="shared" si="6"/>
        <v>0</v>
      </c>
      <c r="AL18" s="350">
        <v>0</v>
      </c>
      <c r="AM18" s="351">
        <v>0</v>
      </c>
      <c r="AN18" s="352">
        <f t="shared" si="7"/>
        <v>0</v>
      </c>
      <c r="AO18" s="287">
        <f t="shared" si="17"/>
        <v>0</v>
      </c>
      <c r="AP18" s="218">
        <f t="shared" si="17"/>
        <v>0</v>
      </c>
      <c r="AQ18" s="219">
        <f t="shared" si="17"/>
        <v>0</v>
      </c>
      <c r="AR18" s="350">
        <v>0</v>
      </c>
      <c r="AS18" s="351">
        <v>0</v>
      </c>
      <c r="AT18" s="352">
        <f t="shared" si="8"/>
        <v>0</v>
      </c>
      <c r="AU18" s="220">
        <f t="shared" si="18"/>
        <v>1.75</v>
      </c>
      <c r="AV18" s="221">
        <f t="shared" si="9"/>
        <v>2.4827586206896552</v>
      </c>
      <c r="AW18" s="222">
        <f t="shared" si="10"/>
        <v>2.1228070175438596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s="27" customFormat="1" ht="18" customHeight="1">
      <c r="A19" s="203" t="s">
        <v>7</v>
      </c>
      <c r="B19" s="350">
        <v>43</v>
      </c>
      <c r="C19" s="351">
        <v>30</v>
      </c>
      <c r="D19" s="352">
        <f t="shared" si="11"/>
        <v>73</v>
      </c>
      <c r="E19" s="350">
        <v>17</v>
      </c>
      <c r="F19" s="351">
        <v>12</v>
      </c>
      <c r="G19" s="352">
        <f t="shared" si="0"/>
        <v>29</v>
      </c>
      <c r="H19" s="285">
        <f t="shared" si="12"/>
        <v>0.3953488372093023</v>
      </c>
      <c r="I19" s="208">
        <f t="shared" si="12"/>
        <v>0.4</v>
      </c>
      <c r="J19" s="209">
        <f t="shared" si="12"/>
        <v>0.3972602739726027</v>
      </c>
      <c r="K19" s="350">
        <v>6</v>
      </c>
      <c r="L19" s="351">
        <v>4</v>
      </c>
      <c r="M19" s="352">
        <f t="shared" si="1"/>
        <v>10</v>
      </c>
      <c r="N19" s="281">
        <f t="shared" si="13"/>
        <v>0.13953488372093023</v>
      </c>
      <c r="O19" s="187">
        <f t="shared" si="13"/>
        <v>0.13333333333333333</v>
      </c>
      <c r="P19" s="188">
        <f t="shared" si="13"/>
        <v>0.136986301369863</v>
      </c>
      <c r="Q19" s="350">
        <v>105</v>
      </c>
      <c r="R19" s="351">
        <v>46</v>
      </c>
      <c r="S19" s="352">
        <f t="shared" si="2"/>
        <v>151</v>
      </c>
      <c r="T19" s="282">
        <f t="shared" si="14"/>
        <v>2.441860465116279</v>
      </c>
      <c r="U19" s="192">
        <f t="shared" si="14"/>
        <v>1.5333333333333334</v>
      </c>
      <c r="V19" s="193">
        <f t="shared" si="14"/>
        <v>2.0684931506849313</v>
      </c>
      <c r="W19" s="350">
        <v>11</v>
      </c>
      <c r="X19" s="351">
        <v>22</v>
      </c>
      <c r="Y19" s="352">
        <f t="shared" si="3"/>
        <v>33</v>
      </c>
      <c r="Z19" s="350">
        <v>0</v>
      </c>
      <c r="AA19" s="351">
        <v>0</v>
      </c>
      <c r="AB19" s="352">
        <f t="shared" si="4"/>
        <v>0</v>
      </c>
      <c r="AC19" s="286">
        <f t="shared" si="15"/>
        <v>0</v>
      </c>
      <c r="AD19" s="215">
        <f t="shared" si="15"/>
        <v>0</v>
      </c>
      <c r="AE19" s="216">
        <f t="shared" si="15"/>
        <v>0</v>
      </c>
      <c r="AF19" s="350">
        <v>0</v>
      </c>
      <c r="AG19" s="351">
        <v>0</v>
      </c>
      <c r="AH19" s="352">
        <f t="shared" si="5"/>
        <v>0</v>
      </c>
      <c r="AI19" s="286">
        <f t="shared" si="16"/>
        <v>0</v>
      </c>
      <c r="AJ19" s="215">
        <f t="shared" si="6"/>
        <v>0</v>
      </c>
      <c r="AK19" s="216">
        <f t="shared" si="6"/>
        <v>0</v>
      </c>
      <c r="AL19" s="350">
        <v>0</v>
      </c>
      <c r="AM19" s="351">
        <v>0</v>
      </c>
      <c r="AN19" s="352">
        <f t="shared" si="7"/>
        <v>0</v>
      </c>
      <c r="AO19" s="287">
        <f t="shared" si="17"/>
        <v>0</v>
      </c>
      <c r="AP19" s="218">
        <f t="shared" si="17"/>
        <v>0</v>
      </c>
      <c r="AQ19" s="219">
        <f t="shared" si="17"/>
        <v>0</v>
      </c>
      <c r="AR19" s="350">
        <v>0</v>
      </c>
      <c r="AS19" s="351">
        <v>0</v>
      </c>
      <c r="AT19" s="352">
        <f t="shared" si="8"/>
        <v>0</v>
      </c>
      <c r="AU19" s="220">
        <f t="shared" si="18"/>
        <v>2.441860465116279</v>
      </c>
      <c r="AV19" s="221">
        <f t="shared" si="9"/>
        <v>1.5333333333333334</v>
      </c>
      <c r="AW19" s="222">
        <f t="shared" si="10"/>
        <v>2.0684931506849313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s="27" customFormat="1" ht="18" customHeight="1">
      <c r="A20" s="203" t="s">
        <v>6</v>
      </c>
      <c r="B20" s="350">
        <v>59</v>
      </c>
      <c r="C20" s="351">
        <v>72</v>
      </c>
      <c r="D20" s="352">
        <f t="shared" si="11"/>
        <v>131</v>
      </c>
      <c r="E20" s="350">
        <v>24</v>
      </c>
      <c r="F20" s="351">
        <v>34</v>
      </c>
      <c r="G20" s="352">
        <f t="shared" si="0"/>
        <v>58</v>
      </c>
      <c r="H20" s="285">
        <f t="shared" si="12"/>
        <v>0.4067796610169492</v>
      </c>
      <c r="I20" s="208">
        <f t="shared" si="12"/>
        <v>0.4722222222222222</v>
      </c>
      <c r="J20" s="209">
        <f t="shared" si="12"/>
        <v>0.44274809160305345</v>
      </c>
      <c r="K20" s="350">
        <v>2</v>
      </c>
      <c r="L20" s="351">
        <v>8</v>
      </c>
      <c r="M20" s="352">
        <f t="shared" si="1"/>
        <v>10</v>
      </c>
      <c r="N20" s="281">
        <f t="shared" si="13"/>
        <v>0.03389830508474576</v>
      </c>
      <c r="O20" s="187">
        <f t="shared" si="13"/>
        <v>0.1111111111111111</v>
      </c>
      <c r="P20" s="188">
        <f t="shared" si="13"/>
        <v>0.07633587786259542</v>
      </c>
      <c r="Q20" s="350">
        <v>119</v>
      </c>
      <c r="R20" s="351">
        <v>168</v>
      </c>
      <c r="S20" s="352">
        <f t="shared" si="2"/>
        <v>287</v>
      </c>
      <c r="T20" s="282">
        <f t="shared" si="14"/>
        <v>2.016949152542373</v>
      </c>
      <c r="U20" s="192">
        <f t="shared" si="14"/>
        <v>2.3333333333333335</v>
      </c>
      <c r="V20" s="193">
        <f t="shared" si="14"/>
        <v>2.1908396946564888</v>
      </c>
      <c r="W20" s="350">
        <v>17</v>
      </c>
      <c r="X20" s="351">
        <v>18</v>
      </c>
      <c r="Y20" s="352">
        <f t="shared" si="3"/>
        <v>35</v>
      </c>
      <c r="Z20" s="350">
        <v>1</v>
      </c>
      <c r="AA20" s="351">
        <v>0</v>
      </c>
      <c r="AB20" s="352">
        <f t="shared" si="4"/>
        <v>1</v>
      </c>
      <c r="AC20" s="286">
        <f t="shared" si="15"/>
        <v>0.01694915254237288</v>
      </c>
      <c r="AD20" s="215">
        <f t="shared" si="15"/>
        <v>0</v>
      </c>
      <c r="AE20" s="216">
        <f t="shared" si="15"/>
        <v>0.007633587786259542</v>
      </c>
      <c r="AF20" s="350">
        <v>0</v>
      </c>
      <c r="AG20" s="351">
        <v>0</v>
      </c>
      <c r="AH20" s="352">
        <f t="shared" si="5"/>
        <v>0</v>
      </c>
      <c r="AI20" s="286">
        <f t="shared" si="16"/>
        <v>0</v>
      </c>
      <c r="AJ20" s="215">
        <f t="shared" si="6"/>
        <v>0</v>
      </c>
      <c r="AK20" s="216">
        <f t="shared" si="6"/>
        <v>0</v>
      </c>
      <c r="AL20" s="350">
        <v>1</v>
      </c>
      <c r="AM20" s="351">
        <v>0</v>
      </c>
      <c r="AN20" s="352">
        <f t="shared" si="7"/>
        <v>1</v>
      </c>
      <c r="AO20" s="287">
        <f t="shared" si="17"/>
        <v>0.01694915254237288</v>
      </c>
      <c r="AP20" s="218">
        <f t="shared" si="17"/>
        <v>0</v>
      </c>
      <c r="AQ20" s="219">
        <f t="shared" si="17"/>
        <v>0.007633587786259542</v>
      </c>
      <c r="AR20" s="350">
        <v>1</v>
      </c>
      <c r="AS20" s="351">
        <v>0</v>
      </c>
      <c r="AT20" s="352">
        <f t="shared" si="8"/>
        <v>1</v>
      </c>
      <c r="AU20" s="220">
        <f t="shared" si="18"/>
        <v>2.0338983050847457</v>
      </c>
      <c r="AV20" s="221">
        <f t="shared" si="9"/>
        <v>2.3333333333333335</v>
      </c>
      <c r="AW20" s="222">
        <f t="shared" si="10"/>
        <v>2.198473282442748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s="27" customFormat="1" ht="18" customHeight="1">
      <c r="A21" s="203" t="s">
        <v>5</v>
      </c>
      <c r="B21" s="350">
        <v>18</v>
      </c>
      <c r="C21" s="351">
        <v>28</v>
      </c>
      <c r="D21" s="352">
        <f t="shared" si="11"/>
        <v>46</v>
      </c>
      <c r="E21" s="350">
        <v>9</v>
      </c>
      <c r="F21" s="351">
        <v>12</v>
      </c>
      <c r="G21" s="352">
        <f t="shared" si="0"/>
        <v>21</v>
      </c>
      <c r="H21" s="285">
        <f t="shared" si="12"/>
        <v>0.5</v>
      </c>
      <c r="I21" s="208">
        <f t="shared" si="12"/>
        <v>0.42857142857142855</v>
      </c>
      <c r="J21" s="209">
        <f t="shared" si="12"/>
        <v>0.45652173913043476</v>
      </c>
      <c r="K21" s="350">
        <v>0</v>
      </c>
      <c r="L21" s="351">
        <v>0</v>
      </c>
      <c r="M21" s="352">
        <f t="shared" si="1"/>
        <v>0</v>
      </c>
      <c r="N21" s="281">
        <f t="shared" si="13"/>
        <v>0</v>
      </c>
      <c r="O21" s="187">
        <f t="shared" si="13"/>
        <v>0</v>
      </c>
      <c r="P21" s="188">
        <f t="shared" si="13"/>
        <v>0</v>
      </c>
      <c r="Q21" s="350">
        <v>39</v>
      </c>
      <c r="R21" s="351">
        <v>29</v>
      </c>
      <c r="S21" s="352">
        <f t="shared" si="2"/>
        <v>68</v>
      </c>
      <c r="T21" s="282">
        <f t="shared" si="14"/>
        <v>2.1666666666666665</v>
      </c>
      <c r="U21" s="192">
        <f t="shared" si="14"/>
        <v>1.0357142857142858</v>
      </c>
      <c r="V21" s="193">
        <f t="shared" si="14"/>
        <v>1.4782608695652173</v>
      </c>
      <c r="W21" s="350">
        <v>0</v>
      </c>
      <c r="X21" s="351">
        <v>0</v>
      </c>
      <c r="Y21" s="352">
        <f t="shared" si="3"/>
        <v>0</v>
      </c>
      <c r="Z21" s="350">
        <v>0</v>
      </c>
      <c r="AA21" s="351">
        <v>0</v>
      </c>
      <c r="AB21" s="352">
        <f t="shared" si="4"/>
        <v>0</v>
      </c>
      <c r="AC21" s="286">
        <f t="shared" si="15"/>
        <v>0</v>
      </c>
      <c r="AD21" s="215">
        <f t="shared" si="15"/>
        <v>0</v>
      </c>
      <c r="AE21" s="216">
        <f t="shared" si="15"/>
        <v>0</v>
      </c>
      <c r="AF21" s="350">
        <v>0</v>
      </c>
      <c r="AG21" s="351">
        <v>0</v>
      </c>
      <c r="AH21" s="352">
        <f t="shared" si="5"/>
        <v>0</v>
      </c>
      <c r="AI21" s="286">
        <f t="shared" si="16"/>
        <v>0</v>
      </c>
      <c r="AJ21" s="215">
        <f t="shared" si="16"/>
        <v>0</v>
      </c>
      <c r="AK21" s="216">
        <f t="shared" si="16"/>
        <v>0</v>
      </c>
      <c r="AL21" s="350">
        <v>0</v>
      </c>
      <c r="AM21" s="351">
        <v>0</v>
      </c>
      <c r="AN21" s="352">
        <f t="shared" si="7"/>
        <v>0</v>
      </c>
      <c r="AO21" s="287">
        <f t="shared" si="17"/>
        <v>0</v>
      </c>
      <c r="AP21" s="218">
        <f t="shared" si="17"/>
        <v>0</v>
      </c>
      <c r="AQ21" s="219">
        <f t="shared" si="17"/>
        <v>0</v>
      </c>
      <c r="AR21" s="350">
        <v>0</v>
      </c>
      <c r="AS21" s="351">
        <v>0</v>
      </c>
      <c r="AT21" s="352">
        <f t="shared" si="8"/>
        <v>0</v>
      </c>
      <c r="AU21" s="220">
        <f t="shared" si="18"/>
        <v>2.1666666666666665</v>
      </c>
      <c r="AV21" s="221">
        <f t="shared" si="9"/>
        <v>1.0357142857142858</v>
      </c>
      <c r="AW21" s="222">
        <f t="shared" si="10"/>
        <v>1.4782608695652173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s="27" customFormat="1" ht="18" customHeight="1">
      <c r="A22" s="203" t="s">
        <v>4</v>
      </c>
      <c r="B22" s="350">
        <v>13</v>
      </c>
      <c r="C22" s="351">
        <v>6</v>
      </c>
      <c r="D22" s="352">
        <f t="shared" si="11"/>
        <v>19</v>
      </c>
      <c r="E22" s="350">
        <v>6</v>
      </c>
      <c r="F22" s="351">
        <v>1</v>
      </c>
      <c r="G22" s="352">
        <f t="shared" si="0"/>
        <v>7</v>
      </c>
      <c r="H22" s="285">
        <f t="shared" si="12"/>
        <v>0.46153846153846156</v>
      </c>
      <c r="I22" s="208">
        <f t="shared" si="12"/>
        <v>0.16666666666666666</v>
      </c>
      <c r="J22" s="209">
        <f t="shared" si="12"/>
        <v>0.3684210526315789</v>
      </c>
      <c r="K22" s="350">
        <v>3</v>
      </c>
      <c r="L22" s="351">
        <v>0</v>
      </c>
      <c r="M22" s="352">
        <f t="shared" si="1"/>
        <v>3</v>
      </c>
      <c r="N22" s="281">
        <f t="shared" si="13"/>
        <v>0.23076923076923078</v>
      </c>
      <c r="O22" s="187">
        <f t="shared" si="13"/>
        <v>0</v>
      </c>
      <c r="P22" s="188">
        <f t="shared" si="13"/>
        <v>0.15789473684210525</v>
      </c>
      <c r="Q22" s="350">
        <v>26</v>
      </c>
      <c r="R22" s="351">
        <v>6</v>
      </c>
      <c r="S22" s="352">
        <f t="shared" si="2"/>
        <v>32</v>
      </c>
      <c r="T22" s="282">
        <f t="shared" si="14"/>
        <v>2</v>
      </c>
      <c r="U22" s="192">
        <f t="shared" si="14"/>
        <v>1</v>
      </c>
      <c r="V22" s="193">
        <f t="shared" si="14"/>
        <v>1.6842105263157894</v>
      </c>
      <c r="W22" s="350">
        <v>5</v>
      </c>
      <c r="X22" s="351">
        <v>0</v>
      </c>
      <c r="Y22" s="352">
        <f t="shared" si="3"/>
        <v>5</v>
      </c>
      <c r="Z22" s="350">
        <v>0</v>
      </c>
      <c r="AA22" s="351">
        <v>0</v>
      </c>
      <c r="AB22" s="352">
        <f t="shared" si="4"/>
        <v>0</v>
      </c>
      <c r="AC22" s="286">
        <f t="shared" si="15"/>
        <v>0</v>
      </c>
      <c r="AD22" s="215">
        <f t="shared" si="15"/>
        <v>0</v>
      </c>
      <c r="AE22" s="216">
        <f t="shared" si="15"/>
        <v>0</v>
      </c>
      <c r="AF22" s="350">
        <v>0</v>
      </c>
      <c r="AG22" s="351">
        <v>0</v>
      </c>
      <c r="AH22" s="352">
        <f t="shared" si="5"/>
        <v>0</v>
      </c>
      <c r="AI22" s="286">
        <f t="shared" si="16"/>
        <v>0</v>
      </c>
      <c r="AJ22" s="215">
        <f t="shared" si="16"/>
        <v>0</v>
      </c>
      <c r="AK22" s="216">
        <f t="shared" si="16"/>
        <v>0</v>
      </c>
      <c r="AL22" s="350">
        <v>0</v>
      </c>
      <c r="AM22" s="351">
        <v>0</v>
      </c>
      <c r="AN22" s="352">
        <f t="shared" si="7"/>
        <v>0</v>
      </c>
      <c r="AO22" s="287">
        <f t="shared" si="17"/>
        <v>0</v>
      </c>
      <c r="AP22" s="218">
        <f t="shared" si="17"/>
        <v>0</v>
      </c>
      <c r="AQ22" s="219">
        <f t="shared" si="17"/>
        <v>0</v>
      </c>
      <c r="AR22" s="350">
        <v>0</v>
      </c>
      <c r="AS22" s="351">
        <v>0</v>
      </c>
      <c r="AT22" s="352">
        <f t="shared" si="8"/>
        <v>0</v>
      </c>
      <c r="AU22" s="220">
        <f t="shared" si="18"/>
        <v>2</v>
      </c>
      <c r="AV22" s="221">
        <f t="shared" si="9"/>
        <v>1</v>
      </c>
      <c r="AW22" s="222">
        <f t="shared" si="10"/>
        <v>1.6842105263157894</v>
      </c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s="27" customFormat="1" ht="18" customHeight="1">
      <c r="A23" s="295" t="s">
        <v>3</v>
      </c>
      <c r="B23" s="353">
        <v>6</v>
      </c>
      <c r="C23" s="354">
        <v>7</v>
      </c>
      <c r="D23" s="355">
        <f t="shared" si="11"/>
        <v>13</v>
      </c>
      <c r="E23" s="353">
        <v>0</v>
      </c>
      <c r="F23" s="354">
        <v>2</v>
      </c>
      <c r="G23" s="355">
        <f t="shared" si="0"/>
        <v>2</v>
      </c>
      <c r="H23" s="296">
        <f t="shared" si="12"/>
        <v>0</v>
      </c>
      <c r="I23" s="297">
        <f t="shared" si="12"/>
        <v>0.2857142857142857</v>
      </c>
      <c r="J23" s="298">
        <f t="shared" si="12"/>
        <v>0.15384615384615385</v>
      </c>
      <c r="K23" s="353">
        <v>0</v>
      </c>
      <c r="L23" s="354">
        <v>2</v>
      </c>
      <c r="M23" s="355">
        <f t="shared" si="1"/>
        <v>2</v>
      </c>
      <c r="N23" s="299">
        <f t="shared" si="13"/>
        <v>0</v>
      </c>
      <c r="O23" s="300">
        <f t="shared" si="13"/>
        <v>0.2857142857142857</v>
      </c>
      <c r="P23" s="301">
        <f t="shared" si="13"/>
        <v>0.15384615384615385</v>
      </c>
      <c r="Q23" s="353">
        <v>0</v>
      </c>
      <c r="R23" s="354">
        <v>11</v>
      </c>
      <c r="S23" s="355">
        <f t="shared" si="2"/>
        <v>11</v>
      </c>
      <c r="T23" s="302">
        <f t="shared" si="14"/>
        <v>0</v>
      </c>
      <c r="U23" s="303">
        <f t="shared" si="14"/>
        <v>1.5714285714285714</v>
      </c>
      <c r="V23" s="304">
        <f t="shared" si="14"/>
        <v>0.8461538461538461</v>
      </c>
      <c r="W23" s="353">
        <v>1</v>
      </c>
      <c r="X23" s="354">
        <v>1</v>
      </c>
      <c r="Y23" s="355">
        <f t="shared" si="3"/>
        <v>2</v>
      </c>
      <c r="Z23" s="353">
        <v>0</v>
      </c>
      <c r="AA23" s="354">
        <v>0</v>
      </c>
      <c r="AB23" s="355">
        <f t="shared" si="4"/>
        <v>0</v>
      </c>
      <c r="AC23" s="305">
        <f t="shared" si="15"/>
        <v>0</v>
      </c>
      <c r="AD23" s="306">
        <f t="shared" si="15"/>
        <v>0</v>
      </c>
      <c r="AE23" s="307">
        <f t="shared" si="15"/>
        <v>0</v>
      </c>
      <c r="AF23" s="353">
        <v>0</v>
      </c>
      <c r="AG23" s="354">
        <v>0</v>
      </c>
      <c r="AH23" s="355">
        <f t="shared" si="5"/>
        <v>0</v>
      </c>
      <c r="AI23" s="305">
        <f t="shared" si="16"/>
        <v>0</v>
      </c>
      <c r="AJ23" s="306">
        <f t="shared" si="16"/>
        <v>0</v>
      </c>
      <c r="AK23" s="307">
        <f t="shared" si="16"/>
        <v>0</v>
      </c>
      <c r="AL23" s="353">
        <v>0</v>
      </c>
      <c r="AM23" s="354">
        <v>0</v>
      </c>
      <c r="AN23" s="355">
        <f t="shared" si="7"/>
        <v>0</v>
      </c>
      <c r="AO23" s="308">
        <f t="shared" si="17"/>
        <v>0</v>
      </c>
      <c r="AP23" s="309">
        <f t="shared" si="17"/>
        <v>0</v>
      </c>
      <c r="AQ23" s="310">
        <f t="shared" si="17"/>
        <v>0</v>
      </c>
      <c r="AR23" s="353">
        <v>0</v>
      </c>
      <c r="AS23" s="354">
        <v>0</v>
      </c>
      <c r="AT23" s="355">
        <f t="shared" si="8"/>
        <v>0</v>
      </c>
      <c r="AU23" s="371">
        <f t="shared" si="18"/>
        <v>0</v>
      </c>
      <c r="AV23" s="372">
        <f t="shared" si="9"/>
        <v>1.5714285714285714</v>
      </c>
      <c r="AW23" s="373">
        <f t="shared" si="10"/>
        <v>0.8461538461538461</v>
      </c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s="27" customFormat="1" ht="18" customHeight="1">
      <c r="A24" s="311" t="s">
        <v>72</v>
      </c>
      <c r="B24" s="356">
        <v>2386</v>
      </c>
      <c r="C24" s="357">
        <v>2275</v>
      </c>
      <c r="D24" s="358">
        <f t="shared" si="11"/>
        <v>4661</v>
      </c>
      <c r="E24" s="356">
        <v>846</v>
      </c>
      <c r="F24" s="357">
        <v>744</v>
      </c>
      <c r="G24" s="358">
        <f t="shared" si="0"/>
        <v>1590</v>
      </c>
      <c r="H24" s="312">
        <f t="shared" si="12"/>
        <v>0.35456831517183574</v>
      </c>
      <c r="I24" s="313">
        <f t="shared" si="12"/>
        <v>0.327032967032967</v>
      </c>
      <c r="J24" s="314">
        <f t="shared" si="12"/>
        <v>0.3411285131945934</v>
      </c>
      <c r="K24" s="356">
        <v>261</v>
      </c>
      <c r="L24" s="357">
        <v>229</v>
      </c>
      <c r="M24" s="358">
        <f t="shared" si="1"/>
        <v>490</v>
      </c>
      <c r="N24" s="315">
        <f t="shared" si="13"/>
        <v>0.10938809723386421</v>
      </c>
      <c r="O24" s="316">
        <f t="shared" si="13"/>
        <v>0.10065934065934067</v>
      </c>
      <c r="P24" s="317">
        <f t="shared" si="13"/>
        <v>0.10512765500965458</v>
      </c>
      <c r="Q24" s="356">
        <v>3488</v>
      </c>
      <c r="R24" s="357">
        <v>3095</v>
      </c>
      <c r="S24" s="358">
        <f t="shared" si="2"/>
        <v>6583</v>
      </c>
      <c r="T24" s="318">
        <f t="shared" si="14"/>
        <v>1.4618608549874266</v>
      </c>
      <c r="U24" s="319">
        <f t="shared" si="14"/>
        <v>1.3604395604395605</v>
      </c>
      <c r="V24" s="320">
        <f t="shared" si="14"/>
        <v>1.4123578631195022</v>
      </c>
      <c r="W24" s="356">
        <v>352</v>
      </c>
      <c r="X24" s="357">
        <v>433</v>
      </c>
      <c r="Y24" s="358">
        <f t="shared" si="3"/>
        <v>785</v>
      </c>
      <c r="Z24" s="356">
        <v>5</v>
      </c>
      <c r="AA24" s="357">
        <v>6</v>
      </c>
      <c r="AB24" s="358">
        <f t="shared" si="4"/>
        <v>11</v>
      </c>
      <c r="AC24" s="321">
        <f t="shared" si="15"/>
        <v>0.0020955574182732607</v>
      </c>
      <c r="AD24" s="322">
        <f t="shared" si="15"/>
        <v>0.0026373626373626374</v>
      </c>
      <c r="AE24" s="323">
        <f t="shared" si="15"/>
        <v>0.0023600085818493884</v>
      </c>
      <c r="AF24" s="356">
        <v>4</v>
      </c>
      <c r="AG24" s="357">
        <v>3</v>
      </c>
      <c r="AH24" s="358">
        <f t="shared" si="5"/>
        <v>7</v>
      </c>
      <c r="AI24" s="321">
        <f t="shared" si="16"/>
        <v>0.0016764459346186086</v>
      </c>
      <c r="AJ24" s="322">
        <f t="shared" si="16"/>
        <v>0.0013186813186813187</v>
      </c>
      <c r="AK24" s="323">
        <f t="shared" si="16"/>
        <v>0.0015018236429950654</v>
      </c>
      <c r="AL24" s="356">
        <v>6</v>
      </c>
      <c r="AM24" s="357">
        <v>8</v>
      </c>
      <c r="AN24" s="358">
        <f t="shared" si="7"/>
        <v>14</v>
      </c>
      <c r="AO24" s="324">
        <f t="shared" si="17"/>
        <v>0.002514668901927913</v>
      </c>
      <c r="AP24" s="325">
        <f t="shared" si="17"/>
        <v>0.0035164835164835165</v>
      </c>
      <c r="AQ24" s="326">
        <f t="shared" si="17"/>
        <v>0.003003647285990131</v>
      </c>
      <c r="AR24" s="356">
        <v>4.02</v>
      </c>
      <c r="AS24" s="357">
        <v>6</v>
      </c>
      <c r="AT24" s="358">
        <f t="shared" si="8"/>
        <v>10.02</v>
      </c>
      <c r="AU24" s="266">
        <f t="shared" si="18"/>
        <v>1.4643755238893545</v>
      </c>
      <c r="AV24" s="370">
        <f t="shared" si="9"/>
        <v>1.3639560439560439</v>
      </c>
      <c r="AW24" s="268">
        <f t="shared" si="10"/>
        <v>1.4153615104054924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s="27" customFormat="1" ht="18" customHeight="1">
      <c r="A25" s="311" t="s">
        <v>73</v>
      </c>
      <c r="B25" s="356">
        <v>30</v>
      </c>
      <c r="C25" s="357">
        <v>28</v>
      </c>
      <c r="D25" s="358">
        <f t="shared" si="11"/>
        <v>58</v>
      </c>
      <c r="E25" s="356">
        <v>8</v>
      </c>
      <c r="F25" s="357">
        <v>9</v>
      </c>
      <c r="G25" s="358">
        <f t="shared" si="0"/>
        <v>17</v>
      </c>
      <c r="H25" s="312">
        <f t="shared" si="12"/>
        <v>0.26666666666666666</v>
      </c>
      <c r="I25" s="313">
        <f t="shared" si="12"/>
        <v>0.32142857142857145</v>
      </c>
      <c r="J25" s="314">
        <f t="shared" si="12"/>
        <v>0.29310344827586204</v>
      </c>
      <c r="K25" s="356">
        <v>7</v>
      </c>
      <c r="L25" s="357">
        <v>4</v>
      </c>
      <c r="M25" s="358">
        <f t="shared" si="1"/>
        <v>11</v>
      </c>
      <c r="N25" s="315">
        <f t="shared" si="13"/>
        <v>0.23333333333333334</v>
      </c>
      <c r="O25" s="316">
        <f t="shared" si="13"/>
        <v>0.14285714285714285</v>
      </c>
      <c r="P25" s="317">
        <f t="shared" si="13"/>
        <v>0.1896551724137931</v>
      </c>
      <c r="Q25" s="356">
        <v>25</v>
      </c>
      <c r="R25" s="357">
        <v>23</v>
      </c>
      <c r="S25" s="358">
        <f t="shared" si="2"/>
        <v>48</v>
      </c>
      <c r="T25" s="318">
        <f t="shared" si="14"/>
        <v>0.8333333333333334</v>
      </c>
      <c r="U25" s="319">
        <f t="shared" si="14"/>
        <v>0.8214285714285714</v>
      </c>
      <c r="V25" s="320">
        <f t="shared" si="14"/>
        <v>0.8275862068965517</v>
      </c>
      <c r="W25" s="356">
        <v>1</v>
      </c>
      <c r="X25" s="357">
        <v>9</v>
      </c>
      <c r="Y25" s="358">
        <f t="shared" si="3"/>
        <v>10</v>
      </c>
      <c r="Z25" s="356">
        <v>0</v>
      </c>
      <c r="AA25" s="357">
        <v>0</v>
      </c>
      <c r="AB25" s="358">
        <f t="shared" si="4"/>
        <v>0</v>
      </c>
      <c r="AC25" s="321">
        <f t="shared" si="15"/>
        <v>0</v>
      </c>
      <c r="AD25" s="322">
        <f t="shared" si="15"/>
        <v>0</v>
      </c>
      <c r="AE25" s="323">
        <f t="shared" si="15"/>
        <v>0</v>
      </c>
      <c r="AF25" s="356">
        <v>0</v>
      </c>
      <c r="AG25" s="357">
        <v>0</v>
      </c>
      <c r="AH25" s="358">
        <f t="shared" si="5"/>
        <v>0</v>
      </c>
      <c r="AI25" s="321">
        <f t="shared" si="16"/>
        <v>0</v>
      </c>
      <c r="AJ25" s="322">
        <f t="shared" si="16"/>
        <v>0</v>
      </c>
      <c r="AK25" s="323">
        <f t="shared" si="16"/>
        <v>0</v>
      </c>
      <c r="AL25" s="356">
        <v>0</v>
      </c>
      <c r="AM25" s="357">
        <v>0</v>
      </c>
      <c r="AN25" s="358">
        <f t="shared" si="7"/>
        <v>0</v>
      </c>
      <c r="AO25" s="324">
        <f t="shared" si="17"/>
        <v>0</v>
      </c>
      <c r="AP25" s="325">
        <f t="shared" si="17"/>
        <v>0</v>
      </c>
      <c r="AQ25" s="326">
        <f t="shared" si="17"/>
        <v>0</v>
      </c>
      <c r="AR25" s="356">
        <v>0</v>
      </c>
      <c r="AS25" s="357">
        <v>0</v>
      </c>
      <c r="AT25" s="358">
        <f t="shared" si="8"/>
        <v>0</v>
      </c>
      <c r="AU25" s="375">
        <f t="shared" si="18"/>
        <v>0.8333333333333334</v>
      </c>
      <c r="AV25" s="376">
        <f t="shared" si="9"/>
        <v>0.8214285714285714</v>
      </c>
      <c r="AW25" s="377">
        <f t="shared" si="10"/>
        <v>0.8275862068965517</v>
      </c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s="116" customFormat="1" ht="18" customHeight="1">
      <c r="A26" s="343" t="s">
        <v>74</v>
      </c>
      <c r="B26" s="356">
        <v>449</v>
      </c>
      <c r="C26" s="357">
        <v>443</v>
      </c>
      <c r="D26" s="358">
        <f t="shared" si="11"/>
        <v>892</v>
      </c>
      <c r="E26" s="356">
        <v>120</v>
      </c>
      <c r="F26" s="357">
        <v>125</v>
      </c>
      <c r="G26" s="358">
        <f t="shared" si="0"/>
        <v>245</v>
      </c>
      <c r="H26" s="312">
        <f t="shared" si="12"/>
        <v>0.267260579064588</v>
      </c>
      <c r="I26" s="313">
        <f t="shared" si="12"/>
        <v>0.28216704288939054</v>
      </c>
      <c r="J26" s="314">
        <f t="shared" si="12"/>
        <v>0.27466367713004486</v>
      </c>
      <c r="K26" s="356">
        <v>57</v>
      </c>
      <c r="L26" s="357">
        <v>48</v>
      </c>
      <c r="M26" s="358">
        <f t="shared" si="1"/>
        <v>105</v>
      </c>
      <c r="N26" s="315">
        <f t="shared" si="13"/>
        <v>0.12694877505567928</v>
      </c>
      <c r="O26" s="316">
        <f t="shared" si="13"/>
        <v>0.10835214446952596</v>
      </c>
      <c r="P26" s="317">
        <f t="shared" si="13"/>
        <v>0.11771300448430494</v>
      </c>
      <c r="Q26" s="356">
        <v>440</v>
      </c>
      <c r="R26" s="357">
        <v>452</v>
      </c>
      <c r="S26" s="358">
        <f t="shared" si="2"/>
        <v>892</v>
      </c>
      <c r="T26" s="318">
        <f t="shared" si="14"/>
        <v>0.9799554565701559</v>
      </c>
      <c r="U26" s="319">
        <f t="shared" si="14"/>
        <v>1.020316027088036</v>
      </c>
      <c r="V26" s="320">
        <f t="shared" si="14"/>
        <v>1</v>
      </c>
      <c r="W26" s="356">
        <v>76</v>
      </c>
      <c r="X26" s="357">
        <v>64</v>
      </c>
      <c r="Y26" s="358">
        <f t="shared" si="3"/>
        <v>140</v>
      </c>
      <c r="Z26" s="356">
        <v>0</v>
      </c>
      <c r="AA26" s="357">
        <v>0</v>
      </c>
      <c r="AB26" s="358">
        <f t="shared" si="4"/>
        <v>0</v>
      </c>
      <c r="AC26" s="321">
        <f t="shared" si="15"/>
        <v>0</v>
      </c>
      <c r="AD26" s="322">
        <f t="shared" si="15"/>
        <v>0</v>
      </c>
      <c r="AE26" s="323">
        <f t="shared" si="15"/>
        <v>0</v>
      </c>
      <c r="AF26" s="356">
        <v>0</v>
      </c>
      <c r="AG26" s="357">
        <v>0</v>
      </c>
      <c r="AH26" s="358">
        <f t="shared" si="5"/>
        <v>0</v>
      </c>
      <c r="AI26" s="321">
        <f t="shared" si="16"/>
        <v>0</v>
      </c>
      <c r="AJ26" s="322">
        <f t="shared" si="16"/>
        <v>0</v>
      </c>
      <c r="AK26" s="323">
        <f t="shared" si="16"/>
        <v>0</v>
      </c>
      <c r="AL26" s="356">
        <v>0</v>
      </c>
      <c r="AM26" s="357">
        <v>0</v>
      </c>
      <c r="AN26" s="358">
        <f t="shared" si="7"/>
        <v>0</v>
      </c>
      <c r="AO26" s="324">
        <f t="shared" si="17"/>
        <v>0</v>
      </c>
      <c r="AP26" s="325">
        <f t="shared" si="17"/>
        <v>0</v>
      </c>
      <c r="AQ26" s="326">
        <f t="shared" si="17"/>
        <v>0</v>
      </c>
      <c r="AR26" s="356">
        <v>0</v>
      </c>
      <c r="AS26" s="357">
        <v>0</v>
      </c>
      <c r="AT26" s="358">
        <f t="shared" si="8"/>
        <v>0</v>
      </c>
      <c r="AU26" s="378">
        <f t="shared" si="18"/>
        <v>0.9799554565701559</v>
      </c>
      <c r="AV26" s="379">
        <f t="shared" si="9"/>
        <v>1.020316027088036</v>
      </c>
      <c r="AW26" s="380">
        <f t="shared" si="10"/>
        <v>1</v>
      </c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</row>
    <row r="27" spans="1:60" s="11" customFormat="1" ht="18" customHeight="1" thickBot="1">
      <c r="A27" s="327" t="s">
        <v>75</v>
      </c>
      <c r="B27" s="359">
        <v>1</v>
      </c>
      <c r="C27" s="360">
        <v>0</v>
      </c>
      <c r="D27" s="361">
        <f t="shared" si="11"/>
        <v>1</v>
      </c>
      <c r="E27" s="359">
        <v>1</v>
      </c>
      <c r="F27" s="360">
        <v>0</v>
      </c>
      <c r="G27" s="361">
        <f t="shared" si="0"/>
        <v>1</v>
      </c>
      <c r="H27" s="328">
        <f t="shared" si="12"/>
        <v>1</v>
      </c>
      <c r="I27" s="329" t="s">
        <v>0</v>
      </c>
      <c r="J27" s="330">
        <f t="shared" si="12"/>
        <v>1</v>
      </c>
      <c r="K27" s="365">
        <v>0</v>
      </c>
      <c r="L27" s="366">
        <v>0</v>
      </c>
      <c r="M27" s="361">
        <f t="shared" si="1"/>
        <v>0</v>
      </c>
      <c r="N27" s="331">
        <f t="shared" si="13"/>
        <v>0</v>
      </c>
      <c r="O27" s="332" t="s">
        <v>0</v>
      </c>
      <c r="P27" s="333">
        <f t="shared" si="13"/>
        <v>0</v>
      </c>
      <c r="Q27" s="359">
        <v>1</v>
      </c>
      <c r="R27" s="360">
        <v>0</v>
      </c>
      <c r="S27" s="361">
        <f t="shared" si="2"/>
        <v>1</v>
      </c>
      <c r="T27" s="334">
        <f t="shared" si="14"/>
        <v>1</v>
      </c>
      <c r="U27" s="335" t="s">
        <v>0</v>
      </c>
      <c r="V27" s="336">
        <f t="shared" si="14"/>
        <v>1</v>
      </c>
      <c r="W27" s="365">
        <v>1</v>
      </c>
      <c r="X27" s="366">
        <v>0</v>
      </c>
      <c r="Y27" s="361">
        <f t="shared" si="3"/>
        <v>1</v>
      </c>
      <c r="Z27" s="365">
        <v>0</v>
      </c>
      <c r="AA27" s="366">
        <v>0</v>
      </c>
      <c r="AB27" s="361">
        <f t="shared" si="4"/>
        <v>0</v>
      </c>
      <c r="AC27" s="337">
        <f t="shared" si="15"/>
        <v>0</v>
      </c>
      <c r="AD27" s="338" t="s">
        <v>0</v>
      </c>
      <c r="AE27" s="339">
        <f t="shared" si="15"/>
        <v>0</v>
      </c>
      <c r="AF27" s="365">
        <v>0</v>
      </c>
      <c r="AG27" s="366">
        <v>0</v>
      </c>
      <c r="AH27" s="361">
        <f t="shared" si="5"/>
        <v>0</v>
      </c>
      <c r="AI27" s="337">
        <f t="shared" si="16"/>
        <v>0</v>
      </c>
      <c r="AJ27" s="338" t="s">
        <v>0</v>
      </c>
      <c r="AK27" s="339">
        <f t="shared" si="16"/>
        <v>0</v>
      </c>
      <c r="AL27" s="365">
        <v>0</v>
      </c>
      <c r="AM27" s="366">
        <v>0</v>
      </c>
      <c r="AN27" s="361">
        <f t="shared" si="7"/>
        <v>0</v>
      </c>
      <c r="AO27" s="340">
        <f t="shared" si="17"/>
        <v>0</v>
      </c>
      <c r="AP27" s="341" t="s">
        <v>0</v>
      </c>
      <c r="AQ27" s="342">
        <f t="shared" si="17"/>
        <v>0</v>
      </c>
      <c r="AR27" s="365">
        <v>0</v>
      </c>
      <c r="AS27" s="366">
        <v>0</v>
      </c>
      <c r="AT27" s="361">
        <f t="shared" si="8"/>
        <v>0</v>
      </c>
      <c r="AU27" s="381">
        <f t="shared" si="18"/>
        <v>1</v>
      </c>
      <c r="AV27" s="381" t="e">
        <f t="shared" si="9"/>
        <v>#DIV/0!</v>
      </c>
      <c r="AW27" s="382">
        <f t="shared" si="10"/>
        <v>1</v>
      </c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25" customFormat="1" ht="18" customHeight="1" thickBot="1" thickTop="1">
      <c r="A28" s="294" t="s">
        <v>84</v>
      </c>
      <c r="B28" s="362">
        <f>SUM(B24:B27)</f>
        <v>2866</v>
      </c>
      <c r="C28" s="363">
        <f>SUM(C24:C27)</f>
        <v>2746</v>
      </c>
      <c r="D28" s="364">
        <f t="shared" si="11"/>
        <v>5612</v>
      </c>
      <c r="E28" s="362">
        <f>SUM(E24:E27)</f>
        <v>975</v>
      </c>
      <c r="F28" s="363">
        <f>SUM(F24:F27)</f>
        <v>878</v>
      </c>
      <c r="G28" s="364">
        <f t="shared" si="0"/>
        <v>1853</v>
      </c>
      <c r="H28" s="288">
        <f t="shared" si="12"/>
        <v>0.340195394277739</v>
      </c>
      <c r="I28" s="251">
        <f t="shared" si="12"/>
        <v>0.3197378004369993</v>
      </c>
      <c r="J28" s="252">
        <f t="shared" si="12"/>
        <v>0.33018531717747684</v>
      </c>
      <c r="K28" s="367">
        <f>SUM(K24:K27)</f>
        <v>325</v>
      </c>
      <c r="L28" s="368">
        <f>SUM(L24:L27)</f>
        <v>281</v>
      </c>
      <c r="M28" s="364">
        <f t="shared" si="1"/>
        <v>606</v>
      </c>
      <c r="N28" s="289">
        <f t="shared" si="13"/>
        <v>0.11339846475924634</v>
      </c>
      <c r="O28" s="255">
        <f t="shared" si="13"/>
        <v>0.1023306627822287</v>
      </c>
      <c r="P28" s="256">
        <f t="shared" si="13"/>
        <v>0.10798289379900214</v>
      </c>
      <c r="Q28" s="362">
        <f>SUM(Q24:Q27)</f>
        <v>3954</v>
      </c>
      <c r="R28" s="363">
        <f>SUM(R24:R27)</f>
        <v>3570</v>
      </c>
      <c r="S28" s="364">
        <f t="shared" si="2"/>
        <v>7524</v>
      </c>
      <c r="T28" s="290">
        <f t="shared" si="14"/>
        <v>1.3796231681786462</v>
      </c>
      <c r="U28" s="258">
        <f t="shared" si="14"/>
        <v>1.3000728332119447</v>
      </c>
      <c r="V28" s="259">
        <f t="shared" si="14"/>
        <v>1.3406985032074128</v>
      </c>
      <c r="W28" s="367">
        <f>SUM(W24:W27)</f>
        <v>430</v>
      </c>
      <c r="X28" s="368">
        <f>SUM(X24:X27)</f>
        <v>506</v>
      </c>
      <c r="Y28" s="364">
        <f t="shared" si="3"/>
        <v>936</v>
      </c>
      <c r="Z28" s="367">
        <f>SUM(Z24:Z27)</f>
        <v>5</v>
      </c>
      <c r="AA28" s="368">
        <f>SUM(AA24:AA27)</f>
        <v>6</v>
      </c>
      <c r="AB28" s="364">
        <f t="shared" si="4"/>
        <v>11</v>
      </c>
      <c r="AC28" s="291">
        <f t="shared" si="15"/>
        <v>0.0017445917655268667</v>
      </c>
      <c r="AD28" s="261">
        <f t="shared" si="15"/>
        <v>0.0021849963583394027</v>
      </c>
      <c r="AE28" s="262">
        <f t="shared" si="15"/>
        <v>0.0019600855310049894</v>
      </c>
      <c r="AF28" s="367">
        <f>SUM(AF24:AF27)</f>
        <v>4</v>
      </c>
      <c r="AG28" s="368">
        <f>SUM(AG24:AG27)</f>
        <v>3</v>
      </c>
      <c r="AH28" s="364">
        <f t="shared" si="5"/>
        <v>7</v>
      </c>
      <c r="AI28" s="291">
        <f t="shared" si="16"/>
        <v>0.0013956734124214933</v>
      </c>
      <c r="AJ28" s="261">
        <f t="shared" si="16"/>
        <v>0.0010924981791697013</v>
      </c>
      <c r="AK28" s="262">
        <f t="shared" si="16"/>
        <v>0.0012473271560940842</v>
      </c>
      <c r="AL28" s="367">
        <f>SUM(AL24:AL27)</f>
        <v>6</v>
      </c>
      <c r="AM28" s="368">
        <f>SUM(AM24:AM27)</f>
        <v>8</v>
      </c>
      <c r="AN28" s="364">
        <f t="shared" si="7"/>
        <v>14</v>
      </c>
      <c r="AO28" s="292">
        <f t="shared" si="17"/>
        <v>0.00209351011863224</v>
      </c>
      <c r="AP28" s="264">
        <f t="shared" si="17"/>
        <v>0.0029133284777858705</v>
      </c>
      <c r="AQ28" s="293">
        <f t="shared" si="17"/>
        <v>0.0024946543121881683</v>
      </c>
      <c r="AR28" s="369">
        <f>SUM(AR24:AR27)</f>
        <v>4.02</v>
      </c>
      <c r="AS28" s="368">
        <f>SUM(AS24:AS27)</f>
        <v>6</v>
      </c>
      <c r="AT28" s="374">
        <f t="shared" si="8"/>
        <v>10.02</v>
      </c>
      <c r="AU28" s="383">
        <f t="shared" si="18"/>
        <v>1.3817166782972785</v>
      </c>
      <c r="AV28" s="384">
        <f t="shared" si="9"/>
        <v>1.3029861616897305</v>
      </c>
      <c r="AW28" s="385">
        <f t="shared" si="10"/>
        <v>1.3431931575196008</v>
      </c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ht="10.5" thickTop="1"/>
  </sheetData>
  <mergeCells count="17">
    <mergeCell ref="A3:A4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  <mergeCell ref="AU3:AW3"/>
    <mergeCell ref="AL3:AN3"/>
    <mergeCell ref="AO3:AQ3"/>
    <mergeCell ref="AR3:AT3"/>
    <mergeCell ref="AF3:AH3"/>
    <mergeCell ref="AI3:A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2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2018-03-13T10:48:27Z</cp:lastPrinted>
  <dcterms:created xsi:type="dcterms:W3CDTF">2017-07-06T10:01:11Z</dcterms:created>
  <dcterms:modified xsi:type="dcterms:W3CDTF">2018-04-30T05:27:42Z</dcterms:modified>
  <cp:category/>
  <cp:version/>
  <cp:contentType/>
  <cp:contentStatus/>
</cp:coreProperties>
</file>