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29233757-9800-4205-81F2-EB4F4A62ACFF}"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O34" i="10"/>
  <c r="CO35" i="10" s="1"/>
  <c r="CO36" i="10" s="1"/>
  <c r="CO37" i="10" s="1"/>
  <c r="BW34" i="10"/>
  <c r="BW35" i="10" s="1"/>
  <c r="BW36" i="10" s="1"/>
  <c r="BW37" i="10" s="1"/>
  <c r="BW38" i="10" s="1"/>
  <c r="BW39" i="10" s="1"/>
  <c r="BW40" i="10" s="1"/>
  <c r="BW41" i="10" s="1"/>
  <c r="BW42"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<sst xmlns="http://schemas.openxmlformats.org/spreadsheetml/2006/main" count="1108" uniqueCount="619">
  <si>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</si>
  <si>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</si>
  <si>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</si>
  <si>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</si>
  <si>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</si>
  <si>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</si>
  <si>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</si>
  <si>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</si>
  <si>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</si>
  <si>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</si>
  <si>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</si>
  <si>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</si>
  <si>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</si>
  <si>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</si>
  <si>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</si>
  <si>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</si>
  <si>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</si>
  <si>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</si>
  <si>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</si>
  <si>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</si>
  <si>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</si>
  <si>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</si>
  <si>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</si>
  <si>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</si>
  <si>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</si>
  <si>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</si>
  <si>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</si>
  <si>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</si>
  <si>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</si>
  <si>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</si>
  <si>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</si>
  <si>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</si>
  <si>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</si>
  <si>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</si>
  <si>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</si>
  <si>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</si>
  <si>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</si>
  <si>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</si>
  <si>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</si>
  <si>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</si>
  <si>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</si>
  <si>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</si>
  <si>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</si>
  <si>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</si>
  <si>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</si>
  <si>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</si>
  <si>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</si>
  <si>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</si>
  <si>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</si>
  <si>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</si>
  <si>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</si>
  <si>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</si>
  <si>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</si>
  <si>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</si>
  <si>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</si>
  <si>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</si>
  <si>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</si>
  <si>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</si>
  <si>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</si>
  <si>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</si>
  <si>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</si>
  <si>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</si>
  <si>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</si>
  <si>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</si>
  <si>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</si>
  <si>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</si>
  <si>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</si>
  <si>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</si>
  <si>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</si>
  <si>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</si>
  <si>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</si>
  <si>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</si>
  <si>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</si>
  <si>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</si>
  <si>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</si>
  <si>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</si>
  <si>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</si>
  <si>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</si>
  <si>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</si>
  <si>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</si>
  <si>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</si>
  <si>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</si>
  <si>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</si>
  <si>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</si>
  <si>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</si>
  <si>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</si>
  <si>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</si>
  <si>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</si>
  <si>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</si>
  <si>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</si>
  <si>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</si>
  <si>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</si>
  <si>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</si>
  <si>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</si>
  <si>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</si>
  <si>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</si>
  <si>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</si>
  <si>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</si>
  <si>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</si>
  <si>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</si>
  <si>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</si>
  <si>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</si>
  <si>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</si>
  <si>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</si>
  <si>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</si>
  <si>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</si>
  <si>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</si>
  <si>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</si>
  <si>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</si>
  <si>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</si>
  <si>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</si>
  <si>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</si>
  <si>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</si>
  <si>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</si>
  <si>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</si>
  <si>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</si>
  <si>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</si>
  <si>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</si>
  <si>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</si>
  <si>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</si>
  <si>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</si>
  <si>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</si>
  <si>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</si>
  <si>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</si>
  <si>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</si>
  <si>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</si>
  <si>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</si>
  <si>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</si>
  <si>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</si>
  <si>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</si>
  <si>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</si>
  <si>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</si>
  <si>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</si>
  <si>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</si>
  <si>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</si>
  <si>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</si>
  <si>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</si>
  <si>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</si>
  <si>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</si>
  <si>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</si>
  <si>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</si>
  <si>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</si>
  <si>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</si>
  <si>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</si>
  <si>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</si>
  <si>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</si>
  <si>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</si>
  <si>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</si>
  <si>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</si>
  <si>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</si>
  <si>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</si>
  <si>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</si>
  <si>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</si>
  <si>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</si>
  <si>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</si>
  <si>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</si>
  <si>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</si>
  <si>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</si>
  <si>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</si>
  <si>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</si>
  <si>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</si>
  <si>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</si>
  <si>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</si>
  <si>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</si>
  <si>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</si>
  <si>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</si>
  <si>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</si>
  <si>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</si>
  <si>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</si>
  <si>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</si>
  <si>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</si>
  <si>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</si>
  <si>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</si>
  <si>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</si>
  <si>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</si>
  <si>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</si>
  <si>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</si>
  <si>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</si>
  <si>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</si>
  <si>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</si>
  <si>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</si>
  <si>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</si>
  <si>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</si>
  <si>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</si>
  <si>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</si>
  <si>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</si>
  <si>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</si>
  <si>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</si>
  <si>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</si>
  <si>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</si>
  <si>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</si>
  <si>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</si>
  <si>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</si>
  <si>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</si>
  <si>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</si>
  <si>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</si>
  <si>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</si>
  <si>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</si>
  <si>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</si>
  <si>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</si>
  <si>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</si>
  <si>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</si>
  <si>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</si>
  <si>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</si>
  <si>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</si>
  <si>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</si>
  <si>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</si>
  <si>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</si>
  <si>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</si>
  <si>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</si>
  <si>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</si>
  <si>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</si>
  <si>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</si>
  <si>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</si>
  <si>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</si>
  <si>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</si>
  <si>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</si>
  <si>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</si>
  <si>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</si>
  <si>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滋賀県彦根市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</si>
  <si>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</si>
  <si>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</si>
  <si>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</si>
  <si>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</si>
  <si>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</si>
  <si>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</si>
  <si>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</si>
  <si>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</si>
  <si>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</si>
  <si>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</si>
  <si>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</si>
  <si>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</si>
  <si>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</si>
  <si>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</si>
  <si>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</si>
  <si>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</si>
  <si>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</si>
  <si>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</si>
  <si>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</si>
  <si>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</si>
  <si>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</si>
  <si>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</si>
  <si>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</si>
  <si>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</si>
  <si>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</si>
  <si>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</si>
  <si>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</si>
  <si>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</si>
  <si>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</si>
  <si>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</si>
  <si>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</si>
  <si>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</si>
  <si>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</si>
  <si>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</si>
  <si>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</si>
  <si>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</si>
  <si>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</si>
  <si>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</si>
  <si>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</si>
  <si>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</si>
  <si>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</si>
  <si>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</si>
  <si>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</si>
  <si>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</si>
  <si>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</si>
  <si>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</si>
  <si>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</si>
  <si>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</si>
  <si>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</si>
  <si>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</si>
  <si>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</si>
  <si>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</si>
  <si>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</si>
  <si>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</si>
  <si>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</si>
  <si>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</si>
  <si>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</si>
  <si>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</si>
  <si>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</si>
  <si>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</si>
  <si>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</si>
  <si>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</si>
  <si>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</si>
  <si>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</si>
  <si>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</si>
  <si>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</si>
  <si>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</si>
  <si>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</si>
  <si>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</si>
  <si>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</si>
  <si>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</si>
  <si>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</si>
  <si>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</si>
  <si>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</si>
  <si>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</si>
  <si>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</si>
  <si>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</si>
  <si>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</si>
  <si>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</si>
  <si>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</si>
  <si>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</si>
  <si>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</si>
  <si>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</si>
  <si>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</si>
  <si>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</si>
  <si>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</si>
  <si>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</si>
  <si>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</si>
  <si>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</si>
  <si>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</si>
  <si>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</si>
  <si>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</si>
  <si>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</si>
  <si>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</si>
  <si>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</si>
  <si>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</si>
  <si>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</si>
  <si>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</si>
  <si>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</si>
  <si>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</si>
  <si>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</si>
  <si>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</si>
  <si>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</si>
  <si>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</si>
  <si>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</si>
  <si>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</si>
  <si>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</si>
  <si>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</si>
  <si>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</si>
  <si>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</si>
  <si>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</si>
  <si>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</si>
  <si>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</si>
  <si>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</si>
  <si>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</si>
  <si>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</si>
  <si>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</si>
  <si>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</si>
  <si>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</si>
  <si>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</si>
  <si>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</si>
  <si>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</si>
  <si>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</si>
  <si>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</si>
  <si>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</si>
  <si>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</si>
  <si>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</si>
  <si>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</si>
  <si>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</si>
  <si>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</si>
  <si>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</si>
  <si>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</si>
  <si>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</si>
  <si>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</si>
  <si>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</si>
  <si>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</si>
  <si>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</si>
  <si>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</si>
  <si>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</si>
  <si>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</si>
  <si>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</si>
  <si>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</si>
  <si>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</si>
  <si>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</si>
  <si>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</si>
  <si>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</si>
  <si>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</si>
  <si>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</si>
  <si>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</si>
  <si>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</si>
  <si>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</si>
  <si>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</si>
  <si>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</si>
  <si>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</si>
  <si>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</si>
  <si>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</si>
  <si>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</si>
  <si>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</si>
  <si>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</si>
  <si>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</si>
  <si>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</si>
  <si>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</si>
  <si>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</si>
  <si>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</si>
  <si>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</si>
  <si>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</si>
  <si>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</si>
  <si>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</si>
  <si>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</si>
  <si>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</si>
  <si>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</si>
  <si>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</si>
  <si>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</si>
  <si>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</si>
  <si>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</si>
  <si>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</si>
  <si>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</si>
  <si>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</si>
  <si>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</si>
  <si>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</si>
  <si>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</si>
  <si>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</si>
  <si>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</si>
  <si>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</si>
  <si>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</si>
  <si>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</si>
  <si>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</si>
  <si>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</si>
  <si>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</si>
  <si>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</si>
  <si>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</si>
  <si>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</si>
  <si>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</si>
  <si>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</si>
  <si>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</si>
  <si>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</si>
  <si>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</si>
  <si>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</si>
  <si>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</si>
  <si>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</si>
  <si>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</si>
  <si>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</si>
  <si>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</si>
  <si>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</si>
  <si>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</si>
  <si>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</si>
  <si>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</si>
  <si>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</si>
  <si>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</si>
  <si>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</si>
  <si>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</si>
  <si>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</si>
  <si>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</si>
  <si>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</si>
  <si>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</si>
  <si>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</si>
  <si>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</si>
  <si>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</si>
  <si>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</si>
  <si>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</si>
  <si>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</si>
  <si>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</si>
  <si>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</si>
  <si>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</si>
  <si>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</si>
  <si>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</si>
  <si>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</si>
  <si>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</si>
  <si>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</si>
  <si>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</si>
  <si>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</si>
  <si>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</si>
  <si>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</si>
  <si>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</si>
  <si>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</si>
  <si>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</si>
  <si>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</si>
  <si>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</si>
  <si>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</si>
  <si>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</si>
  <si>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</si>
  <si>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</si>
  <si>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</si>
  <si>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</si>
  <si>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</si>
  <si>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</si>
  <si>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</si>
  <si>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</si>
  <si>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</si>
  <si>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</si>
  <si>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</si>
  <si>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</si>
  <si>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</si>
  <si>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</si>
  <si>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</si>
  <si>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</si>
  <si>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</si>
  <si>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</si>
  <si>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</si>
  <si>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</si>
  <si>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</si>
  <si>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</si>
  <si>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</si>
  <si>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</si>
  <si>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</si>
  <si>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</si>
  <si>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</si>
  <si>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</si>
  <si>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</si>
  <si>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</si>
  <si>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</si>
  <si>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</si>
  <si>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</si>
  <si>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</si>
  <si>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</si>
  <si>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</si>
  <si>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</si>
  <si>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</si>
  <si>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</si>
  <si>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</si>
  <si>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</si>
  <si>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</si>
  <si>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</si>
  <si>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</si>
  <si>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</si>
  <si>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</si>
  <si>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</si>
  <si>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</si>
  <si>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</si>
  <si>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</si>
  <si>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</si>
  <si>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</si>
  <si>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</si>
  <si>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</si>
  <si>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</si>
  <si>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</si>
  <si>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</si>
  <si>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</si>
  <si>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</si>
  <si>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</si>
  <si>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</si>
  <si>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</si>
  <si>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</si>
  <si>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</si>
  <si>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</si>
  <si>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</si>
  <si>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</si>
  <si>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</si>
  <si>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</si>
  <si>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</si>
  <si>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</si>
  <si>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</si>
  <si>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</si>
  <si>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</si>
  <si>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</si>
  <si>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</si>
  <si>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</si>
  <si>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</si>
  <si>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</si>
  <si>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</si>
  <si>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</si>
  <si>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</si>
  <si>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</si>
  <si>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</si>
  <si>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</si>
  <si>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</si>
  <si>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</si>
  <si>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</si>
  <si>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</si>
  <si>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</si>
  <si>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</si>
  <si>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</si>
  <si>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</si>
  <si>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</si>
  <si>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</si>
  <si>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</si>
  <si>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</si>
  <si>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</si>
  <si>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</si>
  <si>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</si>
  <si>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</si>
  <si>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</si>
  <si>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</si>
  <si>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</si>
  <si>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</si>
  <si>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</si>
  <si>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</si>
  <si>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</si>
  <si>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</si>
  <si>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</si>
  <si>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</si>
  <si>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</si>
  <si>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</si>
  <si>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</si>
  <si>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</si>
  <si>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</si>
  <si>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</si>
  <si>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</si>
  <si>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</si>
  <si>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</si>
  <si>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</si>
  <si>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</si>
  <si>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2.82</t>
  </si>
  <si>
    <t>▲ 2.23</t>
  </si>
  <si>
    <t>病院事業会計</t>
  </si>
  <si>
    <t>水道事業会計</t>
  </si>
  <si>
    <t>一般会計</t>
  </si>
  <si>
    <t>下水道事業会計</t>
  </si>
  <si>
    <t>介護保険事業特別会計</t>
  </si>
  <si>
    <t>国民健康保険事業特別会計</t>
  </si>
  <si>
    <t>休日急病診療所事業特別会計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</si>
  <si>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</si>
  <si>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</si>
  <si>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</si>
  <si>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</si>
  <si>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</si>
  <si>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</si>
  <si>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</si>
  <si>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</si>
  <si>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</si>
  <si>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</si>
  <si>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</si>
  <si>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</si>
  <si>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</si>
  <si>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</si>
  <si>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</si>
  <si>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</si>
  <si>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</si>
  <si>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</si>
  <si>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夢京橋</t>
    <rPh sb="0" eb="1">
      <t>ユメ</t>
    </rPh>
    <rPh sb="1" eb="3">
      <t>キョウバシ</t>
    </rPh>
    <phoneticPr fontId="2"/>
  </si>
  <si>
    <t>彦根総合地方卸売市場</t>
    <rPh sb="0" eb="2">
      <t>ヒコネ</t>
    </rPh>
    <rPh sb="2" eb="4">
      <t>ソウゴウ</t>
    </rPh>
    <rPh sb="4" eb="6">
      <t>チホウ</t>
    </rPh>
    <rPh sb="6" eb="8">
      <t>オロシウリ</t>
    </rPh>
    <rPh sb="8" eb="10">
      <t>イチバ</t>
    </rPh>
    <phoneticPr fontId="2"/>
  </si>
  <si>
    <t>四番町スクエア</t>
    <rPh sb="0" eb="3">
      <t>ヨンバンチョウ</t>
    </rPh>
    <phoneticPr fontId="2"/>
  </si>
  <si>
    <t>彦根市事業公社</t>
    <rPh sb="0" eb="3">
      <t>ヒコネシ</t>
    </rPh>
    <rPh sb="3" eb="5">
      <t>ジギョウ</t>
    </rPh>
    <rPh sb="5" eb="7">
      <t>コウシャ</t>
    </rPh>
    <phoneticPr fontId="2"/>
  </si>
  <si>
    <t>彦根市一般廃棄物処理施設整備基金</t>
  </si>
  <si>
    <t>彦根市職員退職手当基金</t>
  </si>
  <si>
    <t>彦根市教育施設整備基金</t>
  </si>
  <si>
    <t>彦根市福祉・保健・医療基金</t>
  </si>
  <si>
    <t>彦根市国民スポーツ大会等運営基金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</si>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</sst>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30D0-45E1-AE2F-65964D5234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40817</c:v>
                </c:pt>
                <c:pt idx="1">
                  <c:v>49448</c:v>
                </c:pt>
                <c:pt idx="2">
                  <c:v>87704</c:v>
                </c:pt>
                <c:pt idx="3">
                  <c:v>67988</c:v>
                </c:pt>
                <c:pt idx="4">
                  <c:v>69825</c:v>
                </c:pt>
              </c:numCache>
            </c:numRef>
          </c:val>
          <c:smooth val="0"/>
          <c:extLst>
            <c:ext xmlns:c16="http://schemas.microsoft.com/office/drawing/2014/chart" uri="{C3380CC4-5D6E-409C-BE32-E72D297353CC}">
              <c16:uniqueId val="{00000001-30D0-45E1-AE2F-65964D5234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c:v>
                </c:pt>
                <c:pt idx="1">
                  <c:v>4.55</c:v>
                </c:pt>
                <c:pt idx="2">
                  <c:v>2.62</c:v>
                </c:pt>
                <c:pt idx="3">
                  <c:v>8.4499999999999993</c:v>
                </c:pt>
                <c:pt idx="4">
                  <c:v>9.1</c:v>
                </c:pt>
              </c:numCache>
            </c:numRef>
          </c:val>
          <c:extLst>
            <c:ext xmlns:c16="http://schemas.microsoft.com/office/drawing/2014/chart" uri="{C3380CC4-5D6E-409C-BE32-E72D297353CC}">
              <c16:uniqueId val="{00000000-3471-484D-94D5-BF0AAA746D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11.47</c:v>
                </c:pt>
                <c:pt idx="1">
                  <c:v>11.31</c:v>
                </c:pt>
                <c:pt idx="2">
                  <c:v>10.54</c:v>
                </c:pt>
                <c:pt idx="3">
                  <c:v>10.19</c:v>
                </c:pt>
                <c:pt idx="4">
                  <c:v>12.24</c:v>
                </c:pt>
              </c:numCache>
            </c:numRef>
          </c:val>
          <c:extLst>
            <c:ext xmlns:c16="http://schemas.microsoft.com/office/drawing/2014/chart" uri="{C3380CC4-5D6E-409C-BE32-E72D297353CC}">
              <c16:uniqueId val="{00000001-3471-484D-94D5-BF0AAA746D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-2.82</c:v>
                </c:pt>
                <c:pt idx="1">
                  <c:v>2.2200000000000002</c:v>
                </c:pt>
                <c:pt idx="2">
                  <c:v>-2.23</c:v>
                </c:pt>
                <c:pt idx="3">
                  <c:v>6.11</c:v>
                </c:pt>
                <c:pt idx="4">
                  <c:v>2.1</c:v>
                </c:pt>
              </c:numCache>
            </c:numRef>
          </c:val>
          <c:smooth val="0"/>
          <c:extLst>
            <c:ext xmlns:c16="http://schemas.microsoft.com/office/drawing/2014/chart" uri="{C3380CC4-5D6E-409C-BE32-E72D297353CC}">
              <c16:uniqueId val="{00000002-3471-484D-94D5-BF0AAA746D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1.17</c:v>
                </c:pt>
                <c:pt idx="2">
                  <c:v>#N/A</c:v>
                </c:pt>
                <c:pt idx="3">
                  <c:v>0.42</c:v>
                </c:pt>
                <c:pt idx="4">
                  <c:v>#N/A</c:v>
                </c:pt>
                <c:pt idx="5">
                  <c:v>0</c:v>
                </c:pt>
                <c:pt idx="6">
                  <c:v>#N/A</c:v>
                </c:pt>
                <c:pt idx="7">
                  <c:v>0</c:v>
                </c:pt>
                <c:pt idx="8">
                  <c:v>#N/A</c:v>
                </c:pt>
                <c:pt idx="9">
                  <c:v>0</c:v>
                </c:pt>
              </c:numCache>
            </c:numRef>
          </c:val>
          <c:extLst>
            <c:ext xmlns:c16="http://schemas.microsoft.com/office/drawing/2014/chart" uri="{C3380CC4-5D6E-409C-BE32-E72D297353CC}">
              <c16:uniqueId val="{00000000-1ACD-41DB-BD34-B14A5B534D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CD-41DB-BD34-B14A5B534D7A}"/>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7.0000000000000007E-2</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2-1ACD-41DB-BD34-B14A5B534D7A}"/>
            </c:ext>
          </c:extLst>
        </c:ser>
        <c:ser>
          <c:idx val="3"/>
          <c:order val="3"/>
          <c:tx>
            <c:strRef>
              <c:f>データシート!$A$30</c:f>
              <c:strCache>
                <c:ptCount val="1"/>
                <c:pt idx="0">
                  <c:v>休日急病診療所事業特別会計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c:v>
                </c:pt>
                <c:pt idx="6">
                  <c:v>#N/A</c:v>
                </c:pt>
                <c:pt idx="7">
                  <c:v>0</c:v>
                </c:pt>
                <c:pt idx="8">
                  <c:v>#N/A</c:v>
                </c:pt>
                <c:pt idx="9">
                  <c:v>0.13</c:v>
                </c:pt>
              </c:numCache>
            </c:numRef>
          </c:val>
          <c:extLst>
            <c:ext xmlns:c16="http://schemas.microsoft.com/office/drawing/2014/chart" uri="{C3380CC4-5D6E-409C-BE32-E72D297353CC}">
              <c16:uniqueId val="{00000003-1ACD-41DB-BD34-B14A5B534D7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0.18</c:v>
                </c:pt>
                <c:pt idx="4">
                  <c:v>#N/A</c:v>
                </c:pt>
                <c:pt idx="5">
                  <c:v>0.12</c:v>
                </c:pt>
                <c:pt idx="6">
                  <c:v>#N/A</c:v>
                </c:pt>
                <c:pt idx="7">
                  <c:v>0.43</c:v>
                </c:pt>
                <c:pt idx="8">
                  <c:v>#N/A</c:v>
                </c:pt>
                <c:pt idx="9">
                  <c:v>0.18</c:v>
                </c:pt>
              </c:numCache>
            </c:numRef>
          </c:val>
          <c:extLst>
            <c:ext xmlns:c16="http://schemas.microsoft.com/office/drawing/2014/chart" uri="{C3380CC4-5D6E-409C-BE32-E72D297353CC}">
              <c16:uniqueId val="{00000004-1ACD-41DB-BD34-B14A5B534D7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0.02</c:v>
                </c:pt>
                <c:pt idx="4">
                  <c:v>#N/A</c:v>
                </c:pt>
                <c:pt idx="5">
                  <c:v>0</c:v>
                </c:pt>
                <c:pt idx="6">
                  <c:v>#N/A</c:v>
                </c:pt>
                <c:pt idx="7">
                  <c:v>0.28000000000000003</c:v>
                </c:pt>
                <c:pt idx="8">
                  <c:v>#N/A</c:v>
                </c:pt>
                <c:pt idx="9">
                  <c:v>0.41</c:v>
                </c:pt>
              </c:numCache>
            </c:numRef>
          </c:val>
          <c:extLst>
            <c:ext xmlns:c16="http://schemas.microsoft.com/office/drawing/2014/chart" uri="{C3380CC4-5D6E-409C-BE32-E72D297353CC}">
              <c16:uniqueId val="{00000005-1ACD-41DB-BD34-B14A5B534D7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2.5</c:v>
                </c:pt>
                <c:pt idx="6">
                  <c:v>#N/A</c:v>
                </c:pt>
                <c:pt idx="7">
                  <c:v>3.24</c:v>
                </c:pt>
                <c:pt idx="8">
                  <c:v>#N/A</c:v>
                </c:pt>
                <c:pt idx="9">
                  <c:v>3.99</c:v>
                </c:pt>
              </c:numCache>
            </c:numRef>
          </c:val>
          <c:extLst>
            <c:ext xmlns:c16="http://schemas.microsoft.com/office/drawing/2014/chart" uri="{C3380CC4-5D6E-409C-BE32-E72D297353CC}">
              <c16:uniqueId val="{00000006-1ACD-41DB-BD34-B14A5B534D7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3.72</c:v>
                </c:pt>
                <c:pt idx="2">
                  <c:v>#N/A</c:v>
                </c:pt>
                <c:pt idx="3">
                  <c:v>4.4800000000000004</c:v>
                </c:pt>
                <c:pt idx="4">
                  <c:v>#N/A</c:v>
                </c:pt>
                <c:pt idx="5">
                  <c:v>2.62</c:v>
                </c:pt>
                <c:pt idx="6">
                  <c:v>#N/A</c:v>
                </c:pt>
                <c:pt idx="7">
                  <c:v>8.44</c:v>
                </c:pt>
                <c:pt idx="8">
                  <c:v>#N/A</c:v>
                </c:pt>
                <c:pt idx="9">
                  <c:v>8.9600000000000009</c:v>
                </c:pt>
              </c:numCache>
            </c:numRef>
          </c:val>
          <c:extLst>
            <c:ext xmlns:c16="http://schemas.microsoft.com/office/drawing/2014/chart" uri="{C3380CC4-5D6E-409C-BE32-E72D297353CC}">
              <c16:uniqueId val="{00000007-1ACD-41DB-BD34-B14A5B534D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16.75</c:v>
                </c:pt>
                <c:pt idx="2">
                  <c:v>#N/A</c:v>
                </c:pt>
                <c:pt idx="3">
                  <c:v>17.21</c:v>
                </c:pt>
                <c:pt idx="4">
                  <c:v>#N/A</c:v>
                </c:pt>
                <c:pt idx="5">
                  <c:v>15.29</c:v>
                </c:pt>
                <c:pt idx="6">
                  <c:v>#N/A</c:v>
                </c:pt>
                <c:pt idx="7">
                  <c:v>14.19</c:v>
                </c:pt>
                <c:pt idx="8">
                  <c:v>#N/A</c:v>
                </c:pt>
                <c:pt idx="9">
                  <c:v>14.4</c:v>
                </c:pt>
              </c:numCache>
            </c:numRef>
          </c:val>
          <c:extLst>
            <c:ext xmlns:c16="http://schemas.microsoft.com/office/drawing/2014/chart" uri="{C3380CC4-5D6E-409C-BE32-E72D297353CC}">
              <c16:uniqueId val="{00000008-1ACD-41DB-BD34-B14A5B534D7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c:v>
                </c:pt>
                <c:pt idx="2">
                  <c:v>#N/A</c:v>
                </c:pt>
                <c:pt idx="3">
                  <c:v>5.48</c:v>
                </c:pt>
                <c:pt idx="4">
                  <c:v>#N/A</c:v>
                </c:pt>
                <c:pt idx="5">
                  <c:v>11.61</c:v>
                </c:pt>
                <c:pt idx="6">
                  <c:v>#N/A</c:v>
                </c:pt>
                <c:pt idx="7">
                  <c:v>17.03</c:v>
                </c:pt>
                <c:pt idx="8">
                  <c:v>#N/A</c:v>
                </c:pt>
                <c:pt idx="9">
                  <c:v>22.66</c:v>
                </c:pt>
              </c:numCache>
            </c:numRef>
          </c:val>
          <c:extLst>
            <c:ext xmlns:c16="http://schemas.microsoft.com/office/drawing/2014/chart" uri="{C3380CC4-5D6E-409C-BE32-E72D297353CC}">
              <c16:uniqueId val="{00000009-1ACD-41DB-BD34-B14A5B534D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5175</c:v>
                </c:pt>
                <c:pt idx="5">
                  <c:v>5253</c:v>
                </c:pt>
                <c:pt idx="8">
                  <c:v>5069</c:v>
                </c:pt>
                <c:pt idx="11">
                  <c:v>5019</c:v>
                </c:pt>
                <c:pt idx="14">
                  <c:v>4999</c:v>
                </c:pt>
              </c:numCache>
            </c:numRef>
          </c:val>
          <c:extLst>
            <c:ext xmlns:c16="http://schemas.microsoft.com/office/drawing/2014/chart" uri="{C3380CC4-5D6E-409C-BE32-E72D297353CC}">
              <c16:uniqueId val="{00000000-8676-41B0-A641-F9F8F7BE6D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1-8676-41B0-A641-F9F8F7BE6D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8676-41B0-A641-F9F8F7BE6D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1</c:v>
                </c:pt>
                <c:pt idx="6">
                  <c:v>1</c:v>
                </c:pt>
                <c:pt idx="9">
                  <c:v>0</c:v>
                </c:pt>
                <c:pt idx="12">
                  <c:v>0</c:v>
                </c:pt>
              </c:numCache>
            </c:numRef>
          </c:val>
          <c:extLst>
            <c:ext xmlns:c16="http://schemas.microsoft.com/office/drawing/2014/chart" uri="{C3380CC4-5D6E-409C-BE32-E72D297353CC}">
              <c16:uniqueId val="{00000003-8676-41B0-A641-F9F8F7BE6D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3504</c:v>
                </c:pt>
                <c:pt idx="3">
                  <c:v>2898</c:v>
                </c:pt>
                <c:pt idx="6">
                  <c:v>2938</c:v>
                </c:pt>
                <c:pt idx="9">
                  <c:v>2753</c:v>
                </c:pt>
                <c:pt idx="12">
                  <c:v>2918</c:v>
                </c:pt>
              </c:numCache>
            </c:numRef>
          </c:val>
          <c:extLst>
            <c:ext xmlns:c16="http://schemas.microsoft.com/office/drawing/2014/chart" uri="{C3380CC4-5D6E-409C-BE32-E72D297353CC}">
              <c16:uniqueId val="{00000004-8676-41B0-A641-F9F8F7BE6D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76-41B0-A641-F9F8F7BE6D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76-41B0-A641-F9F8F7BE6D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3358</c:v>
                </c:pt>
                <c:pt idx="3">
                  <c:v>3457</c:v>
                </c:pt>
                <c:pt idx="6">
                  <c:v>3491</c:v>
                </c:pt>
                <c:pt idx="9">
                  <c:v>3687</c:v>
                </c:pt>
                <c:pt idx="12">
                  <c:v>3883</c:v>
                </c:pt>
              </c:numCache>
            </c:numRef>
          </c:val>
          <c:extLst>
            <c:ext xmlns:c16="http://schemas.microsoft.com/office/drawing/2014/chart" uri="{C3380CC4-5D6E-409C-BE32-E72D297353CC}">
              <c16:uniqueId val="{00000007-8676-41B0-A641-F9F8F7BE6D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1693</c:v>
                </c:pt>
                <c:pt idx="2">
                  <c:v>#N/A</c:v>
                </c:pt>
                <c:pt idx="3">
                  <c:v>#N/A</c:v>
                </c:pt>
                <c:pt idx="4">
                  <c:v>1105</c:v>
                </c:pt>
                <c:pt idx="5">
                  <c:v>#N/A</c:v>
                </c:pt>
                <c:pt idx="6">
                  <c:v>#N/A</c:v>
                </c:pt>
                <c:pt idx="7">
                  <c:v>1367</c:v>
                </c:pt>
                <c:pt idx="8">
                  <c:v>#N/A</c:v>
                </c:pt>
                <c:pt idx="9">
                  <c:v>#N/A</c:v>
                </c:pt>
                <c:pt idx="10">
                  <c:v>1423</c:v>
                </c:pt>
                <c:pt idx="11">
                  <c:v>#N/A</c:v>
                </c:pt>
                <c:pt idx="12">
                  <c:v>#N/A</c:v>
                </c:pt>
                <c:pt idx="13">
                  <c:v>1802</c:v>
                </c:pt>
                <c:pt idx="14">
                  <c:v>#N/A</c:v>
                </c:pt>
              </c:numCache>
            </c:numRef>
          </c:val>
          <c:smooth val="0"/>
          <c:extLst>
            <c:ext xmlns:c16="http://schemas.microsoft.com/office/drawing/2014/chart" uri="{C3380CC4-5D6E-409C-BE32-E72D297353CC}">
              <c16:uniqueId val="{00000008-8676-41B0-A641-F9F8F7BE6D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52105</c:v>
                </c:pt>
                <c:pt idx="5">
                  <c:v>53208</c:v>
                </c:pt>
                <c:pt idx="8">
                  <c:v>54842</c:v>
                </c:pt>
                <c:pt idx="11">
                  <c:v>54353</c:v>
                </c:pt>
                <c:pt idx="14">
                  <c:v>53548</c:v>
                </c:pt>
              </c:numCache>
            </c:numRef>
          </c:val>
          <c:extLst>
            <c:ext xmlns:c16="http://schemas.microsoft.com/office/drawing/2014/chart" uri="{C3380CC4-5D6E-409C-BE32-E72D297353CC}">
              <c16:uniqueId val="{00000000-C8FC-4293-BD30-0A7A2C701D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13562</c:v>
                </c:pt>
                <c:pt idx="5">
                  <c:v>12753</c:v>
                </c:pt>
                <c:pt idx="8">
                  <c:v>12373</c:v>
                </c:pt>
                <c:pt idx="11">
                  <c:v>11710</c:v>
                </c:pt>
                <c:pt idx="14">
                  <c:v>11639</c:v>
                </c:pt>
              </c:numCache>
            </c:numRef>
          </c:val>
          <c:extLst>
            <c:ext xmlns:c16="http://schemas.microsoft.com/office/drawing/2014/chart" uri="{C3380CC4-5D6E-409C-BE32-E72D297353CC}">
              <c16:uniqueId val="{00000001-C8FC-4293-BD30-0A7A2C701D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8546</c:v>
                </c:pt>
                <c:pt idx="5">
                  <c:v>8464</c:v>
                </c:pt>
                <c:pt idx="8">
                  <c:v>8019</c:v>
                </c:pt>
                <c:pt idx="11">
                  <c:v>8692</c:v>
                </c:pt>
                <c:pt idx="14">
                  <c:v>9389</c:v>
                </c:pt>
              </c:numCache>
            </c:numRef>
          </c:val>
          <c:extLst>
            <c:ext xmlns:c16="http://schemas.microsoft.com/office/drawing/2014/chart" uri="{C3380CC4-5D6E-409C-BE32-E72D297353CC}">
              <c16:uniqueId val="{00000002-C8FC-4293-BD30-0A7A2C701D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FC-4293-BD30-0A7A2C701D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FC-4293-BD30-0A7A2C701D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FC-4293-BD30-0A7A2C701D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5251</c:v>
                </c:pt>
                <c:pt idx="3">
                  <c:v>5417</c:v>
                </c:pt>
                <c:pt idx="6">
                  <c:v>5005</c:v>
                </c:pt>
                <c:pt idx="9">
                  <c:v>4979</c:v>
                </c:pt>
                <c:pt idx="12">
                  <c:v>5004</c:v>
                </c:pt>
              </c:numCache>
            </c:numRef>
          </c:val>
          <c:extLst>
            <c:ext xmlns:c16="http://schemas.microsoft.com/office/drawing/2014/chart" uri="{C3380CC4-5D6E-409C-BE32-E72D297353CC}">
              <c16:uniqueId val="{00000006-C8FC-4293-BD30-0A7A2C701D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7-C8FC-4293-BD30-0A7A2C701D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39629</c:v>
                </c:pt>
                <c:pt idx="3">
                  <c:v>35893</c:v>
                </c:pt>
                <c:pt idx="6">
                  <c:v>32505</c:v>
                </c:pt>
                <c:pt idx="9">
                  <c:v>28998</c:v>
                </c:pt>
                <c:pt idx="12">
                  <c:v>28185</c:v>
                </c:pt>
              </c:numCache>
            </c:numRef>
          </c:val>
          <c:extLst>
            <c:ext xmlns:c16="http://schemas.microsoft.com/office/drawing/2014/chart" uri="{C3380CC4-5D6E-409C-BE32-E72D297353CC}">
              <c16:uniqueId val="{00000008-C8FC-4293-BD30-0A7A2C701D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4</c:v>
                </c:pt>
                <c:pt idx="6">
                  <c:v>2</c:v>
                </c:pt>
                <c:pt idx="9">
                  <c:v>0</c:v>
                </c:pt>
                <c:pt idx="12">
                  <c:v>0</c:v>
                </c:pt>
              </c:numCache>
            </c:numRef>
          </c:val>
          <c:extLst>
            <c:ext xmlns:c16="http://schemas.microsoft.com/office/drawing/2014/chart" uri="{C3380CC4-5D6E-409C-BE32-E72D297353CC}">
              <c16:uniqueId val="{00000009-C8FC-4293-BD30-0A7A2C701D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40155</c:v>
                </c:pt>
                <c:pt idx="3">
                  <c:v>41980</c:v>
                </c:pt>
                <c:pt idx="6">
                  <c:v>47728</c:v>
                </c:pt>
                <c:pt idx="9">
                  <c:v>51504</c:v>
                </c:pt>
                <c:pt idx="12">
                  <c:v>53708</c:v>
                </c:pt>
              </c:numCache>
            </c:numRef>
          </c:val>
          <c:extLst>
            <c:ext xmlns:c16="http://schemas.microsoft.com/office/drawing/2014/chart" uri="{C3380CC4-5D6E-409C-BE32-E72D297353CC}">
              <c16:uniqueId val="{0000000A-C8FC-4293-BD30-0A7A2C701D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10831</c:v>
                </c:pt>
                <c:pt idx="2">
                  <c:v>#N/A</c:v>
                </c:pt>
                <c:pt idx="3">
                  <c:v>#N/A</c:v>
                </c:pt>
                <c:pt idx="4">
                  <c:v>8871</c:v>
                </c:pt>
                <c:pt idx="5">
                  <c:v>#N/A</c:v>
                </c:pt>
                <c:pt idx="6">
                  <c:v>#N/A</c:v>
                </c:pt>
                <c:pt idx="7">
                  <c:v>10006</c:v>
                </c:pt>
                <c:pt idx="8">
                  <c:v>#N/A</c:v>
                </c:pt>
                <c:pt idx="9">
                  <c:v>#N/A</c:v>
                </c:pt>
                <c:pt idx="10">
                  <c:v>10727</c:v>
                </c:pt>
                <c:pt idx="11">
                  <c:v>#N/A</c:v>
                </c:pt>
                <c:pt idx="12">
                  <c:v>#N/A</c:v>
                </c:pt>
                <c:pt idx="13">
                  <c:v>12321</c:v>
                </c:pt>
                <c:pt idx="14">
                  <c:v>#N/A</c:v>
                </c:pt>
              </c:numCache>
            </c:numRef>
          </c:val>
          <c:smooth val="0"/>
          <c:extLst>
            <c:ext xmlns:c16="http://schemas.microsoft.com/office/drawing/2014/chart" uri="{C3380CC4-5D6E-409C-BE32-E72D297353CC}">
              <c16:uniqueId val="{0000000B-C8FC-4293-BD30-0A7A2C701D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2675</c:v>
                </c:pt>
                <c:pt idx="1">
                  <c:v>2716</c:v>
                </c:pt>
                <c:pt idx="2">
                  <c:v>3161</c:v>
                </c:pt>
              </c:numCache>
            </c:numRef>
          </c:val>
          <c:extLst>
            <c:ext xmlns:c16="http://schemas.microsoft.com/office/drawing/2014/chart" uri="{C3380CC4-5D6E-409C-BE32-E72D297353CC}">
              <c16:uniqueId val="{00000000-1C9D-45D9-BEAE-A1EBE08747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288</c:v>
                </c:pt>
                <c:pt idx="1">
                  <c:v>488</c:v>
                </c:pt>
                <c:pt idx="2">
                  <c:v>488</c:v>
                </c:pt>
              </c:numCache>
            </c:numRef>
          </c:val>
          <c:extLst>
            <c:ext xmlns:c16="http://schemas.microsoft.com/office/drawing/2014/chart" uri="{C3380CC4-5D6E-409C-BE32-E72D297353CC}">
              <c16:uniqueId val="{00000001-1C9D-45D9-BEAE-A1EBE08747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3526</c:v>
                </c:pt>
                <c:pt idx="1">
                  <c:v>3859</c:v>
                </c:pt>
                <c:pt idx="2">
                  <c:v>3869</c:v>
                </c:pt>
              </c:numCache>
            </c:numRef>
          </c:val>
          <c:extLst>
            <c:ext xmlns:c16="http://schemas.microsoft.com/office/drawing/2014/chart" uri="{C3380CC4-5D6E-409C-BE32-E72D297353CC}">
              <c16:uniqueId val="{00000002-1C9D-45D9-BEAE-A1EBE08747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年度から公債費負担適正化計画に基づき、繰上償還により元利償還金を減少させるなどの改善を図ってきた結果、平成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か年平均で</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％を下回っている。</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分子については、近年実施した大型の投資事業の財源とした市債の償還が増加したことに伴い、元利償還金は増加した。公営企業債の元利償還金に対する負担金等についても、下水道事業会計において分流式下水道等に要する経費の算定方式の見直しに係る繰出基準の変更により増加となっている。</a:t>
          </a:r>
        </a:p>
        <a:p>
          <a:r>
            <a:rPr kumimoji="1" lang="ja-JP" altLang="en-US" sz="1200">
              <a:latin typeface="ＭＳ ゴシック" pitchFamily="49" charset="-128"/>
              <a:ea typeface="ＭＳ ゴシック" pitchFamily="49" charset="-128"/>
            </a:rPr>
            <a:t>　今後も、これまでに実施した大型の投資事業に係る市債の償還が増加することや、新ごみ処理施設の建設負担金などの大型の投資的事業を予定していることから、数値の推移に注視しながら財政運営を行う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将来負担比率は前年度より増加しているものの、早期健全化基準の数値を大きく下回っていることから良好な状態である。</a:t>
          </a:r>
        </a:p>
        <a:p>
          <a:r>
            <a:rPr kumimoji="1" lang="ja-JP" altLang="en-US" sz="1400">
              <a:latin typeface="ＭＳ ゴシック" pitchFamily="49" charset="-128"/>
              <a:ea typeface="ＭＳ ゴシック" pitchFamily="49" charset="-128"/>
            </a:rPr>
            <a:t>　一般会計等に係る地方債の現在高の大幅な増の主な要因は、彦根市スポーツ・文化交流センター整備事業やごみ焼却場整備事業等の大型の投資事業に係る地方債発行額の増加によるもの。</a:t>
          </a:r>
        </a:p>
        <a:p>
          <a:r>
            <a:rPr kumimoji="1" lang="ja-JP" altLang="en-US" sz="1400">
              <a:latin typeface="ＭＳ ゴシック" pitchFamily="49" charset="-128"/>
              <a:ea typeface="ＭＳ ゴシック" pitchFamily="49" charset="-128"/>
            </a:rPr>
            <a:t>　公営企業債等繰入見込額の減の主な要因は、下水道事業会計の地方債残高が減少したことによるもの。</a:t>
          </a:r>
        </a:p>
        <a:p>
          <a:r>
            <a:rPr kumimoji="1" lang="ja-JP" altLang="en-US" sz="1400">
              <a:latin typeface="ＭＳ ゴシック" pitchFamily="49" charset="-128"/>
              <a:ea typeface="ＭＳ ゴシック" pitchFamily="49" charset="-128"/>
            </a:rPr>
            <a:t>　このほかの数値はほぼ横ばいに推移しているものの、新ごみ処理施設の建設負担金などの大型の投資的事業を予定していることから、数値の悪化が懸念されるため、これまで以上に自主財源の確保に努めなければならない。</a:t>
          </a:r>
        </a:p>
        <a:p>
          <a:r>
            <a:rPr kumimoji="1" lang="ja-JP" altLang="en-US" sz="1400">
              <a:latin typeface="ＭＳ ゴシック" pitchFamily="49" charset="-128"/>
              <a:ea typeface="ＭＳ ゴシック" pitchFamily="49" charset="-128"/>
            </a:rPr>
            <a:t>　事業の実施に当たっては、緊急性、投資効果および後年度負担を検証し、総合的に判断していく必要がある。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利息の積み立てや、ふるさと納税等の寄附金の積み立てによる増のほか、彦根市財政調整基金や彦根市庁舎整備基金などの積み立てにより、前年度比約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百万円の現在高となった。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本格的な実施段階となる、第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回国民スポーツ大会・第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障害者スポーツ大会関連事業や、新ごみ処理施設の建設負担金などの大型の事業を控えていることから、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彦根市国民スポーツ大会等運営基金・・・第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回国民スポーツ大会および第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回全国障害者スポーツ大会経費に充当する。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減の主なもの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彦根市スポーツ・文化交流センター整備運営基金・・・彦根市スポーツ・文化交流センターの整備および運営事業への充当による減。</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充当額（取崩額）：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242,854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　積立額：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故舟橋聖一氏顕彰事業基金・・・舟橋聖一文学賞・舟橋聖一顕彰文学賞事業への充当による減。</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充当額（取崩額）：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　積立額：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増の主なもの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彦根市教育施設整備基金・・・ふるさと納税による寄附金の積み立てと、今後の教育施設整備に備え積み立てたことによる増。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充当額（取崩額）：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91,672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　積立額：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149,638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彦根市庁舎整備基金・・・市庁舎の整備に備え積み立てたことによる増。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充当額（取崩額）：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　積立額：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54,246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彦根市国民スポーツ大会等運営基金・・・第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回国民スポーツ大会および第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回全国障害者スポーツ大会に備え積み立てたことによる増。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充当額（取崩額）：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　積立額：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50,103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用額等については、各基金への配分を検討したうえで、必要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一般財源不足の補填として約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億円の取り崩しを行ったものの、利息の積み立て（約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万円）および前年度繰越金等の積み立て（約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億円）により前年度より増加した。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目安としており、積み立てを行うために、引き続き、ＤＸ（デジタル・トランスフォーメーション）の推進、事務事業の見直しにより歳出のスリム化を図るととともに、新たな財源の掘り起こしなどにより歳入の確保に努め、出来る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万円）による増である。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近年実施している大型投資事業の影響により、市債の償還額の増加が見込まれることから、今後はその財源として取り崩すことが見込まれる。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111,648
108,502
196.87
55,179,232
52,658,201
2,351,087
25,831,868
53,707,806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とほぼ同水準で推移している。新型コロナウイルス感染症の影響を受けていた法人の業績が徐々に回復してきたことから、市民税のうち法人税割が増加したことにより、基準財政収入額は増加したが、交付税の振り替わりである臨時財政対策債の発行可能額が減少したことにより、基準財政需要額が大きく増加したことから、数値は前年度より低下した。</a:t>
          </a:r>
        </a:p>
        <a:p>
          <a:r>
            <a:rPr kumimoji="1" lang="ja-JP" altLang="en-US" sz="1200">
              <a:latin typeface="ＭＳ Ｐゴシック" panose="020B0600070205080204" pitchFamily="50" charset="-128"/>
              <a:ea typeface="ＭＳ Ｐゴシック" panose="020B0600070205080204" pitchFamily="50" charset="-128"/>
            </a:rPr>
            <a:t>　今後は基準財政需要額に影響を与える公債費の抑制に努めるとともに、税収納率向上対策等を中心とした税収の確保と、税外収入の確保に関する取組の推進を図ることにより歳入確保に努める。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142469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経常収支比率については、歳入の経常一般財源においては、市税が</a:t>
          </a:r>
          <a:r>
            <a:rPr kumimoji="1" lang="en-US" altLang="ja-JP" sz="1100">
              <a:latin typeface="ＭＳ Ｐゴシック" panose="020B0600070205080204" pitchFamily="50" charset="-128"/>
              <a:ea typeface="ＭＳ Ｐゴシック" panose="020B0600070205080204" pitchFamily="50" charset="-128"/>
            </a:rPr>
            <a:t>984,238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％）の増となったものの、臨時財政対策債が</a:t>
          </a:r>
          <a:r>
            <a:rPr kumimoji="1" lang="en-US" altLang="ja-JP" sz="1100">
              <a:latin typeface="ＭＳ Ｐゴシック" panose="020B0600070205080204" pitchFamily="50" charset="-128"/>
              <a:ea typeface="ＭＳ Ｐゴシック" panose="020B0600070205080204" pitchFamily="50" charset="-128"/>
            </a:rPr>
            <a:t>1,883,819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73.8</a:t>
          </a:r>
          <a:r>
            <a:rPr kumimoji="1" lang="ja-JP" altLang="en-US" sz="1100">
              <a:latin typeface="ＭＳ Ｐゴシック" panose="020B0600070205080204" pitchFamily="50" charset="-128"/>
              <a:ea typeface="ＭＳ Ｐゴシック" panose="020B0600070205080204" pitchFamily="50" charset="-128"/>
            </a:rPr>
            <a:t>％）の減になり、前年度より減額となった。歳出の経常一般財源については、人件費が</a:t>
          </a:r>
          <a:r>
            <a:rPr kumimoji="1" lang="en-US" altLang="ja-JP" sz="1100">
              <a:latin typeface="ＭＳ Ｐゴシック" panose="020B0600070205080204" pitchFamily="50" charset="-128"/>
              <a:ea typeface="ＭＳ Ｐゴシック" panose="020B0600070205080204" pitchFamily="50" charset="-128"/>
            </a:rPr>
            <a:t>240,362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％）の減となったものの、補助費等が</a:t>
          </a:r>
          <a:r>
            <a:rPr kumimoji="1" lang="en-US" altLang="ja-JP" sz="1100">
              <a:latin typeface="ＭＳ Ｐゴシック" panose="020B0600070205080204" pitchFamily="50" charset="-128"/>
              <a:ea typeface="ＭＳ Ｐゴシック" panose="020B0600070205080204" pitchFamily="50" charset="-128"/>
            </a:rPr>
            <a:t>827,046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+34.3</a:t>
          </a:r>
          <a:r>
            <a:rPr kumimoji="1" lang="ja-JP" altLang="en-US" sz="1100">
              <a:latin typeface="ＭＳ Ｐゴシック" panose="020B0600070205080204" pitchFamily="50" charset="-128"/>
              <a:ea typeface="ＭＳ Ｐゴシック" panose="020B0600070205080204" pitchFamily="50" charset="-128"/>
            </a:rPr>
            <a:t>％）、物件費が</a:t>
          </a:r>
          <a:r>
            <a:rPr kumimoji="1" lang="en-US" altLang="ja-JP" sz="1100">
              <a:latin typeface="ＭＳ Ｐゴシック" panose="020B0600070205080204" pitchFamily="50" charset="-128"/>
              <a:ea typeface="ＭＳ Ｐゴシック" panose="020B0600070205080204" pitchFamily="50" charset="-128"/>
            </a:rPr>
            <a:t>532,172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％）、公債費が</a:t>
          </a:r>
          <a:r>
            <a:rPr kumimoji="1" lang="en-US" altLang="ja-JP" sz="1100">
              <a:latin typeface="ＭＳ Ｐゴシック" panose="020B0600070205080204" pitchFamily="50" charset="-128"/>
              <a:ea typeface="ＭＳ Ｐゴシック" panose="020B0600070205080204" pitchFamily="50" charset="-128"/>
            </a:rPr>
            <a:t>198,126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％）が増となったことで、全体として前年度より増額となり、前年度より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％上昇した。　</a:t>
          </a:r>
        </a:p>
        <a:p>
          <a:r>
            <a:rPr kumimoji="1" lang="ja-JP" altLang="en-US" sz="1100">
              <a:latin typeface="ＭＳ Ｐゴシック" panose="020B0600070205080204" pitchFamily="50" charset="-128"/>
              <a:ea typeface="ＭＳ Ｐゴシック" panose="020B0600070205080204" pitchFamily="50" charset="-128"/>
            </a:rPr>
            <a:t>　類似団体平均と比較して高い水準であるため、引き続き事業見直しを行い、削減可能な支出について検討を重ね、経常経費の削減を図る。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149543</xdr:rowOff>
    </xdr:from>
    <xdr:to>
      <xdr:col>23</xdr:col>
      <xdr:colOff>133350</xdr:colOff>
      <xdr:row>64</xdr:row>
      <xdr:rowOff>87630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07993"/>
          <a:ext cx="8382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65</xdr:row>
      <xdr:rowOff>91122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07993"/>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65</xdr:row>
      <xdr:rowOff>91122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4836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4836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98743</xdr:rowOff>
    </xdr:from>
    <xdr:to>
      <xdr:col>19</xdr:col>
      <xdr:colOff>184150</xdr:colOff>
      <xdr:row>62</xdr:row>
      <xdr:rowOff>28893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40322</xdr:rowOff>
    </xdr:from>
    <xdr:to>
      <xdr:col>15</xdr:col>
      <xdr:colOff>133350</xdr:colOff>
      <xdr:row>65</xdr:row>
      <xdr:rowOff>141922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126699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期末手当等の減少により、前年度より減額となった。一方、物件費については、ふるさと納税額の増加に伴う返礼品等関連経費や地域経済の活性化等を目的としたキャッシュレス決済ポイント還元事業の実施に伴う委託料の増加により、全体で増額となった。人件費は前年度より減額となったものの、物件費の増加により類似団体平均と比べても高い水準となっている。</a:t>
          </a:r>
        </a:p>
        <a:p>
          <a:r>
            <a:rPr kumimoji="1" lang="ja-JP" altLang="en-US" sz="1200">
              <a:latin typeface="ＭＳ Ｐゴシック" panose="020B0600070205080204" pitchFamily="50" charset="-128"/>
              <a:ea typeface="ＭＳ Ｐゴシック" panose="020B0600070205080204" pitchFamily="50" charset="-128"/>
            </a:rPr>
            <a:t>　今後については、物件費の抑制に努め、ＤＸ（デジタル・トランスフォーメーション）の推進等により、業務の効率化を図るとともに、職員配置の適正化を行うことにより、人件費の抑制を図る。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15342</xdr:rowOff>
    </xdr:from>
    <xdr:to>
      <xdr:col>23</xdr:col>
      <xdr:colOff>133350</xdr:colOff>
      <xdr:row>85</xdr:row>
      <xdr:rowOff>97831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88592"/>
          <a:ext cx="838200" cy="8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166236</xdr:rowOff>
    </xdr:from>
    <xdr:to>
      <xdr:col>19</xdr:col>
      <xdr:colOff>133350</xdr:colOff>
      <xdr:row>85</xdr:row>
      <xdr:rowOff>15342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6586"/>
          <a:ext cx="889000" cy="19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73031</xdr:rowOff>
    </xdr:from>
    <xdr:to>
      <xdr:col>15</xdr:col>
      <xdr:colOff>82550</xdr:colOff>
      <xdr:row>83</xdr:row>
      <xdr:rowOff>166236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1931"/>
          <a:ext cx="8890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73031</xdr:rowOff>
    </xdr:from>
    <xdr:to>
      <xdr:col>11</xdr:col>
      <xdr:colOff>31750</xdr:colOff>
      <xdr:row>82</xdr:row>
      <xdr:rowOff>95938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31931"/>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47031</xdr:rowOff>
    </xdr:from>
    <xdr:to>
      <xdr:col>23</xdr:col>
      <xdr:colOff>184150</xdr:colOff>
      <xdr:row>85</xdr:row>
      <xdr:rowOff>148631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19108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135992</xdr:rowOff>
    </xdr:from>
    <xdr:to>
      <xdr:col>19</xdr:col>
      <xdr:colOff>184150</xdr:colOff>
      <xdr:row>85</xdr:row>
      <xdr:rowOff>66142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50919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2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115436</xdr:rowOff>
    </xdr:from>
    <xdr:to>
      <xdr:col>15</xdr:col>
      <xdr:colOff>133350</xdr:colOff>
      <xdr:row>84</xdr:row>
      <xdr:rowOff>45586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30363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22231</xdr:rowOff>
    </xdr:from>
    <xdr:to>
      <xdr:col>11</xdr:col>
      <xdr:colOff>82550</xdr:colOff>
      <xdr:row>82</xdr:row>
      <xdr:rowOff>123831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108608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45138</xdr:rowOff>
    </xdr:from>
    <xdr:to>
      <xdr:col>7</xdr:col>
      <xdr:colOff>31750</xdr:colOff>
      <xdr:row>82</xdr:row>
      <xdr:rowOff>146738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131515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給与については、本市は従前から国家公務員制度に準拠しているが、類似団体の平均を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ポイントとなっている。この要因は経験年数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年未満の職員数において、ラスパイレス指数が相対的に低く、職員数も多いためである。今後も国家公務員制度準拠を基本とし、給与の適正化に努める。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132291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055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消防やごみの収集・処理業務を直営で行っており、特に消防については、近隣</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138430</xdr:rowOff>
    </xdr:from>
    <xdr:to>
      <xdr:col>81</xdr:col>
      <xdr:colOff>44450</xdr:colOff>
      <xdr:row>63</xdr:row>
      <xdr:rowOff>169454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397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117747</xdr:rowOff>
    </xdr:from>
    <xdr:to>
      <xdr:col>77</xdr:col>
      <xdr:colOff>44450</xdr:colOff>
      <xdr:row>63</xdr:row>
      <xdr:rowOff>138430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190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117747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777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76381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742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118654</xdr:rowOff>
    </xdr:from>
    <xdr:to>
      <xdr:col>81</xdr:col>
      <xdr:colOff>95250</xdr:colOff>
      <xdr:row>64</xdr:row>
      <xdr:rowOff>48804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90731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87630</xdr:rowOff>
    </xdr:from>
    <xdr:to>
      <xdr:col>77</xdr:col>
      <xdr:colOff>95250</xdr:colOff>
      <xdr:row>64</xdr:row>
      <xdr:rowOff>17780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66947</xdr:rowOff>
    </xdr:from>
    <xdr:to>
      <xdr:col>73</xdr:col>
      <xdr:colOff>44450</xdr:colOff>
      <xdr:row>63</xdr:row>
      <xdr:rowOff>168547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153324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22134</xdr:rowOff>
    </xdr:from>
    <xdr:to>
      <xdr:col>64</xdr:col>
      <xdr:colOff>152400</xdr:colOff>
      <xdr:row>63</xdr:row>
      <xdr:rowOff>123734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108511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単年度実質公債費比率でみると、元利償還金の額が増となったほか、公営企業債の元利償還金に対する繰入金も増となったことから、分子は増となった。また、臨時財政対策債発行可能額が大幅な減となったことから分母は減となり、前年度と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％増加した。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年度の単年度数値が令和元年度の単年度数値を上回ったことから、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ヵ年平均は前年度より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％の増となった。起債の許可基準である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％は下回っているものの、近年実施した大型の投資事業に係る市債の償還が増加するため、今後の数値の推移に注視しながら財政運営を行う必要がある。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8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129822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5927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会計の地方債残高が減少したことにより、公営企業等繰入見込額が減少する一方で、一般会計等に係る地方債残高については、彦根市スポーツ・文化交流センター整備事業やごみ焼却場整備事業に係る起債により、大きく増加した。</a:t>
          </a:r>
        </a:p>
        <a:p>
          <a:r>
            <a:rPr kumimoji="1" lang="ja-JP" altLang="en-US" sz="1200">
              <a:latin typeface="ＭＳ Ｐゴシック" panose="020B0600070205080204" pitchFamily="50" charset="-128"/>
              <a:ea typeface="ＭＳ Ｐゴシック" panose="020B0600070205080204" pitchFamily="50" charset="-128"/>
            </a:rPr>
            <a:t>　全体として、将来負担比率は</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上昇し、依然として高い水準である。近年実施した大型の投資事業の影響により、数値の改善が見込めないため、これまで以上に自主財源の確保に努めるとともに、起債についても交付税算入率の高いメニューを活用するなど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90100</xdr:rowOff>
    </xdr:from>
    <xdr:to>
      <xdr:col>81</xdr:col>
      <xdr:colOff>44450</xdr:colOff>
      <xdr:row>18</xdr:row>
      <xdr:rowOff>36618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004750"/>
          <a:ext cx="8382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82056</xdr:rowOff>
    </xdr:from>
    <xdr:to>
      <xdr:col>77</xdr:col>
      <xdr:colOff>44450</xdr:colOff>
      <xdr:row>17</xdr:row>
      <xdr:rowOff>90100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96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31115</xdr:rowOff>
    </xdr:from>
    <xdr:to>
      <xdr:col>72</xdr:col>
      <xdr:colOff>203200</xdr:colOff>
      <xdr:row>17</xdr:row>
      <xdr:rowOff>82056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945765"/>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31115</xdr:rowOff>
    </xdr:from>
    <xdr:to>
      <xdr:col>68</xdr:col>
      <xdr:colOff>152400</xdr:colOff>
      <xdr:row>17</xdr:row>
      <xdr:rowOff>166511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45765"/>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157268</xdr:rowOff>
    </xdr:from>
    <xdr:to>
      <xdr:col>81</xdr:col>
      <xdr:colOff>95250</xdr:colOff>
      <xdr:row>18</xdr:row>
      <xdr:rowOff>87418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129345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39300</xdr:rowOff>
    </xdr:from>
    <xdr:to>
      <xdr:col>77</xdr:col>
      <xdr:colOff>95250</xdr:colOff>
      <xdr:row>17</xdr:row>
      <xdr:rowOff>140900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125677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4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31256</xdr:rowOff>
    </xdr:from>
    <xdr:to>
      <xdr:col>73</xdr:col>
      <xdr:colOff>44450</xdr:colOff>
      <xdr:row>17</xdr:row>
      <xdr:rowOff>132856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117633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151765</xdr:rowOff>
    </xdr:from>
    <xdr:to>
      <xdr:col>68</xdr:col>
      <xdr:colOff>203200</xdr:colOff>
      <xdr:row>17</xdr:row>
      <xdr:rowOff>81915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66692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115711</xdr:rowOff>
    </xdr:from>
    <xdr:to>
      <xdr:col>64</xdr:col>
      <xdr:colOff>152400</xdr:colOff>
      <xdr:row>18</xdr:row>
      <xdr:rowOff>45861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30638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111,648
108,502
196.87
55,179,232
52,658,201
2,351,087
25,831,868
53,707,806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退職金や期末手当等の減少により、前年度より減少したものの、割合は前年度と同額となった。類似団体と比較すると、本市は、消防業務とごみの収集・処理に関わる業務を直営で行っているため、一部事務組合への負担金は少なくなっているものの、直接の人件費は高くなる傾向にある。財政の健全化を推進するため、事業量に見合った人員配置に努めつつ、ＤＸ（デジタル・トランスフォーメーション）の推進等により、業務の効率化を図るとともに、職員配置の適正化を行うこと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38</xdr:row>
      <xdr:rowOff>101600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101600</xdr:rowOff>
    </xdr:from>
    <xdr:to>
      <xdr:col>19</xdr:col>
      <xdr:colOff>187325</xdr:colOff>
      <xdr:row>40</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6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40</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3800"/>
          <a:ext cx="8890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25400</xdr:rowOff>
    </xdr:from>
    <xdr:to>
      <xdr:col>15</xdr:col>
      <xdr:colOff>149225</xdr:colOff>
      <xdr:row>40</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物件費については、ふるさと納税額の増加に伴うふるさと彦根応援寄附事業の事業費の増加や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関連経費の増加等により、経常経費に占める割合は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類似団体平均と比較すると依然として高い水準であることから、今年度についても、削減可能な支出について検討を重ねることで、経常的な物件費の抑制を図っていく。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132443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2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7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4734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扶助費については、障害福祉サービス等給付事業等が増加したものの、児童手当支給事業等が減少し、経常経費に占める割合については、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本市の特徴として、生活困窮者の自立支援事業や次世代対策を重点施策としていることから、これまで類似団体平均と比較し高い水準で推移していたものの、近年では類似団体平均を下回っている。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6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1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115570</xdr:rowOff>
    </xdr:from>
    <xdr:to>
      <xdr:col>11</xdr:col>
      <xdr:colOff>9525</xdr:colOff>
      <xdr:row>60</xdr:row>
      <xdr:rowOff>58420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64770</xdr:rowOff>
    </xdr:from>
    <xdr:to>
      <xdr:col>11</xdr:col>
      <xdr:colOff>60325</xdr:colOff>
      <xdr:row>59</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年度については、下水道事業会計の公営企業会計移行に伴い、繰出金の性質が変更となったことから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年度については、同水準で推移しているものの、依然として類似団体平均は上回っていることから、他の特別会計においても事務事業の見直しを行うことなどにより、繰出金の削減を図る必要がある。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97065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69142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97065</xdr:rowOff>
    </xdr:from>
    <xdr:to>
      <xdr:col>82</xdr:col>
      <xdr:colOff>196850</xdr:colOff>
      <xdr:row>59</xdr:row>
      <xdr:rowOff>97065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1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8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48985</xdr:rowOff>
    </xdr:from>
    <xdr:to>
      <xdr:col>78</xdr:col>
      <xdr:colOff>120650</xdr:colOff>
      <xdr:row>56</xdr:row>
      <xdr:rowOff>150585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61</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29585"/>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7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補助費については、消防業務とごみ収集・処理に関わる業務を直営で行っているため、一部事務組合への負担金が少なくなっていることと、平成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年度の間に補助金総額の削減を徹底して進めたことにより、類似団体平均と比較して低い数値となっていた。しかしながら、令和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年度については、下水道事業会計の算定方法の見直しによる基準内繰出の増加により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25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36</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258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36</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8104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72390</xdr:rowOff>
    </xdr:from>
    <xdr:to>
      <xdr:col>69</xdr:col>
      <xdr:colOff>142875</xdr:colOff>
      <xdr:row>34</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80010</xdr:rowOff>
    </xdr:from>
    <xdr:to>
      <xdr:col>65</xdr:col>
      <xdr:colOff>53975</xdr:colOff>
      <xdr:row>34</xdr:row>
      <xdr:rowOff>10160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20337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地方交付税の振り替わりである臨時財政対策債の借入に対する償還が増加傾向にあるものの、公債費負担適正化計画に基づき、新規借入額の抑制や平成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年度および令和元年度において繰上償還を実施したことにより、類似団体平均と比較すると、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ポイント低い割合となっている。しかしながら、近年の大型投資事業の影響により公債費は増加しており、今後の数値の推移に注視しながら財政運営を行う必要がある。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11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142239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11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134620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ふるさと納税額の増加に伴うふるさと彦根応援寄附事業の事業費の増加などにより、物件費が増となったことと、補助費等が高い数値となっていることから、類似団体平均と比較して高い数値となっている。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今後については、削減可能な支出について検討を重ねることで、経常経費の抑制に努める必要がある。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25780"/>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79</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25780"/>
          <a:ext cx="8890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27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77699</xdr:rowOff>
    </xdr:from>
    <xdr:to>
      <xdr:col>29</xdr:col>
      <xdr:colOff>127000</xdr:colOff>
      <xdr:row>16</xdr:row>
      <xdr:rowOff>92558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8524"/>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77335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8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77699</xdr:rowOff>
    </xdr:from>
    <xdr:to>
      <xdr:col>26</xdr:col>
      <xdr:colOff>50800</xdr:colOff>
      <xdr:row>16</xdr:row>
      <xdr:rowOff>89167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8524"/>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89167</xdr:rowOff>
    </xdr:from>
    <xdr:to>
      <xdr:col>22</xdr:col>
      <xdr:colOff>114300</xdr:colOff>
      <xdr:row>16</xdr:row>
      <xdr:rowOff>151574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9992"/>
          <a:ext cx="6985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109283</xdr:rowOff>
    </xdr:from>
    <xdr:to>
      <xdr:col>18</xdr:col>
      <xdr:colOff>177800</xdr:colOff>
      <xdr:row>16</xdr:row>
      <xdr:rowOff>151574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0010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41758</xdr:rowOff>
    </xdr:from>
    <xdr:to>
      <xdr:col>29</xdr:col>
      <xdr:colOff>177800</xdr:colOff>
      <xdr:row>16</xdr:row>
      <xdr:rowOff>143358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58285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26899</xdr:rowOff>
    </xdr:from>
    <xdr:to>
      <xdr:col>26</xdr:col>
      <xdr:colOff>101600</xdr:colOff>
      <xdr:row>16</xdr:row>
      <xdr:rowOff>128499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38367</xdr:rowOff>
    </xdr:from>
    <xdr:to>
      <xdr:col>22</xdr:col>
      <xdr:colOff>165100</xdr:colOff>
      <xdr:row>16</xdr:row>
      <xdr:rowOff>139967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150144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100774</xdr:rowOff>
    </xdr:from>
    <xdr:to>
      <xdr:col>19</xdr:col>
      <xdr:colOff>38100</xdr:colOff>
      <xdr:row>17</xdr:row>
      <xdr:rowOff>30924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58483</xdr:rowOff>
    </xdr:from>
    <xdr:to>
      <xdr:col>15</xdr:col>
      <xdr:colOff>101600</xdr:colOff>
      <xdr:row>16</xdr:row>
      <xdr:rowOff>160083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170260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132029</xdr:rowOff>
    </xdr:from>
    <xdr:to>
      <xdr:col>29</xdr:col>
      <xdr:colOff>127000</xdr:colOff>
      <xdr:row>35</xdr:row>
      <xdr:rowOff>288346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42379"/>
          <a:ext cx="647700" cy="15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288346</xdr:rowOff>
    </xdr:from>
    <xdr:to>
      <xdr:col>26</xdr:col>
      <xdr:colOff>50800</xdr:colOff>
      <xdr:row>35</xdr:row>
      <xdr:rowOff>314955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8696"/>
          <a:ext cx="6985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314955</xdr:rowOff>
    </xdr:from>
    <xdr:to>
      <xdr:col>22</xdr:col>
      <xdr:colOff>114300</xdr:colOff>
      <xdr:row>36</xdr:row>
      <xdr:rowOff>80183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25305"/>
          <a:ext cx="6985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186116</xdr:rowOff>
    </xdr:from>
    <xdr:to>
      <xdr:col>18</xdr:col>
      <xdr:colOff>177800</xdr:colOff>
      <xdr:row>36</xdr:row>
      <xdr:rowOff>80183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6466"/>
          <a:ext cx="698500" cy="2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81229</xdr:rowOff>
    </xdr:from>
    <xdr:to>
      <xdr:col>29</xdr:col>
      <xdr:colOff>177800</xdr:colOff>
      <xdr:row>35</xdr:row>
      <xdr:rowOff>182829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9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269206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237546</xdr:rowOff>
    </xdr:from>
    <xdr:to>
      <xdr:col>26</xdr:col>
      <xdr:colOff>101600</xdr:colOff>
      <xdr:row>35</xdr:row>
      <xdr:rowOff>339146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264155</xdr:rowOff>
    </xdr:from>
    <xdr:to>
      <xdr:col>22</xdr:col>
      <xdr:colOff>165100</xdr:colOff>
      <xdr:row>36</xdr:row>
      <xdr:rowOff>22855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29383</xdr:rowOff>
    </xdr:from>
    <xdr:to>
      <xdr:col>19</xdr:col>
      <xdr:colOff>38100</xdr:colOff>
      <xdr:row>36</xdr:row>
      <xdr:rowOff>130983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115760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135316</xdr:rowOff>
    </xdr:from>
    <xdr:to>
      <xdr:col>15</xdr:col>
      <xdr:colOff>101600</xdr:colOff>
      <xdr:row>35</xdr:row>
      <xdr:rowOff>236916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247093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111,648
108,502
196.87
55,179,232
52,658,201
2,351,087
25,831,868
53,707,806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74092</xdr:rowOff>
    </xdr:from>
    <xdr:to>
      <xdr:col>24</xdr:col>
      <xdr:colOff>63500</xdr:colOff>
      <xdr:row>33</xdr:row>
      <xdr:rowOff>155016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1942"/>
          <a:ext cx="8382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74092</xdr:rowOff>
    </xdr:from>
    <xdr:to>
      <xdr:col>19</xdr:col>
      <xdr:colOff>177800</xdr:colOff>
      <xdr:row>34</xdr:row>
      <xdr:rowOff>44298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1942"/>
          <a:ext cx="8890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44298</xdr:rowOff>
    </xdr:from>
    <xdr:to>
      <xdr:col>15</xdr:col>
      <xdr:colOff>50800</xdr:colOff>
      <xdr:row>36</xdr:row>
      <xdr:rowOff>75692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3598"/>
          <a:ext cx="889000" cy="3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37478</xdr:rowOff>
    </xdr:from>
    <xdr:to>
      <xdr:col>10</xdr:col>
      <xdr:colOff>114300</xdr:colOff>
      <xdr:row>36</xdr:row>
      <xdr:rowOff>75692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09678"/>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104216</xdr:rowOff>
    </xdr:from>
    <xdr:to>
      <xdr:col>24</xdr:col>
      <xdr:colOff>114300</xdr:colOff>
      <xdr:row>34</xdr:row>
      <xdr:rowOff>34366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23292</xdr:rowOff>
    </xdr:from>
    <xdr:to>
      <xdr:col>20</xdr:col>
      <xdr:colOff>38100</xdr:colOff>
      <xdr:row>33</xdr:row>
      <xdr:rowOff>124892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141419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164948</xdr:rowOff>
    </xdr:from>
    <xdr:to>
      <xdr:col>15</xdr:col>
      <xdr:colOff>101600</xdr:colOff>
      <xdr:row>34</xdr:row>
      <xdr:rowOff>95098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111625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24892</xdr:rowOff>
    </xdr:from>
    <xdr:to>
      <xdr:col>10</xdr:col>
      <xdr:colOff>165100</xdr:colOff>
      <xdr:row>36</xdr:row>
      <xdr:rowOff>126492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143019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158128</xdr:rowOff>
    </xdr:from>
    <xdr:to>
      <xdr:col>6</xdr:col>
      <xdr:colOff>38100</xdr:colOff>
      <xdr:row>36</xdr:row>
      <xdr:rowOff>88278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104805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113966</xdr:rowOff>
    </xdr:from>
    <xdr:to>
      <xdr:col>24</xdr:col>
      <xdr:colOff>63500</xdr:colOff>
      <xdr:row>54</xdr:row>
      <xdr:rowOff>165564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00816"/>
          <a:ext cx="838200" cy="2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165564</xdr:rowOff>
    </xdr:from>
    <xdr:to>
      <xdr:col>19</xdr:col>
      <xdr:colOff>177800</xdr:colOff>
      <xdr:row>56</xdr:row>
      <xdr:rowOff>28241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23864"/>
          <a:ext cx="889000" cy="20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28241</xdr:rowOff>
    </xdr:from>
    <xdr:to>
      <xdr:col>15</xdr:col>
      <xdr:colOff>50800</xdr:colOff>
      <xdr:row>57</xdr:row>
      <xdr:rowOff>58188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29441"/>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31376</xdr:rowOff>
    </xdr:from>
    <xdr:to>
      <xdr:col>10</xdr:col>
      <xdr:colOff>114300</xdr:colOff>
      <xdr:row>57</xdr:row>
      <xdr:rowOff>58188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0402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63166</xdr:rowOff>
    </xdr:from>
    <xdr:to>
      <xdr:col>24</xdr:col>
      <xdr:colOff>114300</xdr:colOff>
      <xdr:row>53</xdr:row>
      <xdr:rowOff>164766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86043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114764</xdr:rowOff>
    </xdr:from>
    <xdr:to>
      <xdr:col>20</xdr:col>
      <xdr:colOff>38100</xdr:colOff>
      <xdr:row>55</xdr:row>
      <xdr:rowOff>44914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61441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148891</xdr:rowOff>
    </xdr:from>
    <xdr:to>
      <xdr:col>15</xdr:col>
      <xdr:colOff>101600</xdr:colOff>
      <xdr:row>56</xdr:row>
      <xdr:rowOff>79041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95568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7388</xdr:rowOff>
    </xdr:from>
    <xdr:to>
      <xdr:col>10</xdr:col>
      <xdr:colOff>165100</xdr:colOff>
      <xdr:row>57</xdr:row>
      <xdr:rowOff>108988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125515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152026</xdr:rowOff>
    </xdr:from>
    <xdr:to>
      <xdr:col>6</xdr:col>
      <xdr:colOff>38100</xdr:colOff>
      <xdr:row>57</xdr:row>
      <xdr:rowOff>82176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39115</xdr:rowOff>
    </xdr:from>
    <xdr:to>
      <xdr:col>24</xdr:col>
      <xdr:colOff>63500</xdr:colOff>
      <xdr:row>77</xdr:row>
      <xdr:rowOff>167767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40765"/>
          <a:ext cx="838200" cy="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39115</xdr:rowOff>
    </xdr:from>
    <xdr:to>
      <xdr:col>19</xdr:col>
      <xdr:colOff>177800</xdr:colOff>
      <xdr:row>78</xdr:row>
      <xdr:rowOff>110362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40765"/>
          <a:ext cx="889000" cy="2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110362</xdr:rowOff>
    </xdr:from>
    <xdr:to>
      <xdr:col>15</xdr:col>
      <xdr:colOff>50800</xdr:colOff>
      <xdr:row>78</xdr:row>
      <xdr:rowOff>114808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3462"/>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78</xdr:row>
      <xdr:rowOff>114808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9747"/>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116967</xdr:rowOff>
    </xdr:from>
    <xdr:to>
      <xdr:col>24</xdr:col>
      <xdr:colOff>114300</xdr:colOff>
      <xdr:row>78</xdr:row>
      <xdr:rowOff>47117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31894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159765</xdr:rowOff>
    </xdr:from>
    <xdr:to>
      <xdr:col>20</xdr:col>
      <xdr:colOff>38100</xdr:colOff>
      <xdr:row>77</xdr:row>
      <xdr:rowOff>89915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81042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8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59562</xdr:rowOff>
    </xdr:from>
    <xdr:to>
      <xdr:col>15</xdr:col>
      <xdr:colOff>101600</xdr:colOff>
      <xdr:row>78</xdr:row>
      <xdr:rowOff>161162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152289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64008</xdr:rowOff>
    </xdr:from>
    <xdr:to>
      <xdr:col>10</xdr:col>
      <xdr:colOff>165100</xdr:colOff>
      <xdr:row>78</xdr:row>
      <xdr:rowOff>165608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156735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2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45847</xdr:rowOff>
    </xdr:from>
    <xdr:to>
      <xdr:col>6</xdr:col>
      <xdr:colOff>38100</xdr:colOff>
      <xdr:row>78</xdr:row>
      <xdr:rowOff>147447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138574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11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43878</xdr:rowOff>
    </xdr:from>
    <xdr:to>
      <xdr:col>24</xdr:col>
      <xdr:colOff>63500</xdr:colOff>
      <xdr:row>93</xdr:row>
      <xdr:rowOff>36601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474378"/>
          <a:ext cx="838200" cy="50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43878</xdr:rowOff>
    </xdr:from>
    <xdr:to>
      <xdr:col>19</xdr:col>
      <xdr:colOff>177800</xdr:colOff>
      <xdr:row>95</xdr:row>
      <xdr:rowOff>127966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474378"/>
          <a:ext cx="889000" cy="9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127966</xdr:rowOff>
    </xdr:from>
    <xdr:to>
      <xdr:col>15</xdr:col>
      <xdr:colOff>50800</xdr:colOff>
      <xdr:row>96</xdr:row>
      <xdr:rowOff>30048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15716"/>
          <a:ext cx="8890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30048</xdr:rowOff>
    </xdr:from>
    <xdr:to>
      <xdr:col>10</xdr:col>
      <xdr:colOff>114300</xdr:colOff>
      <xdr:row>96</xdr:row>
      <xdr:rowOff>131660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89248"/>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157251</xdr:rowOff>
    </xdr:from>
    <xdr:to>
      <xdr:col>24</xdr:col>
      <xdr:colOff>114300</xdr:colOff>
      <xdr:row>93</xdr:row>
      <xdr:rowOff>87401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8678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8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164528</xdr:rowOff>
    </xdr:from>
    <xdr:to>
      <xdr:col>20</xdr:col>
      <xdr:colOff>38100</xdr:colOff>
      <xdr:row>90</xdr:row>
      <xdr:rowOff>94678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4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111205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19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77166</xdr:rowOff>
    </xdr:from>
    <xdr:to>
      <xdr:col>15</xdr:col>
      <xdr:colOff>101600</xdr:colOff>
      <xdr:row>96</xdr:row>
      <xdr:rowOff>7316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150698</xdr:rowOff>
    </xdr:from>
    <xdr:to>
      <xdr:col>10</xdr:col>
      <xdr:colOff>165100</xdr:colOff>
      <xdr:row>96</xdr:row>
      <xdr:rowOff>80848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97375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80860</xdr:rowOff>
    </xdr:from>
    <xdr:to>
      <xdr:col>6</xdr:col>
      <xdr:colOff>38100</xdr:colOff>
      <xdr:row>97</xdr:row>
      <xdr:rowOff>11010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27537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91794</xdr:rowOff>
    </xdr:from>
    <xdr:to>
      <xdr:col>55</xdr:col>
      <xdr:colOff>0</xdr:colOff>
      <xdr:row>37</xdr:row>
      <xdr:rowOff>99325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35444"/>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138717</xdr:rowOff>
    </xdr:from>
    <xdr:to>
      <xdr:col>50</xdr:col>
      <xdr:colOff>114300</xdr:colOff>
      <xdr:row>37</xdr:row>
      <xdr:rowOff>99325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68017"/>
          <a:ext cx="889000" cy="4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138717</xdr:rowOff>
    </xdr:from>
    <xdr:to>
      <xdr:col>45</xdr:col>
      <xdr:colOff>177800</xdr:colOff>
      <xdr:row>38</xdr:row>
      <xdr:rowOff>42934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68017"/>
          <a:ext cx="889000" cy="59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35061</xdr:rowOff>
    </xdr:from>
    <xdr:to>
      <xdr:col>41</xdr:col>
      <xdr:colOff>50800</xdr:colOff>
      <xdr:row>38</xdr:row>
      <xdr:rowOff>42934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50161"/>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40994</xdr:rowOff>
    </xdr:from>
    <xdr:to>
      <xdr:col>55</xdr:col>
      <xdr:colOff>50800</xdr:colOff>
      <xdr:row>37</xdr:row>
      <xdr:rowOff>142594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48525</xdr:rowOff>
    </xdr:from>
    <xdr:to>
      <xdr:col>50</xdr:col>
      <xdr:colOff>165100</xdr:colOff>
      <xdr:row>37</xdr:row>
      <xdr:rowOff>150125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141252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87917</xdr:rowOff>
    </xdr:from>
    <xdr:to>
      <xdr:col>46</xdr:col>
      <xdr:colOff>38100</xdr:colOff>
      <xdr:row>35</xdr:row>
      <xdr:rowOff>18067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9194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0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163584</xdr:rowOff>
    </xdr:from>
    <xdr:to>
      <xdr:col>41</xdr:col>
      <xdr:colOff>101600</xdr:colOff>
      <xdr:row>38</xdr:row>
      <xdr:rowOff>93734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84861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155711</xdr:rowOff>
    </xdr:from>
    <xdr:to>
      <xdr:col>36</xdr:col>
      <xdr:colOff>165100</xdr:colOff>
      <xdr:row>38</xdr:row>
      <xdr:rowOff>85861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76988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123984</xdr:rowOff>
    </xdr:from>
    <xdr:to>
      <xdr:col>55</xdr:col>
      <xdr:colOff>0</xdr:colOff>
      <xdr:row>53</xdr:row>
      <xdr:rowOff>158979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210834"/>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126288</xdr:rowOff>
    </xdr:from>
    <xdr:to>
      <xdr:col>50</xdr:col>
      <xdr:colOff>114300</xdr:colOff>
      <xdr:row>53</xdr:row>
      <xdr:rowOff>158979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70238"/>
          <a:ext cx="889000" cy="3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126288</xdr:rowOff>
    </xdr:from>
    <xdr:to>
      <xdr:col>45</xdr:col>
      <xdr:colOff>177800</xdr:colOff>
      <xdr:row>55</xdr:row>
      <xdr:rowOff>169266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70238"/>
          <a:ext cx="889000" cy="7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169266</xdr:rowOff>
    </xdr:from>
    <xdr:to>
      <xdr:col>41</xdr:col>
      <xdr:colOff>50800</xdr:colOff>
      <xdr:row>56</xdr:row>
      <xdr:rowOff>162236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99016"/>
          <a:ext cx="889000" cy="1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73184</xdr:rowOff>
    </xdr:from>
    <xdr:to>
      <xdr:col>55</xdr:col>
      <xdr:colOff>50800</xdr:colOff>
      <xdr:row>54</xdr:row>
      <xdr:rowOff>3334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96061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108179</xdr:rowOff>
    </xdr:from>
    <xdr:to>
      <xdr:col>50</xdr:col>
      <xdr:colOff>165100</xdr:colOff>
      <xdr:row>54</xdr:row>
      <xdr:rowOff>38329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54856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9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75488</xdr:rowOff>
    </xdr:from>
    <xdr:to>
      <xdr:col>46</xdr:col>
      <xdr:colOff>38100</xdr:colOff>
      <xdr:row>52</xdr:row>
      <xdr:rowOff>5638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8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22165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5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118466</xdr:rowOff>
    </xdr:from>
    <xdr:to>
      <xdr:col>41</xdr:col>
      <xdr:colOff>101600</xdr:colOff>
      <xdr:row>56</xdr:row>
      <xdr:rowOff>48616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39743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6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111436</xdr:rowOff>
    </xdr:from>
    <xdr:to>
      <xdr:col>36</xdr:col>
      <xdr:colOff>165100</xdr:colOff>
      <xdr:row>57</xdr:row>
      <xdr:rowOff>41586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32713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22619</xdr:rowOff>
    </xdr:from>
    <xdr:to>
      <xdr:col>55</xdr:col>
      <xdr:colOff>0</xdr:colOff>
      <xdr:row>79</xdr:row>
      <xdr:rowOff>25324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67169"/>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23437</xdr:rowOff>
    </xdr:from>
    <xdr:to>
      <xdr:col>50</xdr:col>
      <xdr:colOff>114300</xdr:colOff>
      <xdr:row>79</xdr:row>
      <xdr:rowOff>25324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67987"/>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105868</xdr:rowOff>
    </xdr:from>
    <xdr:to>
      <xdr:col>45</xdr:col>
      <xdr:colOff>177800</xdr:colOff>
      <xdr:row>79</xdr:row>
      <xdr:rowOff>23437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78968"/>
          <a:ext cx="889000" cy="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45593</xdr:rowOff>
    </xdr:from>
    <xdr:to>
      <xdr:col>41</xdr:col>
      <xdr:colOff>50800</xdr:colOff>
      <xdr:row>78</xdr:row>
      <xdr:rowOff>105868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18693"/>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143269</xdr:rowOff>
    </xdr:from>
    <xdr:to>
      <xdr:col>55</xdr:col>
      <xdr:colOff>50800</xdr:colOff>
      <xdr:row>79</xdr:row>
      <xdr:rowOff>73419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58196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145974</xdr:rowOff>
    </xdr:from>
    <xdr:to>
      <xdr:col>50</xdr:col>
      <xdr:colOff>165100</xdr:colOff>
      <xdr:row>79</xdr:row>
      <xdr:rowOff>76124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144087</xdr:rowOff>
    </xdr:from>
    <xdr:to>
      <xdr:col>46</xdr:col>
      <xdr:colOff>38100</xdr:colOff>
      <xdr:row>79</xdr:row>
      <xdr:rowOff>74237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65364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55068</xdr:rowOff>
    </xdr:from>
    <xdr:to>
      <xdr:col>41</xdr:col>
      <xdr:colOff>101600</xdr:colOff>
      <xdr:row>78</xdr:row>
      <xdr:rowOff>156668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147795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166243</xdr:rowOff>
    </xdr:from>
    <xdr:to>
      <xdr:col>36</xdr:col>
      <xdr:colOff>165100</xdr:colOff>
      <xdr:row>78</xdr:row>
      <xdr:rowOff>96393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87520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2254</xdr:rowOff>
    </xdr:from>
    <xdr:to>
      <xdr:col>55</xdr:col>
      <xdr:colOff>0</xdr:colOff>
      <xdr:row>93</xdr:row>
      <xdr:rowOff>18466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947104"/>
          <a:ext cx="8382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89046</xdr:rowOff>
    </xdr:from>
    <xdr:to>
      <xdr:col>50</xdr:col>
      <xdr:colOff>114300</xdr:colOff>
      <xdr:row>93</xdr:row>
      <xdr:rowOff>18466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519546"/>
          <a:ext cx="889000" cy="4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89046</xdr:rowOff>
    </xdr:from>
    <xdr:to>
      <xdr:col>45</xdr:col>
      <xdr:colOff>177800</xdr:colOff>
      <xdr:row>95</xdr:row>
      <xdr:rowOff>59728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519546"/>
          <a:ext cx="889000" cy="8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59728</xdr:rowOff>
    </xdr:from>
    <xdr:to>
      <xdr:col>41</xdr:col>
      <xdr:colOff>50800</xdr:colOff>
      <xdr:row>96</xdr:row>
      <xdr:rowOff>98419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347478"/>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122904</xdr:rowOff>
    </xdr:from>
    <xdr:to>
      <xdr:col>55</xdr:col>
      <xdr:colOff>50800</xdr:colOff>
      <xdr:row>93</xdr:row>
      <xdr:rowOff>53054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8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145781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139116</xdr:rowOff>
    </xdr:from>
    <xdr:to>
      <xdr:col>50</xdr:col>
      <xdr:colOff>165100</xdr:colOff>
      <xdr:row>93</xdr:row>
      <xdr:rowOff>69266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85793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6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38246</xdr:rowOff>
    </xdr:from>
    <xdr:to>
      <xdr:col>46</xdr:col>
      <xdr:colOff>38100</xdr:colOff>
      <xdr:row>90</xdr:row>
      <xdr:rowOff>139846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4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156373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2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8928</xdr:rowOff>
    </xdr:from>
    <xdr:to>
      <xdr:col>41</xdr:col>
      <xdr:colOff>101600</xdr:colOff>
      <xdr:row>95</xdr:row>
      <xdr:rowOff>110528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2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127055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0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47619</xdr:rowOff>
    </xdr:from>
    <xdr:to>
      <xdr:col>36</xdr:col>
      <xdr:colOff>165100</xdr:colOff>
      <xdr:row>96</xdr:row>
      <xdr:rowOff>149219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165746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41631</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81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33096</xdr:rowOff>
    </xdr:from>
    <xdr:to>
      <xdr:col>76</xdr:col>
      <xdr:colOff>114300</xdr:colOff>
      <xdr:row>39</xdr:row>
      <xdr:rowOff>41631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19646"/>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119279</xdr:rowOff>
    </xdr:from>
    <xdr:to>
      <xdr:col>71</xdr:col>
      <xdr:colOff>177800</xdr:colOff>
      <xdr:row>39</xdr:row>
      <xdr:rowOff>33096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34379"/>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162281</xdr:rowOff>
    </xdr:from>
    <xdr:to>
      <xdr:col>76</xdr:col>
      <xdr:colOff>165100</xdr:colOff>
      <xdr:row>39</xdr:row>
      <xdr:rowOff>92431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83558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153746</xdr:rowOff>
    </xdr:from>
    <xdr:to>
      <xdr:col>72</xdr:col>
      <xdr:colOff>38100</xdr:colOff>
      <xdr:row>39</xdr:row>
      <xdr:rowOff>83896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75023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68479</xdr:rowOff>
    </xdr:from>
    <xdr:to>
      <xdr:col>67</xdr:col>
      <xdr:colOff>101600</xdr:colOff>
      <xdr:row>38</xdr:row>
      <xdr:rowOff>170079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161206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6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67787</xdr:rowOff>
    </xdr:from>
    <xdr:to>
      <xdr:col>85</xdr:col>
      <xdr:colOff>127000</xdr:colOff>
      <xdr:row>75</xdr:row>
      <xdr:rowOff>102095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926537"/>
          <a:ext cx="8382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102095</xdr:rowOff>
    </xdr:from>
    <xdr:to>
      <xdr:col>81</xdr:col>
      <xdr:colOff>50800</xdr:colOff>
      <xdr:row>75</xdr:row>
      <xdr:rowOff>138652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60845"/>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84550</xdr:rowOff>
    </xdr:from>
    <xdr:to>
      <xdr:col>76</xdr:col>
      <xdr:colOff>114300</xdr:colOff>
      <xdr:row>75</xdr:row>
      <xdr:rowOff>138652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94330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84550</xdr:rowOff>
    </xdr:from>
    <xdr:to>
      <xdr:col>71</xdr:col>
      <xdr:colOff>177800</xdr:colOff>
      <xdr:row>75</xdr:row>
      <xdr:rowOff>164960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943300"/>
          <a:ext cx="889000" cy="8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16987</xdr:rowOff>
    </xdr:from>
    <xdr:to>
      <xdr:col>85</xdr:col>
      <xdr:colOff>177800</xdr:colOff>
      <xdr:row>75</xdr:row>
      <xdr:rowOff>118587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166864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51295</xdr:rowOff>
    </xdr:from>
    <xdr:to>
      <xdr:col>81</xdr:col>
      <xdr:colOff>101600</xdr:colOff>
      <xdr:row>75</xdr:row>
      <xdr:rowOff>152896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10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144022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87852</xdr:rowOff>
    </xdr:from>
    <xdr:to>
      <xdr:col>76</xdr:col>
      <xdr:colOff>165100</xdr:colOff>
      <xdr:row>76</xdr:row>
      <xdr:rowOff>18002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9129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0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33750</xdr:rowOff>
    </xdr:from>
    <xdr:to>
      <xdr:col>72</xdr:col>
      <xdr:colOff>38100</xdr:colOff>
      <xdr:row>75</xdr:row>
      <xdr:rowOff>135350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126477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9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114160</xdr:rowOff>
    </xdr:from>
    <xdr:to>
      <xdr:col>67</xdr:col>
      <xdr:colOff>101600</xdr:colOff>
      <xdr:row>76</xdr:row>
      <xdr:rowOff>44310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35437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154636</xdr:rowOff>
    </xdr:from>
    <xdr:to>
      <xdr:col>85</xdr:col>
      <xdr:colOff>127000</xdr:colOff>
      <xdr:row>97</xdr:row>
      <xdr:rowOff>86283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442386"/>
          <a:ext cx="838200" cy="27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154636</xdr:rowOff>
    </xdr:from>
    <xdr:to>
      <xdr:col>81</xdr:col>
      <xdr:colOff>50800</xdr:colOff>
      <xdr:row>97</xdr:row>
      <xdr:rowOff>50946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442386"/>
          <a:ext cx="889000" cy="2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50946</xdr:rowOff>
    </xdr:from>
    <xdr:to>
      <xdr:col>76</xdr:col>
      <xdr:colOff>114300</xdr:colOff>
      <xdr:row>97</xdr:row>
      <xdr:rowOff>160789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81596"/>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160179</xdr:rowOff>
    </xdr:from>
    <xdr:to>
      <xdr:col>71</xdr:col>
      <xdr:colOff>177800</xdr:colOff>
      <xdr:row>97</xdr:row>
      <xdr:rowOff>160789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9082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35483</xdr:rowOff>
    </xdr:from>
    <xdr:to>
      <xdr:col>85</xdr:col>
      <xdr:colOff>177800</xdr:colOff>
      <xdr:row>97</xdr:row>
      <xdr:rowOff>137083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103836</xdr:rowOff>
    </xdr:from>
    <xdr:to>
      <xdr:col>81</xdr:col>
      <xdr:colOff>101600</xdr:colOff>
      <xdr:row>96</xdr:row>
      <xdr:rowOff>33986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3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50513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1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xdr:rowOff>
    </xdr:from>
    <xdr:to>
      <xdr:col>76</xdr:col>
      <xdr:colOff>165100</xdr:colOff>
      <xdr:row>97</xdr:row>
      <xdr:rowOff>101746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109989</xdr:rowOff>
    </xdr:from>
    <xdr:to>
      <xdr:col>72</xdr:col>
      <xdr:colOff>38100</xdr:colOff>
      <xdr:row>98</xdr:row>
      <xdr:rowOff>40139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31266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109379</xdr:rowOff>
    </xdr:from>
    <xdr:to>
      <xdr:col>67</xdr:col>
      <xdr:colOff>101600</xdr:colOff>
      <xdr:row>98</xdr:row>
      <xdr:rowOff>39529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56056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138049</xdr:rowOff>
    </xdr:from>
    <xdr:to>
      <xdr:col>116</xdr:col>
      <xdr:colOff>63500</xdr:colOff>
      <xdr:row>34</xdr:row>
      <xdr:rowOff>163957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96734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163957</xdr:rowOff>
    </xdr:from>
    <xdr:to>
      <xdr:col>111</xdr:col>
      <xdr:colOff>177800</xdr:colOff>
      <xdr:row>35</xdr:row>
      <xdr:rowOff>34925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993257"/>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34925</xdr:rowOff>
    </xdr:from>
    <xdr:to>
      <xdr:col>107</xdr:col>
      <xdr:colOff>50800</xdr:colOff>
      <xdr:row>35</xdr:row>
      <xdr:rowOff>44323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35675"/>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148844</xdr:rowOff>
    </xdr:from>
    <xdr:to>
      <xdr:col>102</xdr:col>
      <xdr:colOff>114300</xdr:colOff>
      <xdr:row>35</xdr:row>
      <xdr:rowOff>44323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5635244"/>
          <a:ext cx="889000" cy="4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87249</xdr:rowOff>
    </xdr:from>
    <xdr:to>
      <xdr:col>116</xdr:col>
      <xdr:colOff>114300</xdr:colOff>
      <xdr:row>35</xdr:row>
      <xdr:rowOff>17399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110126</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76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113157</xdr:rowOff>
    </xdr:from>
    <xdr:to>
      <xdr:col>112</xdr:col>
      <xdr:colOff>38100</xdr:colOff>
      <xdr:row>35</xdr:row>
      <xdr:rowOff>43307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59834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155575</xdr:rowOff>
    </xdr:from>
    <xdr:to>
      <xdr:col>107</xdr:col>
      <xdr:colOff>101600</xdr:colOff>
      <xdr:row>35</xdr:row>
      <xdr:rowOff>85725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102252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7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164973</xdr:rowOff>
    </xdr:from>
    <xdr:to>
      <xdr:col>102</xdr:col>
      <xdr:colOff>165100</xdr:colOff>
      <xdr:row>35</xdr:row>
      <xdr:rowOff>95123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9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111650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7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98044</xdr:rowOff>
    </xdr:from>
    <xdr:to>
      <xdr:col>98</xdr:col>
      <xdr:colOff>38100</xdr:colOff>
      <xdr:row>33</xdr:row>
      <xdr:rowOff>28194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44721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25057</xdr:rowOff>
    </xdr:from>
    <xdr:to>
      <xdr:col>116</xdr:col>
      <xdr:colOff>63500</xdr:colOff>
      <xdr:row>58</xdr:row>
      <xdr:rowOff>25171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6915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25171</xdr:rowOff>
    </xdr:from>
    <xdr:to>
      <xdr:col>111</xdr:col>
      <xdr:colOff>177800</xdr:colOff>
      <xdr:row>58</xdr:row>
      <xdr:rowOff>25171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24885</xdr:rowOff>
    </xdr:from>
    <xdr:to>
      <xdr:col>107</xdr:col>
      <xdr:colOff>50800</xdr:colOff>
      <xdr:row>58</xdr:row>
      <xdr:rowOff>25171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898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2140</xdr:rowOff>
    </xdr:from>
    <xdr:to>
      <xdr:col>102</xdr:col>
      <xdr:colOff>114300</xdr:colOff>
      <xdr:row>58</xdr:row>
      <xdr:rowOff>24885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46240"/>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145707</xdr:rowOff>
    </xdr:from>
    <xdr:to>
      <xdr:col>116</xdr:col>
      <xdr:colOff>114300</xdr:colOff>
      <xdr:row>58</xdr:row>
      <xdr:rowOff>75857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60634</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3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145821</xdr:rowOff>
    </xdr:from>
    <xdr:to>
      <xdr:col>112</xdr:col>
      <xdr:colOff>38100</xdr:colOff>
      <xdr:row>58</xdr:row>
      <xdr:rowOff>75971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67098</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145821</xdr:rowOff>
    </xdr:from>
    <xdr:to>
      <xdr:col>107</xdr:col>
      <xdr:colOff>101600</xdr:colOff>
      <xdr:row>58</xdr:row>
      <xdr:rowOff>75971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67098</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145535</xdr:rowOff>
    </xdr:from>
    <xdr:to>
      <xdr:col>102</xdr:col>
      <xdr:colOff>165100</xdr:colOff>
      <xdr:row>58</xdr:row>
      <xdr:rowOff>75685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66812</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122790</xdr:rowOff>
    </xdr:from>
    <xdr:to>
      <xdr:col>98</xdr:col>
      <xdr:colOff>38100</xdr:colOff>
      <xdr:row>58</xdr:row>
      <xdr:rowOff>52940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44067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65862</xdr:rowOff>
    </xdr:from>
    <xdr:to>
      <xdr:col>116</xdr:col>
      <xdr:colOff>62864</xdr:colOff>
      <xdr:row>79</xdr:row>
      <xdr:rowOff>73558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410262"/>
          <a:ext cx="1269" cy="1207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77385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73558</xdr:rowOff>
    </xdr:from>
    <xdr:to>
      <xdr:col>116</xdr:col>
      <xdr:colOff>152400</xdr:colOff>
      <xdr:row>79</xdr:row>
      <xdr:rowOff>73558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12539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65862</xdr:rowOff>
    </xdr:from>
    <xdr:to>
      <xdr:col>116</xdr:col>
      <xdr:colOff>152400</xdr:colOff>
      <xdr:row>72</xdr:row>
      <xdr:rowOff>65862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4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56871</xdr:rowOff>
    </xdr:from>
    <xdr:to>
      <xdr:col>116</xdr:col>
      <xdr:colOff>63500</xdr:colOff>
      <xdr:row>76</xdr:row>
      <xdr:rowOff>81598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87071"/>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83659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0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60782</xdr:rowOff>
    </xdr:from>
    <xdr:to>
      <xdr:col>116</xdr:col>
      <xdr:colOff>114300</xdr:colOff>
      <xdr:row>75</xdr:row>
      <xdr:rowOff>162382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81598</xdr:rowOff>
    </xdr:from>
    <xdr:to>
      <xdr:col>111</xdr:col>
      <xdr:colOff>177800</xdr:colOff>
      <xdr:row>76</xdr:row>
      <xdr:rowOff>101828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11798"/>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86690</xdr:rowOff>
    </xdr:from>
    <xdr:to>
      <xdr:col>112</xdr:col>
      <xdr:colOff>38100</xdr:colOff>
      <xdr:row>76</xdr:row>
      <xdr:rowOff>16839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33367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140386</xdr:rowOff>
    </xdr:from>
    <xdr:to>
      <xdr:col>107</xdr:col>
      <xdr:colOff>50800</xdr:colOff>
      <xdr:row>76</xdr:row>
      <xdr:rowOff>101828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313336"/>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136068</xdr:rowOff>
    </xdr:from>
    <xdr:to>
      <xdr:col>107</xdr:col>
      <xdr:colOff>101600</xdr:colOff>
      <xdr:row>76</xdr:row>
      <xdr:rowOff>66218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82745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140386</xdr:rowOff>
    </xdr:from>
    <xdr:to>
      <xdr:col>102</xdr:col>
      <xdr:colOff>114300</xdr:colOff>
      <xdr:row>71</xdr:row>
      <xdr:rowOff>143853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13336"/>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1956</xdr:rowOff>
    </xdr:from>
    <xdr:to>
      <xdr:col>102</xdr:col>
      <xdr:colOff>165100</xdr:colOff>
      <xdr:row>73</xdr:row>
      <xdr:rowOff>103556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94683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146469</xdr:rowOff>
    </xdr:from>
    <xdr:to>
      <xdr:col>98</xdr:col>
      <xdr:colOff>38100</xdr:colOff>
      <xdr:row>75</xdr:row>
      <xdr:rowOff>76619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67746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6071</xdr:rowOff>
    </xdr:from>
    <xdr:to>
      <xdr:col>116</xdr:col>
      <xdr:colOff>114300</xdr:colOff>
      <xdr:row>76</xdr:row>
      <xdr:rowOff>107671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155948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30798</xdr:rowOff>
    </xdr:from>
    <xdr:to>
      <xdr:col>112</xdr:col>
      <xdr:colOff>38100</xdr:colOff>
      <xdr:row>76</xdr:row>
      <xdr:rowOff>132398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123525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51028</xdr:rowOff>
    </xdr:from>
    <xdr:to>
      <xdr:col>107</xdr:col>
      <xdr:colOff>101600</xdr:colOff>
      <xdr:row>76</xdr:row>
      <xdr:rowOff>152628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143755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89586</xdr:rowOff>
    </xdr:from>
    <xdr:to>
      <xdr:col>102</xdr:col>
      <xdr:colOff>165100</xdr:colOff>
      <xdr:row>72</xdr:row>
      <xdr:rowOff>19736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36263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93053</xdr:rowOff>
    </xdr:from>
    <xdr:to>
      <xdr:col>98</xdr:col>
      <xdr:colOff>38100</xdr:colOff>
      <xdr:row>72</xdr:row>
      <xdr:rowOff>23203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2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39730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0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に比べ希望退職者が減ったこと等による退職金の減少や期末手当等の減少により対前年度比で減となっている。消防業務とごみの収集・処理に関わる業務を直営で行っているため、直接の人件費は類似団体平均と比べ高くなる傾向にある。</a:t>
          </a:r>
        </a:p>
        <a:p>
          <a:r>
            <a:rPr kumimoji="1" lang="ja-JP" altLang="en-US" sz="1300">
              <a:latin typeface="ＭＳ Ｐゴシック" panose="020B0600070205080204" pitchFamily="50" charset="-128"/>
              <a:ea typeface="ＭＳ Ｐゴシック" panose="020B0600070205080204" pitchFamily="50" charset="-128"/>
            </a:rPr>
            <a:t>　物件費については、ふるさと納税額の増加に伴う返礼品等関連経費の増加や地域経済の活性化等を目的としたキャッシュレス決済ポイント還元事業の実施に伴う委託料の増加が主な要因。　</a:t>
          </a:r>
        </a:p>
        <a:p>
          <a:r>
            <a:rPr kumimoji="1" lang="ja-JP" altLang="en-US" sz="1300">
              <a:latin typeface="ＭＳ Ｐゴシック" panose="020B0600070205080204" pitchFamily="50" charset="-128"/>
              <a:ea typeface="ＭＳ Ｐゴシック" panose="020B0600070205080204" pitchFamily="50" charset="-128"/>
            </a:rPr>
            <a:t>　扶助費については、生活困窮者の自立支援事業や次世代対策を重点施策として推進していることで、類似団体平均と比較し高い水準で推移している。また、障害福祉サービス等給付事業等は増加したものの、新型コロナウイルス感染症に係る給付金の減少により、全体としても減少し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補助費等については、国庫補助金の精算に伴う返還金の増加が主な要因。　</a:t>
          </a: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公債費については、近年実施した大型事業にかかる市債元金償還金により増加している。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111,648
108,502
196.87
55,179,232
52,658,201
2,351,087
25,831,868
53,707,806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78740</xdr:rowOff>
    </xdr:from>
    <xdr:to>
      <xdr:col>24</xdr:col>
      <xdr:colOff>63500</xdr:colOff>
      <xdr:row>34</xdr:row>
      <xdr:rowOff>105954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8040"/>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78740</xdr:rowOff>
    </xdr:from>
    <xdr:to>
      <xdr:col>19</xdr:col>
      <xdr:colOff>177800</xdr:colOff>
      <xdr:row>35</xdr:row>
      <xdr:rowOff>22678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08040"/>
          <a:ext cx="8890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4173</xdr:rowOff>
    </xdr:from>
    <xdr:to>
      <xdr:col>15</xdr:col>
      <xdr:colOff>50800</xdr:colOff>
      <xdr:row>35</xdr:row>
      <xdr:rowOff>22678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492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68943</xdr:rowOff>
    </xdr:from>
    <xdr:to>
      <xdr:col>10</xdr:col>
      <xdr:colOff>114300</xdr:colOff>
      <xdr:row>35</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982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55154</xdr:rowOff>
    </xdr:from>
    <xdr:to>
      <xdr:col>24</xdr:col>
      <xdr:colOff>114300</xdr:colOff>
      <xdr:row>34</xdr:row>
      <xdr:rowOff>156754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78031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27940</xdr:rowOff>
    </xdr:from>
    <xdr:to>
      <xdr:col>20</xdr:col>
      <xdr:colOff>38100</xdr:colOff>
      <xdr:row>34</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146067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143328</xdr:rowOff>
    </xdr:from>
    <xdr:to>
      <xdr:col>15</xdr:col>
      <xdr:colOff>101600</xdr:colOff>
      <xdr:row>35</xdr:row>
      <xdr:rowOff>73478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124823</xdr:rowOff>
    </xdr:from>
    <xdr:to>
      <xdr:col>10</xdr:col>
      <xdr:colOff>165100</xdr:colOff>
      <xdr:row>35</xdr:row>
      <xdr:rowOff>54973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71500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18143</xdr:rowOff>
    </xdr:from>
    <xdr:to>
      <xdr:col>6</xdr:col>
      <xdr:colOff>38100</xdr:colOff>
      <xdr:row>34</xdr:row>
      <xdr:rowOff>119743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136270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17682</xdr:rowOff>
    </xdr:from>
    <xdr:to>
      <xdr:col>24</xdr:col>
      <xdr:colOff>63500</xdr:colOff>
      <xdr:row>58</xdr:row>
      <xdr:rowOff>3683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790332"/>
          <a:ext cx="838200" cy="1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82604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8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103842</xdr:rowOff>
    </xdr:from>
    <xdr:to>
      <xdr:col>19</xdr:col>
      <xdr:colOff>177800</xdr:colOff>
      <xdr:row>57</xdr:row>
      <xdr:rowOff>17682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676342"/>
          <a:ext cx="889000" cy="11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103842</xdr:rowOff>
    </xdr:from>
    <xdr:to>
      <xdr:col>15</xdr:col>
      <xdr:colOff>50800</xdr:colOff>
      <xdr:row>58</xdr:row>
      <xdr:rowOff>31638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676342"/>
          <a:ext cx="889000" cy="129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74737</xdr:rowOff>
    </xdr:from>
    <xdr:to>
      <xdr:col>15</xdr:col>
      <xdr:colOff>101600</xdr:colOff>
      <xdr:row>52</xdr:row>
      <xdr:rowOff>4887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167464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31638</xdr:rowOff>
    </xdr:from>
    <xdr:to>
      <xdr:col>10</xdr:col>
      <xdr:colOff>114300</xdr:colOff>
      <xdr:row>58</xdr:row>
      <xdr:rowOff>60593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7573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73540</xdr:rowOff>
    </xdr:from>
    <xdr:to>
      <xdr:col>10</xdr:col>
      <xdr:colOff>165100</xdr:colOff>
      <xdr:row>58</xdr:row>
      <xdr:rowOff>3690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20217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76457</xdr:rowOff>
    </xdr:from>
    <xdr:to>
      <xdr:col>6</xdr:col>
      <xdr:colOff>38100</xdr:colOff>
      <xdr:row>59</xdr:row>
      <xdr:rowOff>6607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169184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124333</xdr:rowOff>
    </xdr:from>
    <xdr:to>
      <xdr:col>24</xdr:col>
      <xdr:colOff>114300</xdr:colOff>
      <xdr:row>58</xdr:row>
      <xdr:rowOff>54483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102760</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138332</xdr:rowOff>
    </xdr:from>
    <xdr:to>
      <xdr:col>20</xdr:col>
      <xdr:colOff>38100</xdr:colOff>
      <xdr:row>57</xdr:row>
      <xdr:rowOff>68482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85009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5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53042</xdr:rowOff>
    </xdr:from>
    <xdr:to>
      <xdr:col>15</xdr:col>
      <xdr:colOff>101600</xdr:colOff>
      <xdr:row>50</xdr:row>
      <xdr:rowOff>154642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6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171169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40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152288</xdr:rowOff>
    </xdr:from>
    <xdr:to>
      <xdr:col>10</xdr:col>
      <xdr:colOff>165100</xdr:colOff>
      <xdr:row>58</xdr:row>
      <xdr:rowOff>82438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73565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9793</xdr:rowOff>
    </xdr:from>
    <xdr:to>
      <xdr:col>6</xdr:col>
      <xdr:colOff>38100</xdr:colOff>
      <xdr:row>58</xdr:row>
      <xdr:rowOff>111393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127920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60681</xdr:rowOff>
    </xdr:from>
    <xdr:to>
      <xdr:col>24</xdr:col>
      <xdr:colOff>63500</xdr:colOff>
      <xdr:row>74</xdr:row>
      <xdr:rowOff>57004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576531"/>
          <a:ext cx="8382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60681</xdr:rowOff>
    </xdr:from>
    <xdr:to>
      <xdr:col>19</xdr:col>
      <xdr:colOff>177800</xdr:colOff>
      <xdr:row>76</xdr:row>
      <xdr:rowOff>34010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576531"/>
          <a:ext cx="889000" cy="4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34010</xdr:rowOff>
    </xdr:from>
    <xdr:to>
      <xdr:col>15</xdr:col>
      <xdr:colOff>50800</xdr:colOff>
      <xdr:row>76</xdr:row>
      <xdr:rowOff>148025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6421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148025</xdr:rowOff>
    </xdr:from>
    <xdr:to>
      <xdr:col>10</xdr:col>
      <xdr:colOff>114300</xdr:colOff>
      <xdr:row>77</xdr:row>
      <xdr:rowOff>25209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78225"/>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6204</xdr:rowOff>
    </xdr:from>
    <xdr:to>
      <xdr:col>24</xdr:col>
      <xdr:colOff>114300</xdr:colOff>
      <xdr:row>74</xdr:row>
      <xdr:rowOff>107804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29081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4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9881</xdr:rowOff>
    </xdr:from>
    <xdr:to>
      <xdr:col>20</xdr:col>
      <xdr:colOff>38100</xdr:colOff>
      <xdr:row>73</xdr:row>
      <xdr:rowOff>111481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128008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30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154660</xdr:rowOff>
    </xdr:from>
    <xdr:to>
      <xdr:col>15</xdr:col>
      <xdr:colOff>101600</xdr:colOff>
      <xdr:row>76</xdr:row>
      <xdr:rowOff>84810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101337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97225</xdr:rowOff>
    </xdr:from>
    <xdr:to>
      <xdr:col>10</xdr:col>
      <xdr:colOff>165100</xdr:colOff>
      <xdr:row>77</xdr:row>
      <xdr:rowOff>27375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43902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90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145859</xdr:rowOff>
    </xdr:from>
    <xdr:to>
      <xdr:col>6</xdr:col>
      <xdr:colOff>38100</xdr:colOff>
      <xdr:row>77</xdr:row>
      <xdr:rowOff>76009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92536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71989</xdr:rowOff>
    </xdr:from>
    <xdr:to>
      <xdr:col>24</xdr:col>
      <xdr:colOff>63500</xdr:colOff>
      <xdr:row>95</xdr:row>
      <xdr:rowOff>60421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188289"/>
          <a:ext cx="838200" cy="1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60421</xdr:rowOff>
    </xdr:from>
    <xdr:to>
      <xdr:col>19</xdr:col>
      <xdr:colOff>177800</xdr:colOff>
      <xdr:row>96</xdr:row>
      <xdr:rowOff>102324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48171"/>
          <a:ext cx="889000" cy="2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102324</xdr:rowOff>
    </xdr:from>
    <xdr:to>
      <xdr:col>15</xdr:col>
      <xdr:colOff>50800</xdr:colOff>
      <xdr:row>96</xdr:row>
      <xdr:rowOff>136111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61524"/>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41036</xdr:rowOff>
    </xdr:from>
    <xdr:to>
      <xdr:col>10</xdr:col>
      <xdr:colOff>114300</xdr:colOff>
      <xdr:row>96</xdr:row>
      <xdr:rowOff>136111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00236"/>
          <a:ext cx="8890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21189</xdr:rowOff>
    </xdr:from>
    <xdr:to>
      <xdr:col>24</xdr:col>
      <xdr:colOff>114300</xdr:colOff>
      <xdr:row>94</xdr:row>
      <xdr:rowOff>122789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44066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9621</xdr:rowOff>
    </xdr:from>
    <xdr:to>
      <xdr:col>20</xdr:col>
      <xdr:colOff>38100</xdr:colOff>
      <xdr:row>95</xdr:row>
      <xdr:rowOff>111221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127748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51524</xdr:rowOff>
    </xdr:from>
    <xdr:to>
      <xdr:col>15</xdr:col>
      <xdr:colOff>101600</xdr:colOff>
      <xdr:row>96</xdr:row>
      <xdr:rowOff>153124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169651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85311</xdr:rowOff>
    </xdr:from>
    <xdr:to>
      <xdr:col>10</xdr:col>
      <xdr:colOff>165100</xdr:colOff>
      <xdr:row>97</xdr:row>
      <xdr:rowOff>15461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31988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161686</xdr:rowOff>
    </xdr:from>
    <xdr:to>
      <xdr:col>6</xdr:col>
      <xdr:colOff>38100</xdr:colOff>
      <xdr:row>96</xdr:row>
      <xdr:rowOff>91836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108363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2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89408</xdr:rowOff>
    </xdr:from>
    <xdr:to>
      <xdr:col>55</xdr:col>
      <xdr:colOff>0</xdr:colOff>
      <xdr:row>38</xdr:row>
      <xdr:rowOff>122144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04508"/>
          <a:ext cx="8382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89682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450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89682</xdr:rowOff>
    </xdr:from>
    <xdr:to>
      <xdr:col>45</xdr:col>
      <xdr:colOff>177800</xdr:colOff>
      <xdr:row>38</xdr:row>
      <xdr:rowOff>90963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478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90231</xdr:rowOff>
    </xdr:from>
    <xdr:to>
      <xdr:col>41</xdr:col>
      <xdr:colOff>50800</xdr:colOff>
      <xdr:row>38</xdr:row>
      <xdr:rowOff>90963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5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71344</xdr:rowOff>
    </xdr:from>
    <xdr:to>
      <xdr:col>55</xdr:col>
      <xdr:colOff>50800</xdr:colOff>
      <xdr:row>39</xdr:row>
      <xdr:rowOff>1494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157721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38608</xdr:rowOff>
    </xdr:from>
    <xdr:to>
      <xdr:col>50</xdr:col>
      <xdr:colOff>165100</xdr:colOff>
      <xdr:row>38</xdr:row>
      <xdr:rowOff>140208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131335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38882</xdr:rowOff>
    </xdr:from>
    <xdr:to>
      <xdr:col>46</xdr:col>
      <xdr:colOff>38100</xdr:colOff>
      <xdr:row>38</xdr:row>
      <xdr:rowOff>140482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131609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6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40163</xdr:rowOff>
    </xdr:from>
    <xdr:to>
      <xdr:col>41</xdr:col>
      <xdr:colOff>101600</xdr:colOff>
      <xdr:row>38</xdr:row>
      <xdr:rowOff>141763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132890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39431</xdr:rowOff>
    </xdr:from>
    <xdr:to>
      <xdr:col>36</xdr:col>
      <xdr:colOff>165100</xdr:colOff>
      <xdr:row>38</xdr:row>
      <xdr:rowOff>141031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132158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151039</xdr:rowOff>
    </xdr:from>
    <xdr:to>
      <xdr:col>55</xdr:col>
      <xdr:colOff>0</xdr:colOff>
      <xdr:row>57</xdr:row>
      <xdr:rowOff>16667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52239"/>
          <a:ext cx="8382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151039</xdr:rowOff>
    </xdr:from>
    <xdr:to>
      <xdr:col>50</xdr:col>
      <xdr:colOff>114300</xdr:colOff>
      <xdr:row>57</xdr:row>
      <xdr:rowOff>5786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52239"/>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5786</xdr:rowOff>
    </xdr:from>
    <xdr:to>
      <xdr:col>45</xdr:col>
      <xdr:colOff>177800</xdr:colOff>
      <xdr:row>57</xdr:row>
      <xdr:rowOff>6975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843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145141</xdr:rowOff>
    </xdr:from>
    <xdr:to>
      <xdr:col>41</xdr:col>
      <xdr:colOff>50800</xdr:colOff>
      <xdr:row>57</xdr:row>
      <xdr:rowOff>6975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46341"/>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137317</xdr:rowOff>
    </xdr:from>
    <xdr:to>
      <xdr:col>55</xdr:col>
      <xdr:colOff>50800</xdr:colOff>
      <xdr:row>57</xdr:row>
      <xdr:rowOff>67467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115744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100239</xdr:rowOff>
    </xdr:from>
    <xdr:to>
      <xdr:col>50</xdr:col>
      <xdr:colOff>165100</xdr:colOff>
      <xdr:row>57</xdr:row>
      <xdr:rowOff>30389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21516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7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126436</xdr:rowOff>
    </xdr:from>
    <xdr:to>
      <xdr:col>46</xdr:col>
      <xdr:colOff>38100</xdr:colOff>
      <xdr:row>57</xdr:row>
      <xdr:rowOff>56586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47713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127625</xdr:rowOff>
    </xdr:from>
    <xdr:to>
      <xdr:col>41</xdr:col>
      <xdr:colOff>101600</xdr:colOff>
      <xdr:row>57</xdr:row>
      <xdr:rowOff>57775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48902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82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94341</xdr:rowOff>
    </xdr:from>
    <xdr:to>
      <xdr:col>36</xdr:col>
      <xdr:colOff>165100</xdr:colOff>
      <xdr:row>57</xdr:row>
      <xdr:rowOff>24491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15618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156274</xdr:rowOff>
    </xdr:from>
    <xdr:to>
      <xdr:col>55</xdr:col>
      <xdr:colOff>0</xdr:colOff>
      <xdr:row>76</xdr:row>
      <xdr:rowOff>161874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8647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156274</xdr:rowOff>
    </xdr:from>
    <xdr:to>
      <xdr:col>50</xdr:col>
      <xdr:colOff>114300</xdr:colOff>
      <xdr:row>77</xdr:row>
      <xdr:rowOff>35801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86474"/>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35801</xdr:rowOff>
    </xdr:from>
    <xdr:to>
      <xdr:col>45</xdr:col>
      <xdr:colOff>177800</xdr:colOff>
      <xdr:row>78</xdr:row>
      <xdr:rowOff>17704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745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5778</xdr:rowOff>
    </xdr:from>
    <xdr:to>
      <xdr:col>41</xdr:col>
      <xdr:colOff>50800</xdr:colOff>
      <xdr:row>78</xdr:row>
      <xdr:rowOff>17704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78878"/>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111074</xdr:rowOff>
    </xdr:from>
    <xdr:to>
      <xdr:col>55</xdr:col>
      <xdr:colOff>50800</xdr:colOff>
      <xdr:row>77</xdr:row>
      <xdr:rowOff>41224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89501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105474</xdr:rowOff>
    </xdr:from>
    <xdr:to>
      <xdr:col>50</xdr:col>
      <xdr:colOff>165100</xdr:colOff>
      <xdr:row>77</xdr:row>
      <xdr:rowOff>35624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156451</xdr:rowOff>
    </xdr:from>
    <xdr:to>
      <xdr:col>46</xdr:col>
      <xdr:colOff>38100</xdr:colOff>
      <xdr:row>77</xdr:row>
      <xdr:rowOff>86601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77728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2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138354</xdr:rowOff>
    </xdr:from>
    <xdr:to>
      <xdr:col>41</xdr:col>
      <xdr:colOff>101600</xdr:colOff>
      <xdr:row>78</xdr:row>
      <xdr:rowOff>68504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59631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3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126428</xdr:rowOff>
    </xdr:from>
    <xdr:to>
      <xdr:col>36</xdr:col>
      <xdr:colOff>165100</xdr:colOff>
      <xdr:row>78</xdr:row>
      <xdr:rowOff>56578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47705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56984</xdr:rowOff>
    </xdr:from>
    <xdr:to>
      <xdr:col>55</xdr:col>
      <xdr:colOff>0</xdr:colOff>
      <xdr:row>97</xdr:row>
      <xdr:rowOff>66508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87634"/>
          <a:ext cx="8382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66508</xdr:rowOff>
    </xdr:from>
    <xdr:to>
      <xdr:col>50</xdr:col>
      <xdr:colOff>114300</xdr:colOff>
      <xdr:row>97</xdr:row>
      <xdr:rowOff>77101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7158"/>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77101</xdr:rowOff>
    </xdr:from>
    <xdr:to>
      <xdr:col>45</xdr:col>
      <xdr:colOff>177800</xdr:colOff>
      <xdr:row>97</xdr:row>
      <xdr:rowOff>80479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775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74439</xdr:rowOff>
    </xdr:from>
    <xdr:to>
      <xdr:col>41</xdr:col>
      <xdr:colOff>50800</xdr:colOff>
      <xdr:row>97</xdr:row>
      <xdr:rowOff>80479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05089"/>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6184</xdr:rowOff>
    </xdr:from>
    <xdr:to>
      <xdr:col>55</xdr:col>
      <xdr:colOff>50800</xdr:colOff>
      <xdr:row>97</xdr:row>
      <xdr:rowOff>107784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29061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15708</xdr:rowOff>
    </xdr:from>
    <xdr:to>
      <xdr:col>50</xdr:col>
      <xdr:colOff>165100</xdr:colOff>
      <xdr:row>97</xdr:row>
      <xdr:rowOff>117308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133835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2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26301</xdr:rowOff>
    </xdr:from>
    <xdr:to>
      <xdr:col>46</xdr:col>
      <xdr:colOff>38100</xdr:colOff>
      <xdr:row>97</xdr:row>
      <xdr:rowOff>127901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144428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29679</xdr:rowOff>
    </xdr:from>
    <xdr:to>
      <xdr:col>41</xdr:col>
      <xdr:colOff>101600</xdr:colOff>
      <xdr:row>97</xdr:row>
      <xdr:rowOff>131279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122406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23639</xdr:rowOff>
    </xdr:from>
    <xdr:to>
      <xdr:col>36</xdr:col>
      <xdr:colOff>165100</xdr:colOff>
      <xdr:row>97</xdr:row>
      <xdr:rowOff>125239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119793</xdr:rowOff>
    </xdr:from>
    <xdr:to>
      <xdr:col>85</xdr:col>
      <xdr:colOff>127000</xdr:colOff>
      <xdr:row>36</xdr:row>
      <xdr:rowOff>25591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20543"/>
          <a:ext cx="8382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19209</xdr:rowOff>
    </xdr:from>
    <xdr:to>
      <xdr:col>81</xdr:col>
      <xdr:colOff>50800</xdr:colOff>
      <xdr:row>36</xdr:row>
      <xdr:rowOff>25591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9140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19209</xdr:rowOff>
    </xdr:from>
    <xdr:to>
      <xdr:col>76</xdr:col>
      <xdr:colOff>114300</xdr:colOff>
      <xdr:row>36</xdr:row>
      <xdr:rowOff>60547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91409"/>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60547</xdr:rowOff>
    </xdr:from>
    <xdr:to>
      <xdr:col>71</xdr:col>
      <xdr:colOff>177800</xdr:colOff>
      <xdr:row>37</xdr:row>
      <xdr:rowOff>8065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32747"/>
          <a:ext cx="889000" cy="1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68993</xdr:rowOff>
    </xdr:from>
    <xdr:to>
      <xdr:col>85</xdr:col>
      <xdr:colOff>177800</xdr:colOff>
      <xdr:row>35</xdr:row>
      <xdr:rowOff>170593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91870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146241</xdr:rowOff>
    </xdr:from>
    <xdr:to>
      <xdr:col>81</xdr:col>
      <xdr:colOff>101600</xdr:colOff>
      <xdr:row>36</xdr:row>
      <xdr:rowOff>76391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92918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139859</xdr:rowOff>
    </xdr:from>
    <xdr:to>
      <xdr:col>76</xdr:col>
      <xdr:colOff>165100</xdr:colOff>
      <xdr:row>36</xdr:row>
      <xdr:rowOff>70009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61136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9747</xdr:rowOff>
    </xdr:from>
    <xdr:to>
      <xdr:col>72</xdr:col>
      <xdr:colOff>38100</xdr:colOff>
      <xdr:row>36</xdr:row>
      <xdr:rowOff>111347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102474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128715</xdr:rowOff>
    </xdr:from>
    <xdr:to>
      <xdr:col>67</xdr:col>
      <xdr:colOff>101600</xdr:colOff>
      <xdr:row>37</xdr:row>
      <xdr:rowOff>58865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49992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2458</xdr:rowOff>
    </xdr:from>
    <xdr:to>
      <xdr:col>85</xdr:col>
      <xdr:colOff>127000</xdr:colOff>
      <xdr:row>54</xdr:row>
      <xdr:rowOff>83562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60758"/>
          <a:ext cx="8382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3830</xdr:rowOff>
    </xdr:from>
    <xdr:to>
      <xdr:col>81</xdr:col>
      <xdr:colOff>50800</xdr:colOff>
      <xdr:row>54</xdr:row>
      <xdr:rowOff>2458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090680"/>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3830</xdr:rowOff>
    </xdr:from>
    <xdr:to>
      <xdr:col>76</xdr:col>
      <xdr:colOff>114300</xdr:colOff>
      <xdr:row>56</xdr:row>
      <xdr:rowOff>102749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090680"/>
          <a:ext cx="889000" cy="6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102749</xdr:rowOff>
    </xdr:from>
    <xdr:to>
      <xdr:col>71</xdr:col>
      <xdr:colOff>177800</xdr:colOff>
      <xdr:row>57</xdr:row>
      <xdr:rowOff>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03949"/>
          <a:ext cx="889000" cy="6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32762</xdr:rowOff>
    </xdr:from>
    <xdr:to>
      <xdr:col>85</xdr:col>
      <xdr:colOff>177800</xdr:colOff>
      <xdr:row>54</xdr:row>
      <xdr:rowOff>134362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9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55639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123108</xdr:rowOff>
    </xdr:from>
    <xdr:to>
      <xdr:col>81</xdr:col>
      <xdr:colOff>101600</xdr:colOff>
      <xdr:row>54</xdr:row>
      <xdr:rowOff>53258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69785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9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124480</xdr:rowOff>
    </xdr:from>
    <xdr:to>
      <xdr:col>76</xdr:col>
      <xdr:colOff>165100</xdr:colOff>
      <xdr:row>53</xdr:row>
      <xdr:rowOff>54630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0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71157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8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51949</xdr:rowOff>
    </xdr:from>
    <xdr:to>
      <xdr:col>72</xdr:col>
      <xdr:colOff>38100</xdr:colOff>
      <xdr:row>56</xdr:row>
      <xdr:rowOff>153549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144676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120676</xdr:rowOff>
    </xdr:from>
    <xdr:to>
      <xdr:col>67</xdr:col>
      <xdr:colOff>101600</xdr:colOff>
      <xdr:row>57</xdr:row>
      <xdr:rowOff>50826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67353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41630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618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33096</xdr:rowOff>
    </xdr:from>
    <xdr:to>
      <xdr:col>76</xdr:col>
      <xdr:colOff>114300</xdr:colOff>
      <xdr:row>79</xdr:row>
      <xdr:rowOff>41630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7646"/>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119278</xdr:rowOff>
    </xdr:from>
    <xdr:to>
      <xdr:col>71</xdr:col>
      <xdr:colOff>177800</xdr:colOff>
      <xdr:row>79</xdr:row>
      <xdr:rowOff>33096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92378"/>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162280</xdr:rowOff>
    </xdr:from>
    <xdr:to>
      <xdr:col>76</xdr:col>
      <xdr:colOff>165100</xdr:colOff>
      <xdr:row>79</xdr:row>
      <xdr:rowOff>92430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83557</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153746</xdr:rowOff>
    </xdr:from>
    <xdr:to>
      <xdr:col>72</xdr:col>
      <xdr:colOff>38100</xdr:colOff>
      <xdr:row>79</xdr:row>
      <xdr:rowOff>83896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75023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1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68478</xdr:rowOff>
    </xdr:from>
    <xdr:to>
      <xdr:col>67</xdr:col>
      <xdr:colOff>101600</xdr:colOff>
      <xdr:row>78</xdr:row>
      <xdr:rowOff>170078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161205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3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67787</xdr:rowOff>
    </xdr:from>
    <xdr:to>
      <xdr:col>85</xdr:col>
      <xdr:colOff>127000</xdr:colOff>
      <xdr:row>95</xdr:row>
      <xdr:rowOff>102095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55537"/>
          <a:ext cx="8382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102095</xdr:rowOff>
    </xdr:from>
    <xdr:to>
      <xdr:col>81</xdr:col>
      <xdr:colOff>50800</xdr:colOff>
      <xdr:row>95</xdr:row>
      <xdr:rowOff>138652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89845"/>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84550</xdr:rowOff>
    </xdr:from>
    <xdr:to>
      <xdr:col>76</xdr:col>
      <xdr:colOff>114300</xdr:colOff>
      <xdr:row>95</xdr:row>
      <xdr:rowOff>138652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7230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84550</xdr:rowOff>
    </xdr:from>
    <xdr:to>
      <xdr:col>71</xdr:col>
      <xdr:colOff>177800</xdr:colOff>
      <xdr:row>95</xdr:row>
      <xdr:rowOff>164960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72300"/>
          <a:ext cx="889000" cy="8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16987</xdr:rowOff>
    </xdr:from>
    <xdr:to>
      <xdr:col>85</xdr:col>
      <xdr:colOff>177800</xdr:colOff>
      <xdr:row>95</xdr:row>
      <xdr:rowOff>118587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166864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51295</xdr:rowOff>
    </xdr:from>
    <xdr:to>
      <xdr:col>81</xdr:col>
      <xdr:colOff>101600</xdr:colOff>
      <xdr:row>95</xdr:row>
      <xdr:rowOff>152895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144022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87852</xdr:rowOff>
    </xdr:from>
    <xdr:to>
      <xdr:col>76</xdr:col>
      <xdr:colOff>165100</xdr:colOff>
      <xdr:row>96</xdr:row>
      <xdr:rowOff>18002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33750</xdr:rowOff>
    </xdr:from>
    <xdr:to>
      <xdr:col>72</xdr:col>
      <xdr:colOff>38100</xdr:colOff>
      <xdr:row>95</xdr:row>
      <xdr:rowOff>135350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126477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1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114160</xdr:rowOff>
    </xdr:from>
    <xdr:to>
      <xdr:col>67</xdr:col>
      <xdr:colOff>101600</xdr:colOff>
      <xdr:row>96</xdr:row>
      <xdr:rowOff>44310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35437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総務費については、ふるさと納税額の増加に伴う返礼品等関連経費が増加したものの、財政調整基金や減債基金への積立金が減少したことにより、前年度よりも減少している。</a:t>
          </a:r>
        </a:p>
        <a:p>
          <a:r>
            <a:rPr kumimoji="1" lang="ja-JP" altLang="en-US" sz="1300">
              <a:latin typeface="ＭＳ Ｐゴシック" panose="020B0600070205080204" pitchFamily="50" charset="-128"/>
              <a:ea typeface="ＭＳ Ｐゴシック" panose="020B0600070205080204" pitchFamily="50" charset="-128"/>
            </a:rPr>
            <a:t>　民生費については、電力・ガス・食料品等価格高騰緊急支援給付金や、ひこねっこ応援臨時給付金が増加したものの、子育て世帯への臨時特別給付金や住民税非課税世帯等臨時特別給付金の減少により、前年度よりも減少している。</a:t>
          </a:r>
        </a:p>
        <a:p>
          <a:r>
            <a:rPr kumimoji="1" lang="ja-JP" altLang="en-US" sz="1300">
              <a:latin typeface="ＭＳ Ｐゴシック" panose="020B0600070205080204" pitchFamily="50" charset="-128"/>
              <a:ea typeface="ＭＳ Ｐゴシック" panose="020B0600070205080204" pitchFamily="50" charset="-128"/>
            </a:rPr>
            <a:t>　衛生費については、新型コロナウイルスワクチン接種事業の予防接種委託料が減少したものの、ごみ焼却場整備事業に係る工事請負費の増加により、大きく増加している。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彦根中学校校舎増築に係る工事請負費や彦根市立図書館大規模改修に係る工事請負費が増加したものの、彦根市スポーツ・文化交流センターの整備に係る工事請負費の減少により、前年度よりも減少している。</a:t>
          </a: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公債費については、近年実施した大型の投資事業の財源とした公債費の償還が開始されたことに伴い、前年度よりも増加している。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年度に引き続き、前年度と同程度で推移した。</a:t>
          </a:r>
        </a:p>
        <a:p>
          <a:r>
            <a:rPr kumimoji="1" lang="ja-JP" altLang="en-US" sz="1100">
              <a:latin typeface="ＭＳ ゴシック" pitchFamily="49" charset="-128"/>
              <a:ea typeface="ＭＳ ゴシック" pitchFamily="49" charset="-128"/>
            </a:rPr>
            <a:t>　実質収支額は、市税や寄附金などが増加する一方で、国庫支出金や市債の減などにより、歳入全体としては減少したものの、歳出について、彦根市スポーツ・文化交流センター整備事業の進捗に伴う工事請負費の減少により、歳入の減少以上に歳出が大きく減少したため、前年度より</a:t>
          </a:r>
          <a:r>
            <a:rPr kumimoji="1" lang="en-US" altLang="ja-JP" sz="1100">
              <a:latin typeface="ＭＳ ゴシック" pitchFamily="49" charset="-128"/>
              <a:ea typeface="ＭＳ ゴシック" pitchFamily="49" charset="-128"/>
            </a:rPr>
            <a:t>0.65</a:t>
          </a:r>
          <a:r>
            <a:rPr kumimoji="1" lang="ja-JP" altLang="en-US" sz="1100">
              <a:latin typeface="ＭＳ ゴシック" pitchFamily="49" charset="-128"/>
              <a:ea typeface="ＭＳ ゴシック" pitchFamily="49" charset="-128"/>
            </a:rPr>
            <a:t>ポイント増加し、実質単年度収支についても黒字となった。</a:t>
          </a:r>
        </a:p>
        <a:p>
          <a:r>
            <a:rPr kumimoji="1" lang="ja-JP" altLang="en-US" sz="1100">
              <a:latin typeface="ＭＳ ゴシック" pitchFamily="49" charset="-128"/>
              <a:ea typeface="ＭＳ ゴシック" pitchFamily="49" charset="-128"/>
            </a:rPr>
            <a:t>　今後については、既に着手している投資的経費等を含め、事業の廃止、中止、延伸をしつつ、後年度負担に留意しながら、新たな財源の確保についても取組を進め、財政の健全化に努める。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年度に引き続き、全会計において赤字は発生しておらず、良好な状態である。</a:t>
          </a:r>
        </a:p>
        <a:p>
          <a:r>
            <a:rPr kumimoji="1" lang="ja-JP" altLang="en-US" sz="1400">
              <a:latin typeface="ＭＳ ゴシック" pitchFamily="49" charset="-128"/>
              <a:ea typeface="ＭＳ ゴシック" pitchFamily="49" charset="-128"/>
            </a:rPr>
            <a:t>　病院事業会計においては、新型コロナウイルス感染症対応に係る空床補償等の補助金は減少したものの、診療単価の上昇等により、医業収益が増加したことで実質収支も増となり、標準財政規模比についても前年度比増となった。　</a:t>
          </a:r>
        </a:p>
        <a:p>
          <a:r>
            <a:rPr kumimoji="1" lang="ja-JP" altLang="en-US" sz="1400">
              <a:latin typeface="ＭＳ ゴシック" pitchFamily="49" charset="-128"/>
              <a:ea typeface="ＭＳ ゴシック" pitchFamily="49" charset="-128"/>
            </a:rPr>
            <a:t>　水道事業会計においては、前年度と比較して総配水量は微増したものの、有収率が</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ポイント減少したことで総収益が減となったが、標準財政規模が減となったことから、標準財政規模比については全年度比増となった。</a:t>
          </a:r>
        </a:p>
        <a:p>
          <a:r>
            <a:rPr kumimoji="1" lang="ja-JP" altLang="en-US" sz="1400">
              <a:latin typeface="ＭＳ ゴシック" pitchFamily="49" charset="-128"/>
              <a:ea typeface="ＭＳ ゴシック" pitchFamily="49" charset="-128"/>
            </a:rPr>
            <a:t>　下水道事業会計においては、総収支では黒字を保っているものの、経営の本体である営業収支では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億円超の損失を計上しており、営業外収支の黒字により全体収支の均衡を保っている状況である。令和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年度に策定した「彦根市公共下水道事業・第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期経営計画」に基づき、中長期的な視点から運営を図っていく必要がある。</a:t>
          </a:r>
        </a:p>
        <a:p>
          <a:r>
            <a:rPr kumimoji="1" lang="ja-JP" altLang="en-US" sz="1400">
              <a:latin typeface="ＭＳ ゴシック" pitchFamily="49" charset="-128"/>
              <a:ea typeface="ＭＳ ゴシック" pitchFamily="49" charset="-128"/>
            </a:rPr>
            <a:t>　その他の事業会計も含めて、平成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年連続で全会計で黒字となったが、今後も経営状態に注意していく必要がある。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55179232</v>
      </c>
      <c r="BO4" s="371"/>
      <c r="BP4" s="371"/>
      <c r="BQ4" s="371"/>
      <c r="BR4" s="371"/>
      <c r="BS4" s="371"/>
      <c r="BT4" s="371"/>
      <c r="BU4" s="372"/>
      <c r="BV4" s="370">
        <v>57096887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9.1</v>
      </c>
      <c r="CU4" s="377"/>
      <c r="CV4" s="377"/>
      <c r="CW4" s="377"/>
      <c r="CX4" s="377"/>
      <c r="CY4" s="377"/>
      <c r="CZ4" s="377"/>
      <c r="DA4" s="378"/>
      <c r="DB4" s="376">
        <v>8.4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52658201</v>
      </c>
      <c r="BO5" s="408"/>
      <c r="BP5" s="408"/>
      <c r="BQ5" s="408"/>
      <c r="BR5" s="408"/>
      <c r="BS5" s="408"/>
      <c r="BT5" s="408"/>
      <c r="BU5" s="409"/>
      <c r="BV5" s="407">
        <v>54733356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94.4</v>
      </c>
      <c r="CU5" s="405"/>
      <c r="CV5" s="405"/>
      <c r="CW5" s="405"/>
      <c r="CX5" s="405"/>
      <c r="CY5" s="405"/>
      <c r="CZ5" s="405"/>
      <c r="DA5" s="406"/>
      <c r="DB5" s="404">
        <v>86.9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2521031</v>
      </c>
      <c r="BO6" s="408"/>
      <c r="BP6" s="408"/>
      <c r="BQ6" s="408"/>
      <c r="BR6" s="408"/>
      <c r="BS6" s="408"/>
      <c r="BT6" s="408"/>
      <c r="BU6" s="409"/>
      <c r="BV6" s="407">
        <v>2363531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96.8</v>
      </c>
      <c r="CU6" s="445"/>
      <c r="CV6" s="445"/>
      <c r="CW6" s="445"/>
      <c r="CX6" s="445"/>
      <c r="CY6" s="445"/>
      <c r="CZ6" s="445"/>
      <c r="DA6" s="446"/>
      <c r="DB6" s="444">
        <v>95.6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169944</v>
      </c>
      <c r="BO7" s="408"/>
      <c r="BP7" s="408"/>
      <c r="BQ7" s="408"/>
      <c r="BR7" s="408"/>
      <c r="BS7" s="408"/>
      <c r="BT7" s="408"/>
      <c r="BU7" s="409"/>
      <c r="BV7" s="407">
        <v>111190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25831868</v>
      </c>
      <c r="CU7" s="408"/>
      <c r="CV7" s="408"/>
      <c r="CW7" s="408"/>
      <c r="CX7" s="408"/>
      <c r="CY7" s="408"/>
      <c r="CZ7" s="408"/>
      <c r="DA7" s="409"/>
      <c r="DB7" s="407">
        <v>26658768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2351087</v>
      </c>
      <c r="BO8" s="408"/>
      <c r="BP8" s="408"/>
      <c r="BQ8" s="408"/>
      <c r="BR8" s="408"/>
      <c r="BS8" s="408"/>
      <c r="BT8" s="408"/>
      <c r="BU8" s="409"/>
      <c r="BV8" s="407">
        <v>2252341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113647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98746</v>
      </c>
      <c r="BO9" s="408"/>
      <c r="BP9" s="408"/>
      <c r="BQ9" s="408"/>
      <c r="BR9" s="408"/>
      <c r="BS9" s="408"/>
      <c r="BT9" s="408"/>
      <c r="BU9" s="409"/>
      <c r="BV9" s="407">
        <v>1586362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10.5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113679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1200054</v>
      </c>
      <c r="BO10" s="408"/>
      <c r="BP10" s="408"/>
      <c r="BQ10" s="408"/>
      <c r="BR10" s="408"/>
      <c r="BS10" s="408"/>
      <c r="BT10" s="408"/>
      <c r="BU10" s="409"/>
      <c r="BV10" s="407">
        <v>2350636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111648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755907</v>
      </c>
      <c r="BO12" s="408"/>
      <c r="BP12" s="408"/>
      <c r="BQ12" s="408"/>
      <c r="BR12" s="408"/>
      <c r="BS12" s="408"/>
      <c r="BT12" s="408"/>
      <c r="BU12" s="409"/>
      <c r="BV12" s="407">
        <v>2309165</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108502</v>
      </c>
      <c r="S13" s="492"/>
      <c r="T13" s="492"/>
      <c r="U13" s="492"/>
      <c r="V13" s="493"/>
      <c r="W13" s="423" t="s">
        <v>142</v>
      </c>
      <c r="X13" s="424"/>
      <c r="Y13" s="424"/>
      <c r="Z13" s="424"/>
      <c r="AA13" s="424"/>
      <c r="AB13" s="414"/>
      <c r="AC13" s="458">
        <v>882</v>
      </c>
      <c r="AD13" s="459"/>
      <c r="AE13" s="459"/>
      <c r="AF13" s="459"/>
      <c r="AG13" s="501"/>
      <c r="AH13" s="458">
        <v>988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542893</v>
      </c>
      <c r="BO13" s="408"/>
      <c r="BP13" s="408"/>
      <c r="BQ13" s="408"/>
      <c r="BR13" s="408"/>
      <c r="BS13" s="408"/>
      <c r="BT13" s="408"/>
      <c r="BU13" s="409"/>
      <c r="BV13" s="407">
        <v>1627833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111807</v>
      </c>
      <c r="S14" s="492"/>
      <c r="T14" s="492"/>
      <c r="U14" s="492"/>
      <c r="V14" s="493"/>
      <c r="W14" s="397"/>
      <c r="X14" s="398"/>
      <c r="Y14" s="398"/>
      <c r="Z14" s="398"/>
      <c r="AA14" s="398"/>
      <c r="AB14" s="387"/>
      <c r="AC14" s="494">
        <v>1.6</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56.1</v>
      </c>
      <c r="CU14" s="506"/>
      <c r="CV14" s="506"/>
      <c r="CW14" s="506"/>
      <c r="CX14" s="506"/>
      <c r="CY14" s="506"/>
      <c r="CZ14" s="506"/>
      <c r="DA14" s="507"/>
      <c r="DB14" s="505">
        <v>47.3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109151</v>
      </c>
      <c r="S15" s="492"/>
      <c r="T15" s="492"/>
      <c r="U15" s="492"/>
      <c r="V15" s="493"/>
      <c r="W15" s="423" t="s">
        <v>150</v>
      </c>
      <c r="X15" s="424"/>
      <c r="Y15" s="424"/>
      <c r="Z15" s="424"/>
      <c r="AA15" s="424"/>
      <c r="AB15" s="414"/>
      <c r="AC15" s="458">
        <v>18526</v>
      </c>
      <c r="AD15" s="459"/>
      <c r="AE15" s="459"/>
      <c r="AF15" s="459"/>
      <c r="AG15" s="501"/>
      <c r="AH15" s="458">
        <v>18802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15622833</v>
      </c>
      <c r="BO15" s="371"/>
      <c r="BP15" s="371"/>
      <c r="BQ15" s="371"/>
      <c r="BR15" s="371"/>
      <c r="BS15" s="371"/>
      <c r="BT15" s="371"/>
      <c r="BU15" s="372"/>
      <c r="BV15" s="370">
        <v>14842326</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34.5</v>
      </c>
      <c r="AD16" s="495"/>
      <c r="AE16" s="495"/>
      <c r="AF16" s="495"/>
      <c r="AG16" s="496"/>
      <c r="AH16" s="494">
        <v>35.200000000000003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21011507</v>
      </c>
      <c r="BO16" s="408"/>
      <c r="BP16" s="408"/>
      <c r="BQ16" s="408"/>
      <c r="BR16" s="408"/>
      <c r="BS16" s="408"/>
      <c r="BT16" s="408"/>
      <c r="BU16" s="409"/>
      <c r="BV16" s="407">
        <v>20045116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34325</v>
      </c>
      <c r="AD17" s="459"/>
      <c r="AE17" s="459"/>
      <c r="AF17" s="459"/>
      <c r="AG17" s="501"/>
      <c r="AH17" s="458">
        <v>33569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19857910</v>
      </c>
      <c r="BO17" s="408"/>
      <c r="BP17" s="408"/>
      <c r="BQ17" s="408"/>
      <c r="BR17" s="408"/>
      <c r="BS17" s="408"/>
      <c r="BT17" s="408"/>
      <c r="BU17" s="409"/>
      <c r="BV17" s="407">
        <v>18866981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196.87</v>
      </c>
      <c r="M18" s="531"/>
      <c r="N18" s="531"/>
      <c r="O18" s="531"/>
      <c r="P18" s="531"/>
      <c r="Q18" s="531"/>
      <c r="R18" s="532"/>
      <c r="S18" s="532"/>
      <c r="T18" s="532"/>
      <c r="U18" s="532"/>
      <c r="V18" s="533"/>
      <c r="W18" s="425"/>
      <c r="X18" s="426"/>
      <c r="Y18" s="426"/>
      <c r="Z18" s="426"/>
      <c r="AA18" s="426"/>
      <c r="AB18" s="417"/>
      <c r="AC18" s="534">
        <v>63.9</v>
      </c>
      <c r="AD18" s="535"/>
      <c r="AE18" s="535"/>
      <c r="AF18" s="535"/>
      <c r="AG18" s="536"/>
      <c r="AH18" s="534">
        <v>62.9</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25610959</v>
      </c>
      <c r="BO18" s="408"/>
      <c r="BP18" s="408"/>
      <c r="BQ18" s="408"/>
      <c r="BR18" s="408"/>
      <c r="BS18" s="408"/>
      <c r="BT18" s="408"/>
      <c r="BU18" s="409"/>
      <c r="BV18" s="407">
        <v>24405350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577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33968618</v>
      </c>
      <c r="BO19" s="408"/>
      <c r="BP19" s="408"/>
      <c r="BQ19" s="408"/>
      <c r="BR19" s="408"/>
      <c r="BS19" s="408"/>
      <c r="BT19" s="408"/>
      <c r="BU19" s="409"/>
      <c r="BV19" s="407">
        <v>34441276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48212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53707806</v>
      </c>
      <c r="BO22" s="371"/>
      <c r="BP22" s="371"/>
      <c r="BQ22" s="371"/>
      <c r="BR22" s="371"/>
      <c r="BS22" s="371"/>
      <c r="BT22" s="371"/>
      <c r="BU22" s="372"/>
      <c r="BV22" s="370">
        <v>51504279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18744482</v>
      </c>
      <c r="BO23" s="408"/>
      <c r="BP23" s="408"/>
      <c r="BQ23" s="408"/>
      <c r="BR23" s="408"/>
      <c r="BS23" s="408"/>
      <c r="BT23" s="408"/>
      <c r="BU23" s="409"/>
      <c r="BV23" s="407">
        <v>18554088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9250</v>
      </c>
      <c r="R24" s="459"/>
      <c r="S24" s="459"/>
      <c r="T24" s="459"/>
      <c r="U24" s="459"/>
      <c r="V24" s="501"/>
      <c r="W24" s="553"/>
      <c r="X24" s="554"/>
      <c r="Y24" s="555"/>
      <c r="Z24" s="457" t="s">
        <v>175</v>
      </c>
      <c r="AA24" s="437"/>
      <c r="AB24" s="437"/>
      <c r="AC24" s="437"/>
      <c r="AD24" s="437"/>
      <c r="AE24" s="437"/>
      <c r="AF24" s="437"/>
      <c r="AG24" s="438"/>
      <c r="AH24" s="458">
        <v>803</v>
      </c>
      <c r="AI24" s="459"/>
      <c r="AJ24" s="459"/>
      <c r="AK24" s="459"/>
      <c r="AL24" s="501"/>
      <c r="AM24" s="458">
        <v>2379289</v>
      </c>
      <c r="AN24" s="459"/>
      <c r="AO24" s="459"/>
      <c r="AP24" s="459"/>
      <c r="AQ24" s="459"/>
      <c r="AR24" s="501"/>
      <c r="AS24" s="458">
        <v>2963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33522765</v>
      </c>
      <c r="BO24" s="408"/>
      <c r="BP24" s="408"/>
      <c r="BQ24" s="408"/>
      <c r="BR24" s="408"/>
      <c r="BS24" s="408"/>
      <c r="BT24" s="408"/>
      <c r="BU24" s="409"/>
      <c r="BV24" s="407">
        <v>30335589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7700</v>
      </c>
      <c r="R25" s="459"/>
      <c r="S25" s="459"/>
      <c r="T25" s="459"/>
      <c r="U25" s="459"/>
      <c r="V25" s="501"/>
      <c r="W25" s="553"/>
      <c r="X25" s="554"/>
      <c r="Y25" s="555"/>
      <c r="Z25" s="457" t="s">
        <v>178</v>
      </c>
      <c r="AA25" s="437"/>
      <c r="AB25" s="437"/>
      <c r="AC25" s="437"/>
      <c r="AD25" s="437"/>
      <c r="AE25" s="437"/>
      <c r="AF25" s="437"/>
      <c r="AG25" s="438"/>
      <c r="AH25" s="458">
        <v>163</v>
      </c>
      <c r="AI25" s="459"/>
      <c r="AJ25" s="459"/>
      <c r="AK25" s="459"/>
      <c r="AL25" s="501"/>
      <c r="AM25" s="458">
        <v>466995</v>
      </c>
      <c r="AN25" s="459"/>
      <c r="AO25" s="459"/>
      <c r="AP25" s="459"/>
      <c r="AQ25" s="459"/>
      <c r="AR25" s="501"/>
      <c r="AS25" s="458">
        <v>2865</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11699242</v>
      </c>
      <c r="BO25" s="371"/>
      <c r="BP25" s="371"/>
      <c r="BQ25" s="371"/>
      <c r="BR25" s="371"/>
      <c r="BS25" s="371"/>
      <c r="BT25" s="371"/>
      <c r="BU25" s="372"/>
      <c r="BV25" s="370">
        <v>13114450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7050</v>
      </c>
      <c r="R26" s="459"/>
      <c r="S26" s="459"/>
      <c r="T26" s="459"/>
      <c r="U26" s="459"/>
      <c r="V26" s="501"/>
      <c r="W26" s="553"/>
      <c r="X26" s="554"/>
      <c r="Y26" s="555"/>
      <c r="Z26" s="457" t="s">
        <v>181</v>
      </c>
      <c r="AA26" s="559"/>
      <c r="AB26" s="559"/>
      <c r="AC26" s="559"/>
      <c r="AD26" s="559"/>
      <c r="AE26" s="559"/>
      <c r="AF26" s="559"/>
      <c r="AG26" s="560"/>
      <c r="AH26" s="458">
        <v>20</v>
      </c>
      <c r="AI26" s="459"/>
      <c r="AJ26" s="459"/>
      <c r="AK26" s="459"/>
      <c r="AL26" s="501"/>
      <c r="AM26" s="458">
        <v>67220</v>
      </c>
      <c r="AN26" s="459"/>
      <c r="AO26" s="459"/>
      <c r="AP26" s="459"/>
      <c r="AQ26" s="459"/>
      <c r="AR26" s="501"/>
      <c r="AS26" s="458">
        <v>3361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5340</v>
      </c>
      <c r="R27" s="459"/>
      <c r="S27" s="459"/>
      <c r="T27" s="459"/>
      <c r="U27" s="459"/>
      <c r="V27" s="501"/>
      <c r="W27" s="553"/>
      <c r="X27" s="554"/>
      <c r="Y27" s="555"/>
      <c r="Z27" s="457" t="s">
        <v>184</v>
      </c>
      <c r="AA27" s="437"/>
      <c r="AB27" s="437"/>
      <c r="AC27" s="437"/>
      <c r="AD27" s="437"/>
      <c r="AE27" s="437"/>
      <c r="AF27" s="437"/>
      <c r="AG27" s="438"/>
      <c r="AH27" s="458">
        <v>91</v>
      </c>
      <c r="AI27" s="459"/>
      <c r="AJ27" s="459"/>
      <c r="AK27" s="459"/>
      <c r="AL27" s="501"/>
      <c r="AM27" s="458">
        <v>288617</v>
      </c>
      <c r="AN27" s="459"/>
      <c r="AO27" s="459"/>
      <c r="AP27" s="459"/>
      <c r="AQ27" s="459"/>
      <c r="AR27" s="501"/>
      <c r="AS27" s="458">
        <v>3172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1163943</v>
      </c>
      <c r="BO27" s="527"/>
      <c r="BP27" s="527"/>
      <c r="BQ27" s="527"/>
      <c r="BR27" s="527"/>
      <c r="BS27" s="527"/>
      <c r="BT27" s="527"/>
      <c r="BU27" s="528"/>
      <c r="BV27" s="526">
        <v>1163943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4540</v>
      </c>
      <c r="R28" s="459"/>
      <c r="S28" s="459"/>
      <c r="T28" s="459"/>
      <c r="U28" s="459"/>
      <c r="V28" s="501"/>
      <c r="W28" s="553"/>
      <c r="X28" s="554"/>
      <c r="Y28" s="555"/>
      <c r="Z28" s="457" t="s">
        <v>187</v>
      </c>
      <c r="AA28" s="437"/>
      <c r="AB28" s="437"/>
      <c r="AC28" s="437"/>
      <c r="AD28" s="437"/>
      <c r="AE28" s="437"/>
      <c r="AF28" s="437"/>
      <c r="AG28" s="438"/>
      <c r="AH28" s="458" t="s">
        <v>130</v>
      </c>
      <c r="AI28" s="459"/>
      <c r="AJ28" s="459"/>
      <c r="AK28" s="459"/>
      <c r="AL28" s="501"/>
      <c r="AM28" s="458" t="s">
        <v>188</v>
      </c>
      <c r="AN28" s="459"/>
      <c r="AO28" s="459"/>
      <c r="AP28" s="459"/>
      <c r="AQ28" s="459"/>
      <c r="AR28" s="501"/>
      <c r="AS28" s="458" t="s">
        <v>188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3160577</v>
      </c>
      <c r="BO28" s="371"/>
      <c r="BP28" s="371"/>
      <c r="BQ28" s="371"/>
      <c r="BR28" s="371"/>
      <c r="BS28" s="371"/>
      <c r="BT28" s="371"/>
      <c r="BU28" s="372"/>
      <c r="BV28" s="370">
        <v>2716430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22</v>
      </c>
      <c r="M29" s="459"/>
      <c r="N29" s="459"/>
      <c r="O29" s="459"/>
      <c r="P29" s="501"/>
      <c r="Q29" s="458">
        <v>4050</v>
      </c>
      <c r="R29" s="459"/>
      <c r="S29" s="459"/>
      <c r="T29" s="459"/>
      <c r="U29" s="459"/>
      <c r="V29" s="501"/>
      <c r="W29" s="556"/>
      <c r="X29" s="557"/>
      <c r="Y29" s="558"/>
      <c r="Z29" s="457" t="s">
        <v>191</v>
      </c>
      <c r="AA29" s="437"/>
      <c r="AB29" s="437"/>
      <c r="AC29" s="437"/>
      <c r="AD29" s="437"/>
      <c r="AE29" s="437"/>
      <c r="AF29" s="437"/>
      <c r="AG29" s="438"/>
      <c r="AH29" s="458">
        <v>894</v>
      </c>
      <c r="AI29" s="459"/>
      <c r="AJ29" s="459"/>
      <c r="AK29" s="459"/>
      <c r="AL29" s="501"/>
      <c r="AM29" s="458">
        <v>2667906</v>
      </c>
      <c r="AN29" s="459"/>
      <c r="AO29" s="459"/>
      <c r="AP29" s="459"/>
      <c r="AQ29" s="459"/>
      <c r="AR29" s="501"/>
      <c r="AS29" s="458">
        <v>2984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487968</v>
      </c>
      <c r="BO29" s="408"/>
      <c r="BP29" s="408"/>
      <c r="BQ29" s="408"/>
      <c r="BR29" s="408"/>
      <c r="BS29" s="408"/>
      <c r="BT29" s="408"/>
      <c r="BU29" s="409"/>
      <c r="BV29" s="407">
        <v>487959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3869270</v>
      </c>
      <c r="BO30" s="527"/>
      <c r="BP30" s="527"/>
      <c r="BQ30" s="527"/>
      <c r="BR30" s="527"/>
      <c r="BS30" s="527"/>
      <c r="BT30" s="527"/>
      <c r="BU30" s="528"/>
      <c r="BV30" s="526">
        <v>3858838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彦根愛知犬上広域行政組合（一般会計）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夢京橋</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休日急病診療所事業特別会計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彦根市犬上郡営林組合（一般会計）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彦根総合地方卸売市場</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彦根市米原市山林組合（一般会計）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四番町スクエア</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滋賀県市町村職員研修センター（一般会計）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彦根市事業公社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滋賀県後期高齢者医療広域連合（一般会計）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滋賀県後期高齢者医療広域連合（後期高齢者医療特別会計）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大滝山林組合（一般会計）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大滝山林組合（林産物栽培特別会計）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大滝山林組合（高取山森林空間利活用特別会計）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QU4lchKek0K0zoPB1ZIySQ14wB70lzsHrJ+VBbMjV7L0X73UuEgazDUIK1vrw9itX0jHN7k8AJoJL9NAZoOHQ==" saltValue="DkG030ZgW7MNhrHMthaN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51" t="s">
        <v>584</v>
      </c>
      <c r="D34" s="1151"/>
      <c r="E34" s="1152"/>
      <c r="F34" s="32">
        <v>4.5</v>
      </c>
      <c r="G34" s="33">
        <v>5.48</v>
      </c>
      <c r="H34" s="33">
        <v>11.61</v>
      </c>
      <c r="I34" s="33">
        <v>17.03</v>
      </c>
      <c r="J34" s="34">
        <v>22.66</v>
      </c>
      <c r="K34" s="22"/>
      <c r="L34" s="22"/>
      <c r="M34" s="22"/>
      <c r="N34" s="22"/>
      <c r="O34" s="22"/>
      <c r="P34" s="22"/>
    </row>
    <row r="35" spans="1:16" ht="39" customHeight="1" x14ac:dyDescent="0.2">
      <c r="A35" s="22"/>
      <c r="B35" s="35"/>
      <c r="C35" s="1145" t="s">
        <v>585</v>
      </c>
      <c r="D35" s="1146"/>
      <c r="E35" s="1147"/>
      <c r="F35" s="36">
        <v>16.75</v>
      </c>
      <c r="G35" s="37">
        <v>17.21</v>
      </c>
      <c r="H35" s="37">
        <v>15.29</v>
      </c>
      <c r="I35" s="37">
        <v>14.19</v>
      </c>
      <c r="J35" s="38">
        <v>14.4</v>
      </c>
      <c r="K35" s="22"/>
      <c r="L35" s="22"/>
      <c r="M35" s="22"/>
      <c r="N35" s="22"/>
      <c r="O35" s="22"/>
      <c r="P35" s="22"/>
    </row>
    <row r="36" spans="1:16" ht="39" customHeight="1" x14ac:dyDescent="0.2">
      <c r="A36" s="22"/>
      <c r="B36" s="35"/>
      <c r="C36" s="1145" t="s">
        <v>586</v>
      </c>
      <c r="D36" s="1146"/>
      <c r="E36" s="1147"/>
      <c r="F36" s="36">
        <v>3.72</v>
      </c>
      <c r="G36" s="37">
        <v>4.4800000000000004</v>
      </c>
      <c r="H36" s="37">
        <v>2.62</v>
      </c>
      <c r="I36" s="37">
        <v>8.44</v>
      </c>
      <c r="J36" s="38">
        <v>8.9600000000000009</v>
      </c>
      <c r="K36" s="22"/>
      <c r="L36" s="22"/>
      <c r="M36" s="22"/>
      <c r="N36" s="22"/>
      <c r="O36" s="22"/>
      <c r="P36" s="22"/>
    </row>
    <row r="37" spans="1:16" ht="39" customHeight="1" x14ac:dyDescent="0.2">
      <c r="A37" s="22"/>
      <c r="B37" s="35"/>
      <c r="C37" s="1145" t="s">
        <v>587</v>
      </c>
      <c r="D37" s="1146"/>
      <c r="E37" s="1147"/>
      <c r="F37" s="36" t="s">
        <v>536</v>
      </c>
      <c r="G37" s="37" t="s">
        <v>536</v>
      </c>
      <c r="H37" s="37">
        <v>2.5</v>
      </c>
      <c r="I37" s="37">
        <v>3.24</v>
      </c>
      <c r="J37" s="38">
        <v>3.99</v>
      </c>
      <c r="K37" s="22"/>
      <c r="L37" s="22"/>
      <c r="M37" s="22"/>
      <c r="N37" s="22"/>
      <c r="O37" s="22"/>
      <c r="P37" s="22"/>
    </row>
    <row r="38" spans="1:16" ht="39" customHeight="1" x14ac:dyDescent="0.2">
      <c r="A38" s="22"/>
      <c r="B38" s="35"/>
      <c r="C38" s="1145" t="s">
        <v>588</v>
      </c>
      <c r="D38" s="1146"/>
      <c r="E38" s="1147"/>
      <c r="F38" s="36">
        <v>0.32</v>
      </c>
      <c r="G38" s="37">
        <v>0.02</v>
      </c>
      <c r="H38" s="37">
        <v>0</v>
      </c>
      <c r="I38" s="37">
        <v>0.28000000000000003</v>
      </c>
      <c r="J38" s="38">
        <v>0.41</v>
      </c>
      <c r="K38" s="22"/>
      <c r="L38" s="22"/>
      <c r="M38" s="22"/>
      <c r="N38" s="22"/>
      <c r="O38" s="22"/>
      <c r="P38" s="22"/>
    </row>
    <row r="39" spans="1:16" ht="39" customHeight="1" x14ac:dyDescent="0.2">
      <c r="A39" s="22"/>
      <c r="B39" s="35"/>
      <c r="C39" s="1145" t="s">
        <v>589</v>
      </c>
      <c r="D39" s="1146"/>
      <c r="E39" s="1147"/>
      <c r="F39" s="36">
        <v>0.14000000000000001</v>
      </c>
      <c r="G39" s="37">
        <v>0.18</v>
      </c>
      <c r="H39" s="37">
        <v>0.12</v>
      </c>
      <c r="I39" s="37">
        <v>0.43</v>
      </c>
      <c r="J39" s="38">
        <v>0.18</v>
      </c>
      <c r="K39" s="22"/>
      <c r="L39" s="22"/>
      <c r="M39" s="22"/>
      <c r="N39" s="22"/>
      <c r="O39" s="22"/>
      <c r="P39" s="22"/>
    </row>
    <row r="40" spans="1:16" ht="39" customHeight="1" x14ac:dyDescent="0.2">
      <c r="A40" s="22"/>
      <c r="B40" s="35"/>
      <c r="C40" s="1145" t="s">
        <v>590</v>
      </c>
      <c r="D40" s="1146"/>
      <c r="E40" s="1147"/>
      <c r="F40" s="36">
        <v>7.0000000000000007E-2</v>
      </c>
      <c r="G40" s="37">
        <v>0.06</v>
      </c>
      <c r="H40" s="37">
        <v>0</v>
      </c>
      <c r="I40" s="37">
        <v>0</v>
      </c>
      <c r="J40" s="38">
        <v>0.13</v>
      </c>
      <c r="K40" s="22"/>
      <c r="L40" s="22"/>
      <c r="M40" s="22"/>
      <c r="N40" s="22"/>
      <c r="O40" s="22"/>
      <c r="P40" s="22"/>
    </row>
    <row r="41" spans="1:16" ht="39" customHeight="1" x14ac:dyDescent="0.2">
      <c r="A41" s="22"/>
      <c r="B41" s="35"/>
      <c r="C41" s="1145" t="s">
        <v>591</v>
      </c>
      <c r="D41" s="1146"/>
      <c r="E41" s="1147"/>
      <c r="F41" s="36">
        <v>0.08</v>
      </c>
      <c r="G41" s="37">
        <v>7.0000000000000007E-2</v>
      </c>
      <c r="H41" s="37">
        <v>0.08</v>
      </c>
      <c r="I41" s="37">
        <v>7.0000000000000007E-2</v>
      </c>
      <c r="J41" s="38">
        <v>0.09</v>
      </c>
      <c r="K41" s="22"/>
      <c r="L41" s="22"/>
      <c r="M41" s="22"/>
      <c r="N41" s="22"/>
      <c r="O41" s="22"/>
      <c r="P41" s="22"/>
    </row>
    <row r="42" spans="1:16" ht="39" customHeight="1" x14ac:dyDescent="0.2">
      <c r="A42" s="22"/>
      <c r="B42" s="39"/>
      <c r="C42" s="1145" t="s">
        <v>592</v>
      </c>
      <c r="D42" s="1146"/>
      <c r="E42" s="1147"/>
      <c r="F42" s="36" t="s">
        <v>536</v>
      </c>
      <c r="G42" s="37" t="s">
        <v>536</v>
      </c>
      <c r="H42" s="37" t="s">
        <v>536</v>
      </c>
      <c r="I42" s="37" t="s">
        <v>536</v>
      </c>
      <c r="J42" s="38" t="s">
        <v>536</v>
      </c>
      <c r="K42" s="22"/>
      <c r="L42" s="22"/>
      <c r="M42" s="22"/>
      <c r="N42" s="22"/>
      <c r="O42" s="22"/>
      <c r="P42" s="22"/>
    </row>
    <row r="43" spans="1:16" ht="39" customHeight="1" thickBot="1" x14ac:dyDescent="0.25">
      <c r="A43" s="22"/>
      <c r="B43" s="40"/>
      <c r="C43" s="1148" t="s">
        <v>593</v>
      </c>
      <c r="D43" s="1149"/>
      <c r="E43" s="1150"/>
      <c r="F43" s="41">
        <v>1.17</v>
      </c>
      <c r="G43" s="42">
        <v>0.42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McWUbjCG+DKRBYe3qCkNrxWXgKZQPHwh3Fmc5TVZDXP1gHSgbX/9wOmem0cfQvJM9OugEsyUFwgjJwpB+rlXg==" saltValue="ooNljrIs+VkFWL5j55I4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3358</v>
      </c>
      <c r="L45" s="60">
        <v>3457</v>
      </c>
      <c r="M45" s="60">
        <v>3491</v>
      </c>
      <c r="N45" s="60">
        <v>3687</v>
      </c>
      <c r="O45" s="61">
        <v>3883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536</v>
      </c>
      <c r="L46" s="64" t="s">
        <v>536</v>
      </c>
      <c r="M46" s="64" t="s">
        <v>536</v>
      </c>
      <c r="N46" s="64" t="s">
        <v>536</v>
      </c>
      <c r="O46" s="65" t="s">
        <v>536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536</v>
      </c>
      <c r="L47" s="64" t="s">
        <v>536</v>
      </c>
      <c r="M47" s="64" t="s">
        <v>536</v>
      </c>
      <c r="N47" s="64" t="s">
        <v>536</v>
      </c>
      <c r="O47" s="65" t="s">
        <v>536</v>
      </c>
      <c r="P47" s="48"/>
      <c r="Q47" s="48"/>
      <c r="R47" s="48"/>
      <c r="S47" s="48"/>
      <c r="T47" s="48"/>
      <c r="U47" s="48"/>
    </row>
    <row r="48" spans="1:21" ht="30.75" customHeight="1" x14ac:dyDescent="0.2">
      <c r="A48" s="48"/>
      <c r="B48" s="1155"/>
      <c r="C48" s="1156"/>
      <c r="D48" s="62"/>
      <c r="E48" s="1161" t="s">
        <v>15</v>
      </c>
      <c r="F48" s="1161"/>
      <c r="G48" s="1161"/>
      <c r="H48" s="1161"/>
      <c r="I48" s="1161"/>
      <c r="J48" s="1162"/>
      <c r="K48" s="63">
        <v>3504</v>
      </c>
      <c r="L48" s="64">
        <v>2898</v>
      </c>
      <c r="M48" s="64">
        <v>2938</v>
      </c>
      <c r="N48" s="64">
        <v>2753</v>
      </c>
      <c r="O48" s="65">
        <v>2918</v>
      </c>
      <c r="P48" s="48"/>
      <c r="Q48" s="48"/>
      <c r="R48" s="48"/>
      <c r="S48" s="48"/>
      <c r="T48" s="48"/>
      <c r="U48" s="48"/>
    </row>
    <row r="49" spans="1:21" ht="30.75" customHeight="1" x14ac:dyDescent="0.2">
      <c r="A49" s="48"/>
      <c r="B49" s="1155"/>
      <c r="C49" s="1156"/>
      <c r="D49" s="62"/>
      <c r="E49" s="1161" t="s">
        <v>16</v>
      </c>
      <c r="F49" s="1161"/>
      <c r="G49" s="1161"/>
      <c r="H49" s="1161"/>
      <c r="I49" s="1161"/>
      <c r="J49" s="1162"/>
      <c r="K49" s="63">
        <v>4</v>
      </c>
      <c r="L49" s="64">
        <v>1</v>
      </c>
      <c r="M49" s="64">
        <v>1</v>
      </c>
      <c r="N49" s="64">
        <v>0</v>
      </c>
      <c r="O49" s="65">
        <v>0</v>
      </c>
      <c r="P49" s="48"/>
      <c r="Q49" s="48"/>
      <c r="R49" s="48"/>
      <c r="S49" s="48"/>
      <c r="T49" s="48"/>
      <c r="U49" s="48"/>
    </row>
    <row r="50" spans="1:21" ht="30.75" customHeight="1" x14ac:dyDescent="0.2">
      <c r="A50" s="48"/>
      <c r="B50" s="1155"/>
      <c r="C50" s="1156"/>
      <c r="D50" s="62"/>
      <c r="E50" s="1161" t="s">
        <v>17</v>
      </c>
      <c r="F50" s="1161"/>
      <c r="G50" s="1161"/>
      <c r="H50" s="1161"/>
      <c r="I50" s="1161"/>
      <c r="J50" s="1162"/>
      <c r="K50" s="63">
        <v>2</v>
      </c>
      <c r="L50" s="64">
        <v>2</v>
      </c>
      <c r="M50" s="64">
        <v>2</v>
      </c>
      <c r="N50" s="64">
        <v>2</v>
      </c>
      <c r="O50" s="65" t="s">
        <v>536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536</v>
      </c>
      <c r="L51" s="64" t="s">
        <v>536</v>
      </c>
      <c r="M51" s="64">
        <v>4</v>
      </c>
      <c r="N51" s="64" t="s">
        <v>536</v>
      </c>
      <c r="O51" s="65" t="s">
        <v>536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5175</v>
      </c>
      <c r="L52" s="64">
        <v>5253</v>
      </c>
      <c r="M52" s="64">
        <v>5069</v>
      </c>
      <c r="N52" s="64">
        <v>5019</v>
      </c>
      <c r="O52" s="65">
        <v>4999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1693</v>
      </c>
      <c r="L53" s="69">
        <v>1105</v>
      </c>
      <c r="M53" s="69">
        <v>1367</v>
      </c>
      <c r="N53" s="69">
        <v>1423</v>
      </c>
      <c r="O53" s="70">
        <v>1802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3">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536</v>
      </c>
      <c r="L58" s="84" t="s">
        <v>536</v>
      </c>
      <c r="M58" s="84" t="s">
        <v>536</v>
      </c>
      <c r="N58" s="84" t="s">
        <v>536</v>
      </c>
      <c r="O58" s="85" t="s">
        <v>536</v>
      </c>
    </row>
    <row r="59" spans="1:21" ht="31.5" customHeight="1" x14ac:dyDescent="0.2">
      <c r="B59" s="1171"/>
      <c r="C59" s="1172"/>
      <c r="D59" s="1178" t="s">
        <v>28</v>
      </c>
      <c r="E59" s="1179"/>
      <c r="F59" s="1179"/>
      <c r="G59" s="1179"/>
      <c r="H59" s="1179"/>
      <c r="I59" s="1179"/>
      <c r="J59" s="1180"/>
      <c r="K59" s="86" t="s">
        <v>536</v>
      </c>
      <c r="L59" s="87" t="s">
        <v>536</v>
      </c>
      <c r="M59" s="87" t="s">
        <v>536</v>
      </c>
      <c r="N59" s="87" t="s">
        <v>536</v>
      </c>
      <c r="O59" s="88" t="s">
        <v>536</v>
      </c>
    </row>
    <row r="60" spans="1:21" ht="31.5" customHeight="1" thickBot="1" x14ac:dyDescent="0.25">
      <c r="B60" s="1173"/>
      <c r="C60" s="1174"/>
      <c r="D60" s="1181" t="s">
        <v>29</v>
      </c>
      <c r="E60" s="1182"/>
      <c r="F60" s="1182"/>
      <c r="G60" s="1182"/>
      <c r="H60" s="1182"/>
      <c r="I60" s="1182"/>
      <c r="J60" s="1183"/>
      <c r="K60" s="89" t="s">
        <v>536</v>
      </c>
      <c r="L60" s="90" t="s">
        <v>536</v>
      </c>
      <c r="M60" s="90" t="s">
        <v>536</v>
      </c>
      <c r="N60" s="90" t="s">
        <v>536</v>
      </c>
      <c r="O60" s="91" t="s">
        <v>536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G17Jw8CVbnSP942xRmavYwmioWtne0MrAJzDCn2y5I1Yf01Yh52Kr42CescysVf1PxPiz1ITKycfhGwFw4plw==" saltValue="NCdgxVyUa+uC0irLv/cH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577</v>
      </c>
      <c r="J40" s="103" t="s">
        <v>578</v>
      </c>
      <c r="K40" s="103" t="s">
        <v>579</v>
      </c>
      <c r="L40" s="103" t="s">
        <v>580</v>
      </c>
      <c r="M40" s="104" t="s">
        <v>581</v>
      </c>
    </row>
    <row r="41" spans="2:13" ht="27.75" customHeight="1" x14ac:dyDescent="0.2">
      <c r="B41" s="1184" t="s">
        <v>32</v>
      </c>
      <c r="C41" s="1185"/>
      <c r="D41" s="105"/>
      <c r="E41" s="1190" t="s">
        <v>33</v>
      </c>
      <c r="F41" s="1190"/>
      <c r="G41" s="1190"/>
      <c r="H41" s="1191"/>
      <c r="I41" s="355">
        <v>40155</v>
      </c>
      <c r="J41" s="356">
        <v>41980</v>
      </c>
      <c r="K41" s="356">
        <v>47728</v>
      </c>
      <c r="L41" s="356">
        <v>51504</v>
      </c>
      <c r="M41" s="357">
        <v>53708</v>
      </c>
    </row>
    <row r="42" spans="2:13" ht="27.75" customHeight="1" x14ac:dyDescent="0.2">
      <c r="B42" s="1186"/>
      <c r="C42" s="1187"/>
      <c r="D42" s="106"/>
      <c r="E42" s="1192" t="s">
        <v>34</v>
      </c>
      <c r="F42" s="1192"/>
      <c r="G42" s="1192"/>
      <c r="H42" s="1193"/>
      <c r="I42" s="358">
        <v>5</v>
      </c>
      <c r="J42" s="359">
        <v>4</v>
      </c>
      <c r="K42" s="359">
        <v>2</v>
      </c>
      <c r="L42" s="359" t="s">
        <v>536</v>
      </c>
      <c r="M42" s="360" t="s">
        <v>536</v>
      </c>
    </row>
    <row r="43" spans="2:13" ht="27.75" customHeight="1" x14ac:dyDescent="0.2">
      <c r="B43" s="1186"/>
      <c r="C43" s="1187"/>
      <c r="D43" s="106"/>
      <c r="E43" s="1192" t="s">
        <v>35</v>
      </c>
      <c r="F43" s="1192"/>
      <c r="G43" s="1192"/>
      <c r="H43" s="1193"/>
      <c r="I43" s="358">
        <v>39629</v>
      </c>
      <c r="J43" s="359">
        <v>35893</v>
      </c>
      <c r="K43" s="359">
        <v>32505</v>
      </c>
      <c r="L43" s="359">
        <v>28998</v>
      </c>
      <c r="M43" s="360">
        <v>28185</v>
      </c>
    </row>
    <row r="44" spans="2:13" ht="27.75" customHeight="1" x14ac:dyDescent="0.2">
      <c r="B44" s="1186"/>
      <c r="C44" s="1187"/>
      <c r="D44" s="106"/>
      <c r="E44" s="1192" t="s">
        <v>36</v>
      </c>
      <c r="F44" s="1192"/>
      <c r="G44" s="1192"/>
      <c r="H44" s="1193"/>
      <c r="I44" s="358">
        <v>3</v>
      </c>
      <c r="J44" s="359">
        <v>2</v>
      </c>
      <c r="K44" s="359">
        <v>1</v>
      </c>
      <c r="L44" s="359">
        <v>1</v>
      </c>
      <c r="M44" s="360">
        <v>0</v>
      </c>
    </row>
    <row r="45" spans="2:13" ht="27.75" customHeight="1" x14ac:dyDescent="0.2">
      <c r="B45" s="1186"/>
      <c r="C45" s="1187"/>
      <c r="D45" s="106"/>
      <c r="E45" s="1192" t="s">
        <v>37</v>
      </c>
      <c r="F45" s="1192"/>
      <c r="G45" s="1192"/>
      <c r="H45" s="1193"/>
      <c r="I45" s="358">
        <v>5251</v>
      </c>
      <c r="J45" s="359">
        <v>5417</v>
      </c>
      <c r="K45" s="359">
        <v>5005</v>
      </c>
      <c r="L45" s="359">
        <v>4979</v>
      </c>
      <c r="M45" s="360">
        <v>5004</v>
      </c>
    </row>
    <row r="46" spans="2:13" ht="27.75" customHeight="1" x14ac:dyDescent="0.2">
      <c r="B46" s="1186"/>
      <c r="C46" s="1187"/>
      <c r="D46" s="107"/>
      <c r="E46" s="1192" t="s">
        <v>38</v>
      </c>
      <c r="F46" s="1192"/>
      <c r="G46" s="1192"/>
      <c r="H46" s="1193"/>
      <c r="I46" s="358">
        <v>0</v>
      </c>
      <c r="J46" s="359">
        <v>0</v>
      </c>
      <c r="K46" s="359" t="s">
        <v>536</v>
      </c>
      <c r="L46" s="359" t="s">
        <v>536</v>
      </c>
      <c r="M46" s="360" t="s">
        <v>536</v>
      </c>
    </row>
    <row r="47" spans="2:13" ht="27.75" customHeight="1" x14ac:dyDescent="0.2">
      <c r="B47" s="1186"/>
      <c r="C47" s="1187"/>
      <c r="D47" s="108"/>
      <c r="E47" s="1194" t="s">
        <v>39</v>
      </c>
      <c r="F47" s="1195"/>
      <c r="G47" s="1195"/>
      <c r="H47" s="1196"/>
      <c r="I47" s="358" t="s">
        <v>536</v>
      </c>
      <c r="J47" s="359" t="s">
        <v>536</v>
      </c>
      <c r="K47" s="359" t="s">
        <v>536</v>
      </c>
      <c r="L47" s="359" t="s">
        <v>536</v>
      </c>
      <c r="M47" s="360" t="s">
        <v>536</v>
      </c>
    </row>
    <row r="48" spans="2:13" ht="27.75" customHeight="1" x14ac:dyDescent="0.2">
      <c r="B48" s="1186"/>
      <c r="C48" s="1187"/>
      <c r="D48" s="106"/>
      <c r="E48" s="1192" t="s">
        <v>40</v>
      </c>
      <c r="F48" s="1192"/>
      <c r="G48" s="1192"/>
      <c r="H48" s="1193"/>
      <c r="I48" s="358" t="s">
        <v>536</v>
      </c>
      <c r="J48" s="359" t="s">
        <v>536</v>
      </c>
      <c r="K48" s="359" t="s">
        <v>536</v>
      </c>
      <c r="L48" s="359" t="s">
        <v>536</v>
      </c>
      <c r="M48" s="360" t="s">
        <v>536</v>
      </c>
    </row>
    <row r="49" spans="2:13" ht="27.75" customHeight="1" x14ac:dyDescent="0.2">
      <c r="B49" s="1188"/>
      <c r="C49" s="1189"/>
      <c r="D49" s="106"/>
      <c r="E49" s="1192" t="s">
        <v>41</v>
      </c>
      <c r="F49" s="1192"/>
      <c r="G49" s="1192"/>
      <c r="H49" s="1193"/>
      <c r="I49" s="358" t="s">
        <v>536</v>
      </c>
      <c r="J49" s="359" t="s">
        <v>536</v>
      </c>
      <c r="K49" s="359" t="s">
        <v>536</v>
      </c>
      <c r="L49" s="359" t="s">
        <v>536</v>
      </c>
      <c r="M49" s="360" t="s">
        <v>536</v>
      </c>
    </row>
    <row r="50" spans="2:13" ht="27.75" customHeight="1" x14ac:dyDescent="0.2">
      <c r="B50" s="1197" t="s">
        <v>42</v>
      </c>
      <c r="C50" s="1198"/>
      <c r="D50" s="109"/>
      <c r="E50" s="1192" t="s">
        <v>43</v>
      </c>
      <c r="F50" s="1192"/>
      <c r="G50" s="1192"/>
      <c r="H50" s="1193"/>
      <c r="I50" s="358">
        <v>8546</v>
      </c>
      <c r="J50" s="359">
        <v>8464</v>
      </c>
      <c r="K50" s="359">
        <v>8019</v>
      </c>
      <c r="L50" s="359">
        <v>8692</v>
      </c>
      <c r="M50" s="360">
        <v>9389</v>
      </c>
    </row>
    <row r="51" spans="2:13" ht="27.75" customHeight="1" x14ac:dyDescent="0.2">
      <c r="B51" s="1186"/>
      <c r="C51" s="1187"/>
      <c r="D51" s="106"/>
      <c r="E51" s="1192" t="s">
        <v>44</v>
      </c>
      <c r="F51" s="1192"/>
      <c r="G51" s="1192"/>
      <c r="H51" s="1193"/>
      <c r="I51" s="358">
        <v>13562</v>
      </c>
      <c r="J51" s="359">
        <v>12753</v>
      </c>
      <c r="K51" s="359">
        <v>12373</v>
      </c>
      <c r="L51" s="359">
        <v>11710</v>
      </c>
      <c r="M51" s="360">
        <v>11639</v>
      </c>
    </row>
    <row r="52" spans="2:13" ht="27.75" customHeight="1" x14ac:dyDescent="0.2">
      <c r="B52" s="1188"/>
      <c r="C52" s="1189"/>
      <c r="D52" s="106"/>
      <c r="E52" s="1192" t="s">
        <v>45</v>
      </c>
      <c r="F52" s="1192"/>
      <c r="G52" s="1192"/>
      <c r="H52" s="1193"/>
      <c r="I52" s="358">
        <v>52105</v>
      </c>
      <c r="J52" s="359">
        <v>53208</v>
      </c>
      <c r="K52" s="359">
        <v>54842</v>
      </c>
      <c r="L52" s="359">
        <v>54353</v>
      </c>
      <c r="M52" s="360">
        <v>53548</v>
      </c>
    </row>
    <row r="53" spans="2:13" ht="27.75" customHeight="1" thickBot="1" x14ac:dyDescent="0.25">
      <c r="B53" s="1199" t="s">
        <v>46</v>
      </c>
      <c r="C53" s="1200"/>
      <c r="D53" s="110"/>
      <c r="E53" s="1201" t="s">
        <v>47</v>
      </c>
      <c r="F53" s="1201"/>
      <c r="G53" s="1201"/>
      <c r="H53" s="1202"/>
      <c r="I53" s="361">
        <v>10831</v>
      </c>
      <c r="J53" s="362">
        <v>8871</v>
      </c>
      <c r="K53" s="362">
        <v>10006</v>
      </c>
      <c r="L53" s="362">
        <v>10727</v>
      </c>
      <c r="M53" s="363">
        <v>12321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vf+37ZJk0xd+iEpBPetMux2Jc0tizN/P3RT5Kb+lV83DF/v/we0p2FsURjzAqF6HcBRPHHuACZDck+fAFf2FA==" saltValue="BScCGYueE7kDCcTW/RHU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579</v>
      </c>
      <c r="G54" s="119" t="s">
        <v>580</v>
      </c>
      <c r="H54" s="120" t="s">
        <v>581</v>
      </c>
    </row>
    <row r="55" spans="2:8" ht="52.5" customHeight="1" x14ac:dyDescent="0.2">
      <c r="B55" s="121"/>
      <c r="C55" s="1211" t="s">
        <v>50</v>
      </c>
      <c r="D55" s="1211"/>
      <c r="E55" s="1212"/>
      <c r="F55" s="122">
        <v>2675</v>
      </c>
      <c r="G55" s="122">
        <v>2716</v>
      </c>
      <c r="H55" s="123">
        <v>3161</v>
      </c>
    </row>
    <row r="56" spans="2:8" ht="52.5" customHeight="1" x14ac:dyDescent="0.2">
      <c r="B56" s="124"/>
      <c r="C56" s="1213" t="s">
        <v>51</v>
      </c>
      <c r="D56" s="1213"/>
      <c r="E56" s="1214"/>
      <c r="F56" s="125">
        <v>288</v>
      </c>
      <c r="G56" s="125">
        <v>488</v>
      </c>
      <c r="H56" s="126">
        <v>488</v>
      </c>
    </row>
    <row r="57" spans="2:8" ht="53.25" customHeight="1" x14ac:dyDescent="0.2">
      <c r="B57" s="124"/>
      <c r="C57" s="1215" t="s">
        <v>52</v>
      </c>
      <c r="D57" s="1215"/>
      <c r="E57" s="1216"/>
      <c r="F57" s="127">
        <v>3526</v>
      </c>
      <c r="G57" s="127">
        <v>3859</v>
      </c>
      <c r="H57" s="128">
        <v>3869</v>
      </c>
    </row>
    <row r="58" spans="2:8" ht="45.75" customHeight="1" x14ac:dyDescent="0.2">
      <c r="B58" s="129"/>
      <c r="C58" s="1203" t="s">
        <v>613</v>
      </c>
      <c r="D58" s="1204"/>
      <c r="E58" s="1205"/>
      <c r="F58" s="130">
        <v>1415</v>
      </c>
      <c r="G58" s="130">
        <v>1519</v>
      </c>
      <c r="H58" s="131">
        <v>1522</v>
      </c>
    </row>
    <row r="59" spans="2:8" ht="45.75" customHeight="1" x14ac:dyDescent="0.2">
      <c r="B59" s="129"/>
      <c r="C59" s="1203" t="s">
        <v>614</v>
      </c>
      <c r="D59" s="1204"/>
      <c r="E59" s="1205"/>
      <c r="F59" s="130">
        <v>359</v>
      </c>
      <c r="G59" s="130">
        <v>471</v>
      </c>
      <c r="H59" s="131">
        <v>485</v>
      </c>
    </row>
    <row r="60" spans="2:8" ht="45.75" customHeight="1" x14ac:dyDescent="0.2">
      <c r="B60" s="129"/>
      <c r="C60" s="1203" t="s">
        <v>615</v>
      </c>
      <c r="D60" s="1204"/>
      <c r="E60" s="1205"/>
      <c r="F60" s="130">
        <v>248</v>
      </c>
      <c r="G60" s="130">
        <v>338</v>
      </c>
      <c r="H60" s="131">
        <v>396</v>
      </c>
    </row>
    <row r="61" spans="2:8" ht="45.75" customHeight="1" x14ac:dyDescent="0.2">
      <c r="B61" s="129"/>
      <c r="C61" s="1203" t="s">
        <v>616</v>
      </c>
      <c r="D61" s="1204"/>
      <c r="E61" s="1205"/>
      <c r="F61" s="130">
        <v>411</v>
      </c>
      <c r="G61" s="130">
        <v>309</v>
      </c>
      <c r="H61" s="131">
        <v>325</v>
      </c>
    </row>
    <row r="62" spans="2:8" ht="45.75" customHeight="1" thickBot="1" x14ac:dyDescent="0.25">
      <c r="B62" s="132"/>
      <c r="C62" s="1206" t="s">
        <v>617</v>
      </c>
      <c r="D62" s="1207"/>
      <c r="E62" s="1208"/>
      <c r="F62" s="133">
        <v>151</v>
      </c>
      <c r="G62" s="133">
        <v>201</v>
      </c>
      <c r="H62" s="134">
        <v>251</v>
      </c>
    </row>
    <row r="63" spans="2:8" ht="52.5" customHeight="1" thickBot="1" x14ac:dyDescent="0.25">
      <c r="B63" s="135"/>
      <c r="C63" s="1209" t="s">
        <v>53</v>
      </c>
      <c r="D63" s="1209"/>
      <c r="E63" s="1210"/>
      <c r="F63" s="136">
        <v>6489</v>
      </c>
      <c r="G63" s="136">
        <v>7063</v>
      </c>
      <c r="H63" s="137">
        <v>7518</v>
      </c>
    </row>
    <row r="64" spans="2:8" ht="13" x14ac:dyDescent="0.2"/>
  </sheetData>
  <sheetProtection algorithmName="SHA-512" hashValue="zkyzW3bM4tfILjMcbZqj5GIRZn1OlCLOP0anjGIxLL32OkkHlXu53OeHVIDpuQfymJTaMSlUIuYSqngROr5MNg==" saltValue="ZBqKAspPuo+TuvewN9/M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574</v>
      </c>
      <c r="G2" s="151"/>
      <c r="H2" s="152"/>
    </row>
    <row r="3" spans="1:8" x14ac:dyDescent="0.2">
      <c r="A3" s="148" t="s">
        <v>567</v>
      </c>
      <c r="B3" s="153"/>
      <c r="C3" s="154"/>
      <c r="D3" s="155">
        <v>40817</v>
      </c>
      <c r="E3" s="156"/>
      <c r="F3" s="157">
        <v>46402</v>
      </c>
      <c r="G3" s="158"/>
      <c r="H3" s="159"/>
    </row>
    <row r="4" spans="1:8" x14ac:dyDescent="0.2">
      <c r="A4" s="160"/>
      <c r="B4" s="161"/>
      <c r="C4" s="162"/>
      <c r="D4" s="163">
        <v>21516</v>
      </c>
      <c r="E4" s="164"/>
      <c r="F4" s="165">
        <v>26897</v>
      </c>
      <c r="G4" s="166"/>
      <c r="H4" s="167"/>
    </row>
    <row r="5" spans="1:8" x14ac:dyDescent="0.2">
      <c r="A5" s="148" t="s">
        <v>569</v>
      </c>
      <c r="B5" s="153"/>
      <c r="C5" s="154"/>
      <c r="D5" s="155">
        <v>49448</v>
      </c>
      <c r="E5" s="156"/>
      <c r="F5" s="157">
        <v>66343</v>
      </c>
      <c r="G5" s="158"/>
      <c r="H5" s="159"/>
    </row>
    <row r="6" spans="1:8" x14ac:dyDescent="0.2">
      <c r="A6" s="160"/>
      <c r="B6" s="161"/>
      <c r="C6" s="162"/>
      <c r="D6" s="163">
        <v>30413</v>
      </c>
      <c r="E6" s="164"/>
      <c r="F6" s="165">
        <v>34529</v>
      </c>
      <c r="G6" s="166"/>
      <c r="H6" s="167"/>
    </row>
    <row r="7" spans="1:8" x14ac:dyDescent="0.2">
      <c r="A7" s="148" t="s">
        <v>570</v>
      </c>
      <c r="B7" s="153"/>
      <c r="C7" s="154"/>
      <c r="D7" s="155">
        <v>87704</v>
      </c>
      <c r="E7" s="156"/>
      <c r="F7" s="157">
        <v>56416</v>
      </c>
      <c r="G7" s="158"/>
      <c r="H7" s="159"/>
    </row>
    <row r="8" spans="1:8" x14ac:dyDescent="0.2">
      <c r="A8" s="160"/>
      <c r="B8" s="161"/>
      <c r="C8" s="162"/>
      <c r="D8" s="163">
        <v>57550</v>
      </c>
      <c r="E8" s="164"/>
      <c r="F8" s="165">
        <v>32623</v>
      </c>
      <c r="G8" s="166"/>
      <c r="H8" s="167"/>
    </row>
    <row r="9" spans="1:8" x14ac:dyDescent="0.2">
      <c r="A9" s="148" t="s">
        <v>571</v>
      </c>
      <c r="B9" s="153"/>
      <c r="C9" s="154"/>
      <c r="D9" s="155">
        <v>67988</v>
      </c>
      <c r="E9" s="156"/>
      <c r="F9" s="157">
        <v>49217</v>
      </c>
      <c r="G9" s="158"/>
      <c r="H9" s="159"/>
    </row>
    <row r="10" spans="1:8" x14ac:dyDescent="0.2">
      <c r="A10" s="160"/>
      <c r="B10" s="161"/>
      <c r="C10" s="162"/>
      <c r="D10" s="163">
        <v>41202</v>
      </c>
      <c r="E10" s="164"/>
      <c r="F10" s="165">
        <v>27232</v>
      </c>
      <c r="G10" s="166"/>
      <c r="H10" s="167"/>
    </row>
    <row r="11" spans="1:8" x14ac:dyDescent="0.2">
      <c r="A11" s="148" t="s">
        <v>572</v>
      </c>
      <c r="B11" s="153"/>
      <c r="C11" s="154"/>
      <c r="D11" s="155">
        <v>69825</v>
      </c>
      <c r="E11" s="156"/>
      <c r="F11" s="157">
        <v>49211</v>
      </c>
      <c r="G11" s="158"/>
      <c r="H11" s="159"/>
    </row>
    <row r="12" spans="1:8" x14ac:dyDescent="0.2">
      <c r="A12" s="160"/>
      <c r="B12" s="161"/>
      <c r="C12" s="168"/>
      <c r="D12" s="163">
        <v>39583</v>
      </c>
      <c r="E12" s="164"/>
      <c r="F12" s="165">
        <v>28367</v>
      </c>
      <c r="G12" s="166"/>
      <c r="H12" s="167"/>
    </row>
    <row r="13" spans="1:8" x14ac:dyDescent="0.2">
      <c r="A13" s="148"/>
      <c r="B13" s="153"/>
      <c r="C13" s="169"/>
      <c r="D13" s="170">
        <v>63156</v>
      </c>
      <c r="E13" s="171"/>
      <c r="F13" s="172">
        <v>53518</v>
      </c>
      <c r="G13" s="173"/>
      <c r="H13" s="159"/>
    </row>
    <row r="14" spans="1:8" x14ac:dyDescent="0.2">
      <c r="A14" s="160"/>
      <c r="B14" s="161"/>
      <c r="C14" s="162"/>
      <c r="D14" s="163">
        <v>38053</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3.8</v>
      </c>
      <c r="C19" s="174">
        <f>ROUND(VALUE(SUBSTITUTE(実質収支比率等に係る経年分析!G$48,"▲","-")),2)</f>
        <v>4.55</v>
      </c>
      <c r="D19" s="174">
        <f>ROUND(VALUE(SUBSTITUTE(実質収支比率等に係る経年分析!H$48,"▲","-")),2)</f>
        <v>2.62</v>
      </c>
      <c r="E19" s="174">
        <f>ROUND(VALUE(SUBSTITUTE(実質収支比率等に係る経年分析!I$48,"▲","-")),2)</f>
        <v>8.4499999999999993</v>
      </c>
      <c r="F19" s="174">
        <f>ROUND(VALUE(SUBSTITUTE(実質収支比率等に係る経年分析!J$48,"▲","-")),2)</f>
        <v>9.1</v>
      </c>
    </row>
    <row r="20" spans="1:11" x14ac:dyDescent="0.2">
      <c r="A20" s="174" t="s">
        <v>57</v>
      </c>
      <c r="B20" s="174">
        <f>ROUND(VALUE(SUBSTITUTE(実質収支比率等に係る経年分析!F$47,"▲","-")),2)</f>
        <v>11.47</v>
      </c>
      <c r="C20" s="174">
        <f>ROUND(VALUE(SUBSTITUTE(実質収支比率等に係る経年分析!G$47,"▲","-")),2)</f>
        <v>11.31</v>
      </c>
      <c r="D20" s="174">
        <f>ROUND(VALUE(SUBSTITUTE(実質収支比率等に係る経年分析!H$47,"▲","-")),2)</f>
        <v>10.54</v>
      </c>
      <c r="E20" s="174">
        <f>ROUND(VALUE(SUBSTITUTE(実質収支比率等に係る経年分析!I$47,"▲","-")),2)</f>
        <v>10.19</v>
      </c>
      <c r="F20" s="174">
        <f>ROUND(VALUE(SUBSTITUTE(実質収支比率等に係る経年分析!J$47,"▲","-")),2)</f>
        <v>12.24</v>
      </c>
    </row>
    <row r="21" spans="1:11" x14ac:dyDescent="0.2">
      <c r="A21" s="174" t="s">
        <v>58</v>
      </c>
      <c r="B21" s="174">
        <f>IF(ISNUMBER(VALUE(SUBSTITUTE(実質収支比率等に係る経年分析!F$49,"▲","-"))),ROUND(VALUE(SUBSTITUTE(実質収支比率等に係る経年分析!F$49,"▲","-")),2),NA())</f>
        <v>-2.82</v>
      </c>
      <c r="C21" s="174">
        <f>IF(ISNUMBER(VALUE(SUBSTITUTE(実質収支比率等に係る経年分析!G$49,"▲","-"))),ROUND(VALUE(SUBSTITUTE(実質収支比率等に係る経年分析!G$49,"▲","-")),2),NA())</f>
        <v>2.2200000000000002</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6.11</v>
      </c>
      <c r="F21" s="174">
        <f>IF(ISNUMBER(VALUE(SUBSTITUTE(実質収支比率等に係る経年分析!J$49,"▲","-"))),ROUND(VALUE(SUBSTITUTE(実質収支比率等に係る経年分析!J$49,"▲","-")),2),NA())</f>
        <v>2.1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2">
      <c r="A30" s="175" t="str">
        <f>IF(連結実質赤字比率に係る赤字・黒字の構成分析!C$40="",NA(),連結実質赤字比率に係る赤字・黒字の構成分析!C$40)</f>
        <v>休日急病診療所事業特別会計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3.99</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4.4800000000000004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8.9600000000000009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14.4</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22.66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5175</v>
      </c>
      <c r="E42" s="176"/>
      <c r="F42" s="176"/>
      <c r="G42" s="176">
        <f>'実質公債費比率（分子）の構造'!L$52</f>
        <v>5253</v>
      </c>
      <c r="H42" s="176"/>
      <c r="I42" s="176"/>
      <c r="J42" s="176">
        <f>'実質公債費比率（分子）の構造'!M$52</f>
        <v>5069</v>
      </c>
      <c r="K42" s="176"/>
      <c r="L42" s="176"/>
      <c r="M42" s="176">
        <f>'実質公債費比率（分子）の構造'!N$52</f>
        <v>5019</v>
      </c>
      <c r="N42" s="176"/>
      <c r="O42" s="176"/>
      <c r="P42" s="176">
        <f>'実質公債費比率（分子）の構造'!O$52</f>
        <v>4999</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4</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1</v>
      </c>
      <c r="F45" s="176"/>
      <c r="G45" s="176"/>
      <c r="H45" s="176">
        <f>'実質公債費比率（分子）の構造'!M$49</f>
        <v>1</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3504</v>
      </c>
      <c r="C46" s="176"/>
      <c r="D46" s="176"/>
      <c r="E46" s="176">
        <f>'実質公債費比率（分子）の構造'!L$48</f>
        <v>2898</v>
      </c>
      <c r="F46" s="176"/>
      <c r="G46" s="176"/>
      <c r="H46" s="176">
        <f>'実質公債費比率（分子）の構造'!M$48</f>
        <v>2938</v>
      </c>
      <c r="I46" s="176"/>
      <c r="J46" s="176"/>
      <c r="K46" s="176">
        <f>'実質公債費比率（分子）の構造'!N$48</f>
        <v>2753</v>
      </c>
      <c r="L46" s="176"/>
      <c r="M46" s="176"/>
      <c r="N46" s="176">
        <f>'実質公債費比率（分子）の構造'!O$48</f>
        <v>2918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3358</v>
      </c>
      <c r="C49" s="176"/>
      <c r="D49" s="176"/>
      <c r="E49" s="176">
        <f>'実質公債費比率（分子）の構造'!L$45</f>
        <v>3457</v>
      </c>
      <c r="F49" s="176"/>
      <c r="G49" s="176"/>
      <c r="H49" s="176">
        <f>'実質公債費比率（分子）の構造'!M$45</f>
        <v>3491</v>
      </c>
      <c r="I49" s="176"/>
      <c r="J49" s="176"/>
      <c r="K49" s="176">
        <f>'実質公債費比率（分子）の構造'!N$45</f>
        <v>3687</v>
      </c>
      <c r="L49" s="176"/>
      <c r="M49" s="176"/>
      <c r="N49" s="176">
        <f>'実質公債費比率（分子）の構造'!O$45</f>
        <v>3883</v>
      </c>
      <c r="O49" s="176"/>
      <c r="P49" s="176"/>
    </row>
    <row r="50" spans="1:16" x14ac:dyDescent="0.2">
      <c r="A50" s="176" t="s">
        <v>73</v>
      </c>
      <c r="B50" s="176" t="e">
        <f>NA()</f>
        <v>#N/A</v>
      </c>
      <c r="C50" s="176">
        <f>IF(ISNUMBER('実質公債費比率（分子）の構造'!K$53),'実質公債費比率（分子）の構造'!K$53,NA())</f>
        <v>1693</v>
      </c>
      <c r="D50" s="176" t="e">
        <f>NA()</f>
        <v>#N/A</v>
      </c>
      <c r="E50" s="176" t="e">
        <f>NA()</f>
        <v>#N/A</v>
      </c>
      <c r="F50" s="176">
        <f>IF(ISNUMBER('実質公債費比率（分子）の構造'!L$53),'実質公債費比率（分子）の構造'!L$53,NA())</f>
        <v>1105</v>
      </c>
      <c r="G50" s="176" t="e">
        <f>NA()</f>
        <v>#N/A</v>
      </c>
      <c r="H50" s="176" t="e">
        <f>NA()</f>
        <v>#N/A</v>
      </c>
      <c r="I50" s="176">
        <f>IF(ISNUMBER('実質公債費比率（分子）の構造'!M$53),'実質公債費比率（分子）の構造'!M$53,NA())</f>
        <v>1367</v>
      </c>
      <c r="J50" s="176" t="e">
        <f>NA()</f>
        <v>#N/A</v>
      </c>
      <c r="K50" s="176" t="e">
        <f>NA()</f>
        <v>#N/A</v>
      </c>
      <c r="L50" s="176">
        <f>IF(ISNUMBER('実質公債費比率（分子）の構造'!N$53),'実質公債費比率（分子）の構造'!N$53,NA())</f>
        <v>1423</v>
      </c>
      <c r="M50" s="176" t="e">
        <f>NA()</f>
        <v>#N/A</v>
      </c>
      <c r="N50" s="176" t="e">
        <f>NA()</f>
        <v>#N/A</v>
      </c>
      <c r="O50" s="176">
        <f>IF(ISNUMBER('実質公債費比率（分子）の構造'!O$53),'実質公債費比率（分子）の構造'!O$53,NA())</f>
        <v>1802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52105</v>
      </c>
      <c r="E56" s="175"/>
      <c r="F56" s="175"/>
      <c r="G56" s="175">
        <f>'将来負担比率（分子）の構造'!J$52</f>
        <v>53208</v>
      </c>
      <c r="H56" s="175"/>
      <c r="I56" s="175"/>
      <c r="J56" s="175">
        <f>'将来負担比率（分子）の構造'!K$52</f>
        <v>54842</v>
      </c>
      <c r="K56" s="175"/>
      <c r="L56" s="175"/>
      <c r="M56" s="175">
        <f>'将来負担比率（分子）の構造'!L$52</f>
        <v>54353</v>
      </c>
      <c r="N56" s="175"/>
      <c r="O56" s="175"/>
      <c r="P56" s="175">
        <f>'将来負担比率（分子）の構造'!M$52</f>
        <v>53548</v>
      </c>
    </row>
    <row r="57" spans="1:16" x14ac:dyDescent="0.2">
      <c r="A57" s="175" t="s">
        <v>44</v>
      </c>
      <c r="B57" s="175"/>
      <c r="C57" s="175"/>
      <c r="D57" s="175">
        <f>'将来負担比率（分子）の構造'!I$51</f>
        <v>13562</v>
      </c>
      <c r="E57" s="175"/>
      <c r="F57" s="175"/>
      <c r="G57" s="175">
        <f>'将来負担比率（分子）の構造'!J$51</f>
        <v>12753</v>
      </c>
      <c r="H57" s="175"/>
      <c r="I57" s="175"/>
      <c r="J57" s="175">
        <f>'将来負担比率（分子）の構造'!K$51</f>
        <v>12373</v>
      </c>
      <c r="K57" s="175"/>
      <c r="L57" s="175"/>
      <c r="M57" s="175">
        <f>'将来負担比率（分子）の構造'!L$51</f>
        <v>11710</v>
      </c>
      <c r="N57" s="175"/>
      <c r="O57" s="175"/>
      <c r="P57" s="175">
        <f>'将来負担比率（分子）の構造'!M$51</f>
        <v>11639</v>
      </c>
    </row>
    <row r="58" spans="1:16" x14ac:dyDescent="0.2">
      <c r="A58" s="175" t="s">
        <v>43</v>
      </c>
      <c r="B58" s="175"/>
      <c r="C58" s="175"/>
      <c r="D58" s="175">
        <f>'将来負担比率（分子）の構造'!I$50</f>
        <v>8546</v>
      </c>
      <c r="E58" s="175"/>
      <c r="F58" s="175"/>
      <c r="G58" s="175">
        <f>'将来負担比率（分子）の構造'!J$50</f>
        <v>8464</v>
      </c>
      <c r="H58" s="175"/>
      <c r="I58" s="175"/>
      <c r="J58" s="175">
        <f>'将来負担比率（分子）の構造'!K$50</f>
        <v>8019</v>
      </c>
      <c r="K58" s="175"/>
      <c r="L58" s="175"/>
      <c r="M58" s="175">
        <f>'将来負担比率（分子）の構造'!L$50</f>
        <v>8692</v>
      </c>
      <c r="N58" s="175"/>
      <c r="O58" s="175"/>
      <c r="P58" s="175">
        <f>'将来負担比率（分子）の構造'!M$50</f>
        <v>9389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5251</v>
      </c>
      <c r="C62" s="175"/>
      <c r="D62" s="175"/>
      <c r="E62" s="175">
        <f>'将来負担比率（分子）の構造'!J$45</f>
        <v>5417</v>
      </c>
      <c r="F62" s="175"/>
      <c r="G62" s="175"/>
      <c r="H62" s="175">
        <f>'将来負担比率（分子）の構造'!K$45</f>
        <v>5005</v>
      </c>
      <c r="I62" s="175"/>
      <c r="J62" s="175"/>
      <c r="K62" s="175">
        <f>'将来負担比率（分子）の構造'!L$45</f>
        <v>4979</v>
      </c>
      <c r="L62" s="175"/>
      <c r="M62" s="175"/>
      <c r="N62" s="175">
        <f>'将来負担比率（分子）の構造'!M$45</f>
        <v>5004</v>
      </c>
      <c r="O62" s="175"/>
      <c r="P62" s="175"/>
    </row>
    <row r="63" spans="1:16" x14ac:dyDescent="0.2">
      <c r="A63" s="175" t="s">
        <v>36</v>
      </c>
      <c r="B63" s="175">
        <f>'将来負担比率（分子）の構造'!I$44</f>
        <v>3</v>
      </c>
      <c r="C63" s="175"/>
      <c r="D63" s="175"/>
      <c r="E63" s="175">
        <f>'将来負担比率（分子）の構造'!J$44</f>
        <v>2</v>
      </c>
      <c r="F63" s="175"/>
      <c r="G63" s="175"/>
      <c r="H63" s="175">
        <f>'将来負担比率（分子）の構造'!K$44</f>
        <v>1</v>
      </c>
      <c r="I63" s="175"/>
      <c r="J63" s="175"/>
      <c r="K63" s="175">
        <f>'将来負担比率（分子）の構造'!L$44</f>
        <v>1</v>
      </c>
      <c r="L63" s="175"/>
      <c r="M63" s="175"/>
      <c r="N63" s="175">
        <f>'将来負担比率（分子）の構造'!M$44</f>
        <v>0</v>
      </c>
      <c r="O63" s="175"/>
      <c r="P63" s="175"/>
    </row>
    <row r="64" spans="1:16" x14ac:dyDescent="0.2">
      <c r="A64" s="175" t="s">
        <v>35</v>
      </c>
      <c r="B64" s="175">
        <f>'将来負担比率（分子）の構造'!I$43</f>
        <v>39629</v>
      </c>
      <c r="C64" s="175"/>
      <c r="D64" s="175"/>
      <c r="E64" s="175">
        <f>'将来負担比率（分子）の構造'!J$43</f>
        <v>35893</v>
      </c>
      <c r="F64" s="175"/>
      <c r="G64" s="175"/>
      <c r="H64" s="175">
        <f>'将来負担比率（分子）の構造'!K$43</f>
        <v>32505</v>
      </c>
      <c r="I64" s="175"/>
      <c r="J64" s="175"/>
      <c r="K64" s="175">
        <f>'将来負担比率（分子）の構造'!L$43</f>
        <v>28998</v>
      </c>
      <c r="L64" s="175"/>
      <c r="M64" s="175"/>
      <c r="N64" s="175">
        <f>'将来負担比率（分子）の構造'!M$43</f>
        <v>28185</v>
      </c>
      <c r="O64" s="175"/>
      <c r="P64" s="175"/>
    </row>
    <row r="65" spans="1:16" x14ac:dyDescent="0.2">
      <c r="A65" s="175" t="s">
        <v>34</v>
      </c>
      <c r="B65" s="175">
        <f>'将来負担比率（分子）の構造'!I$42</f>
        <v>5</v>
      </c>
      <c r="C65" s="175"/>
      <c r="D65" s="175"/>
      <c r="E65" s="175">
        <f>'将来負担比率（分子）の構造'!J$42</f>
        <v>4</v>
      </c>
      <c r="F65" s="175"/>
      <c r="G65" s="175"/>
      <c r="H65" s="175">
        <f>'将来負担比率（分子）の構造'!K$42</f>
        <v>2</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40155</v>
      </c>
      <c r="C66" s="175"/>
      <c r="D66" s="175"/>
      <c r="E66" s="175">
        <f>'将来負担比率（分子）の構造'!J$41</f>
        <v>41980</v>
      </c>
      <c r="F66" s="175"/>
      <c r="G66" s="175"/>
      <c r="H66" s="175">
        <f>'将来負担比率（分子）の構造'!K$41</f>
        <v>47728</v>
      </c>
      <c r="I66" s="175"/>
      <c r="J66" s="175"/>
      <c r="K66" s="175">
        <f>'将来負担比率（分子）の構造'!L$41</f>
        <v>51504</v>
      </c>
      <c r="L66" s="175"/>
      <c r="M66" s="175"/>
      <c r="N66" s="175">
        <f>'将来負担比率（分子）の構造'!M$41</f>
        <v>53708</v>
      </c>
      <c r="O66" s="175"/>
      <c r="P66" s="175"/>
    </row>
    <row r="67" spans="1:16" x14ac:dyDescent="0.2">
      <c r="A67" s="175" t="s">
        <v>77</v>
      </c>
      <c r="B67" s="175" t="e">
        <f>NA()</f>
        <v>#N/A</v>
      </c>
      <c r="C67" s="175">
        <f>IF(ISNUMBER('将来負担比率（分子）の構造'!I$53), IF('将来負担比率（分子）の構造'!I$53 &lt; 0, 0, '将来負担比率（分子）の構造'!I$53), NA())</f>
        <v>10831</v>
      </c>
      <c r="D67" s="175" t="e">
        <f>NA()</f>
        <v>#N/A</v>
      </c>
      <c r="E67" s="175" t="e">
        <f>NA()</f>
        <v>#N/A</v>
      </c>
      <c r="F67" s="175">
        <f>IF(ISNUMBER('将来負担比率（分子）の構造'!J$53), IF('将来負担比率（分子）の構造'!J$53 &lt; 0, 0, '将来負担比率（分子）の構造'!J$53), NA())</f>
        <v>8871</v>
      </c>
      <c r="G67" s="175" t="e">
        <f>NA()</f>
        <v>#N/A</v>
      </c>
      <c r="H67" s="175" t="e">
        <f>NA()</f>
        <v>#N/A</v>
      </c>
      <c r="I67" s="175">
        <f>IF(ISNUMBER('将来負担比率（分子）の構造'!K$53), IF('将来負担比率（分子）の構造'!K$53 &lt; 0, 0, '将来負担比率（分子）の構造'!K$53), NA())</f>
        <v>10006</v>
      </c>
      <c r="J67" s="175" t="e">
        <f>NA()</f>
        <v>#N/A</v>
      </c>
      <c r="K67" s="175" t="e">
        <f>NA()</f>
        <v>#N/A</v>
      </c>
      <c r="L67" s="175">
        <f>IF(ISNUMBER('将来負担比率（分子）の構造'!L$53), IF('将来負担比率（分子）の構造'!L$53 &lt; 0, 0, '将来負担比率（分子）の構造'!L$53), NA())</f>
        <v>10727</v>
      </c>
      <c r="M67" s="175" t="e">
        <f>NA()</f>
        <v>#N/A</v>
      </c>
      <c r="N67" s="175" t="e">
        <f>NA()</f>
        <v>#N/A</v>
      </c>
      <c r="O67" s="175">
        <f>IF(ISNUMBER('将来負担比率（分子）の構造'!M$53), IF('将来負担比率（分子）の構造'!M$53 &lt; 0, 0, '将来負担比率（分子）の構造'!M$53), NA())</f>
        <v>12321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2675</v>
      </c>
      <c r="C72" s="179">
        <f>基金残高に係る経年分析!G55</f>
        <v>2716</v>
      </c>
      <c r="D72" s="179">
        <f>基金残高に係る経年分析!H55</f>
        <v>3161</v>
      </c>
    </row>
    <row r="73" spans="1:16" x14ac:dyDescent="0.2">
      <c r="A73" s="178" t="s">
        <v>80</v>
      </c>
      <c r="B73" s="179">
        <f>基金残高に係る経年分析!F56</f>
        <v>288</v>
      </c>
      <c r="C73" s="179">
        <f>基金残高に係る経年分析!G56</f>
        <v>488</v>
      </c>
      <c r="D73" s="179">
        <f>基金残高に係る経年分析!H56</f>
        <v>488</v>
      </c>
    </row>
    <row r="74" spans="1:16" x14ac:dyDescent="0.2">
      <c r="A74" s="178" t="s">
        <v>81</v>
      </c>
      <c r="B74" s="179">
        <f>基金残高に係る経年分析!F57</f>
        <v>3526</v>
      </c>
      <c r="C74" s="179">
        <f>基金残高に係る経年分析!G57</f>
        <v>3859</v>
      </c>
      <c r="D74" s="179">
        <f>基金残高に係る経年分析!H57</f>
        <v>3869</v>
      </c>
    </row>
  </sheetData>
  <sheetProtection algorithmName="SHA-512" hashValue="9yuUVFT/FsoY84w9DQfwbOEf+wZCjYwyA0/EVJxbS0uvffaw8Lps8j5T0P3tG7BOkkpyHf+Evgj2BgSozlcb0Q==" saltValue="NgyG0pZcQXn4PpwaeRBr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18667759</v>
      </c>
      <c r="S5" s="613"/>
      <c r="T5" s="613"/>
      <c r="U5" s="613"/>
      <c r="V5" s="613"/>
      <c r="W5" s="613"/>
      <c r="X5" s="613"/>
      <c r="Y5" s="614"/>
      <c r="Z5" s="615">
        <v>33.799999999999997</v>
      </c>
      <c r="AA5" s="615"/>
      <c r="AB5" s="615"/>
      <c r="AC5" s="615"/>
      <c r="AD5" s="616">
        <v>17379366</v>
      </c>
      <c r="AE5" s="616"/>
      <c r="AF5" s="616"/>
      <c r="AG5" s="616"/>
      <c r="AH5" s="616"/>
      <c r="AI5" s="616"/>
      <c r="AJ5" s="616"/>
      <c r="AK5" s="616"/>
      <c r="AL5" s="617">
        <v>65.7</v>
      </c>
      <c r="AM5" s="618"/>
      <c r="AN5" s="618"/>
      <c r="AO5" s="619"/>
      <c r="AP5" s="609" t="s">
        <v>232</v>
      </c>
      <c r="AQ5" s="610"/>
      <c r="AR5" s="610"/>
      <c r="AS5" s="610"/>
      <c r="AT5" s="610"/>
      <c r="AU5" s="610"/>
      <c r="AV5" s="610"/>
      <c r="AW5" s="610"/>
      <c r="AX5" s="610"/>
      <c r="AY5" s="610"/>
      <c r="AZ5" s="610"/>
      <c r="BA5" s="610"/>
      <c r="BB5" s="610"/>
      <c r="BC5" s="610"/>
      <c r="BD5" s="610"/>
      <c r="BE5" s="610"/>
      <c r="BF5" s="611"/>
      <c r="BG5" s="623">
        <v>17376105</v>
      </c>
      <c r="BH5" s="624"/>
      <c r="BI5" s="624"/>
      <c r="BJ5" s="624"/>
      <c r="BK5" s="624"/>
      <c r="BL5" s="624"/>
      <c r="BM5" s="624"/>
      <c r="BN5" s="625"/>
      <c r="BO5" s="626">
        <v>93.1</v>
      </c>
      <c r="BP5" s="626"/>
      <c r="BQ5" s="626"/>
      <c r="BR5" s="626"/>
      <c r="BS5" s="627">
        <v>497411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294321</v>
      </c>
      <c r="S6" s="624"/>
      <c r="T6" s="624"/>
      <c r="U6" s="624"/>
      <c r="V6" s="624"/>
      <c r="W6" s="624"/>
      <c r="X6" s="624"/>
      <c r="Y6" s="625"/>
      <c r="Z6" s="626">
        <v>0.5</v>
      </c>
      <c r="AA6" s="626"/>
      <c r="AB6" s="626"/>
      <c r="AC6" s="626"/>
      <c r="AD6" s="627">
        <v>294321</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17376105</v>
      </c>
      <c r="BH6" s="624"/>
      <c r="BI6" s="624"/>
      <c r="BJ6" s="624"/>
      <c r="BK6" s="624"/>
      <c r="BL6" s="624"/>
      <c r="BM6" s="624"/>
      <c r="BN6" s="625"/>
      <c r="BO6" s="626">
        <v>93.1</v>
      </c>
      <c r="BP6" s="626"/>
      <c r="BQ6" s="626"/>
      <c r="BR6" s="626"/>
      <c r="BS6" s="627">
        <v>497411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288193</v>
      </c>
      <c r="CS6" s="624"/>
      <c r="CT6" s="624"/>
      <c r="CU6" s="624"/>
      <c r="CV6" s="624"/>
      <c r="CW6" s="624"/>
      <c r="CX6" s="624"/>
      <c r="CY6" s="625"/>
      <c r="CZ6" s="617">
        <v>0.5</v>
      </c>
      <c r="DA6" s="618"/>
      <c r="DB6" s="618"/>
      <c r="DC6" s="634"/>
      <c r="DD6" s="632" t="s">
        <v>239</v>
      </c>
      <c r="DE6" s="624"/>
      <c r="DF6" s="624"/>
      <c r="DG6" s="624"/>
      <c r="DH6" s="624"/>
      <c r="DI6" s="624"/>
      <c r="DJ6" s="624"/>
      <c r="DK6" s="624"/>
      <c r="DL6" s="624"/>
      <c r="DM6" s="624"/>
      <c r="DN6" s="624"/>
      <c r="DO6" s="624"/>
      <c r="DP6" s="625"/>
      <c r="DQ6" s="632">
        <v>288014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9075</v>
      </c>
      <c r="S7" s="624"/>
      <c r="T7" s="624"/>
      <c r="U7" s="624"/>
      <c r="V7" s="624"/>
      <c r="W7" s="624"/>
      <c r="X7" s="624"/>
      <c r="Y7" s="625"/>
      <c r="Z7" s="626">
        <v>0</v>
      </c>
      <c r="AA7" s="626"/>
      <c r="AB7" s="626"/>
      <c r="AC7" s="626"/>
      <c r="AD7" s="627">
        <v>9075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8285117</v>
      </c>
      <c r="BH7" s="624"/>
      <c r="BI7" s="624"/>
      <c r="BJ7" s="624"/>
      <c r="BK7" s="624"/>
      <c r="BL7" s="624"/>
      <c r="BM7" s="624"/>
      <c r="BN7" s="625"/>
      <c r="BO7" s="626">
        <v>44.4</v>
      </c>
      <c r="BP7" s="626"/>
      <c r="BQ7" s="626"/>
      <c r="BR7" s="626"/>
      <c r="BS7" s="627">
        <v>497411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6084220</v>
      </c>
      <c r="CS7" s="624"/>
      <c r="CT7" s="624"/>
      <c r="CU7" s="624"/>
      <c r="CV7" s="624"/>
      <c r="CW7" s="624"/>
      <c r="CX7" s="624"/>
      <c r="CY7" s="625"/>
      <c r="CZ7" s="626">
        <v>11.6</v>
      </c>
      <c r="DA7" s="626"/>
      <c r="DB7" s="626"/>
      <c r="DC7" s="626"/>
      <c r="DD7" s="632">
        <v>246800</v>
      </c>
      <c r="DE7" s="624"/>
      <c r="DF7" s="624"/>
      <c r="DG7" s="624"/>
      <c r="DH7" s="624"/>
      <c r="DI7" s="624"/>
      <c r="DJ7" s="624"/>
      <c r="DK7" s="624"/>
      <c r="DL7" s="624"/>
      <c r="DM7" s="624"/>
      <c r="DN7" s="624"/>
      <c r="DO7" s="624"/>
      <c r="DP7" s="625"/>
      <c r="DQ7" s="632">
        <v>5275232</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90573</v>
      </c>
      <c r="S8" s="624"/>
      <c r="T8" s="624"/>
      <c r="U8" s="624"/>
      <c r="V8" s="624"/>
      <c r="W8" s="624"/>
      <c r="X8" s="624"/>
      <c r="Y8" s="625"/>
      <c r="Z8" s="626">
        <v>0.2</v>
      </c>
      <c r="AA8" s="626"/>
      <c r="AB8" s="626"/>
      <c r="AC8" s="626"/>
      <c r="AD8" s="627">
        <v>90573</v>
      </c>
      <c r="AE8" s="627"/>
      <c r="AF8" s="627"/>
      <c r="AG8" s="627"/>
      <c r="AH8" s="627"/>
      <c r="AI8" s="627"/>
      <c r="AJ8" s="627"/>
      <c r="AK8" s="627"/>
      <c r="AL8" s="628">
        <v>0.3</v>
      </c>
      <c r="AM8" s="629"/>
      <c r="AN8" s="629"/>
      <c r="AO8" s="630"/>
      <c r="AP8" s="620" t="s">
        <v>244</v>
      </c>
      <c r="AQ8" s="621"/>
      <c r="AR8" s="621"/>
      <c r="AS8" s="621"/>
      <c r="AT8" s="621"/>
      <c r="AU8" s="621"/>
      <c r="AV8" s="621"/>
      <c r="AW8" s="621"/>
      <c r="AX8" s="621"/>
      <c r="AY8" s="621"/>
      <c r="AZ8" s="621"/>
      <c r="BA8" s="621"/>
      <c r="BB8" s="621"/>
      <c r="BC8" s="621"/>
      <c r="BD8" s="621"/>
      <c r="BE8" s="621"/>
      <c r="BF8" s="622"/>
      <c r="BG8" s="623">
        <v>207238</v>
      </c>
      <c r="BH8" s="624"/>
      <c r="BI8" s="624"/>
      <c r="BJ8" s="624"/>
      <c r="BK8" s="624"/>
      <c r="BL8" s="624"/>
      <c r="BM8" s="624"/>
      <c r="BN8" s="625"/>
      <c r="BO8" s="626">
        <v>1.1000000000000001</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18348379</v>
      </c>
      <c r="CS8" s="624"/>
      <c r="CT8" s="624"/>
      <c r="CU8" s="624"/>
      <c r="CV8" s="624"/>
      <c r="CW8" s="624"/>
      <c r="CX8" s="624"/>
      <c r="CY8" s="625"/>
      <c r="CZ8" s="626">
        <v>34.799999999999997</v>
      </c>
      <c r="DA8" s="626"/>
      <c r="DB8" s="626"/>
      <c r="DC8" s="626"/>
      <c r="DD8" s="632">
        <v>158007</v>
      </c>
      <c r="DE8" s="624"/>
      <c r="DF8" s="624"/>
      <c r="DG8" s="624"/>
      <c r="DH8" s="624"/>
      <c r="DI8" s="624"/>
      <c r="DJ8" s="624"/>
      <c r="DK8" s="624"/>
      <c r="DL8" s="624"/>
      <c r="DM8" s="624"/>
      <c r="DN8" s="624"/>
      <c r="DO8" s="624"/>
      <c r="DP8" s="625"/>
      <c r="DQ8" s="632">
        <v>7706549</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71670</v>
      </c>
      <c r="S9" s="624"/>
      <c r="T9" s="624"/>
      <c r="U9" s="624"/>
      <c r="V9" s="624"/>
      <c r="W9" s="624"/>
      <c r="X9" s="624"/>
      <c r="Y9" s="625"/>
      <c r="Z9" s="626">
        <v>0.1</v>
      </c>
      <c r="AA9" s="626"/>
      <c r="AB9" s="626"/>
      <c r="AC9" s="626"/>
      <c r="AD9" s="627">
        <v>71670</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5953848</v>
      </c>
      <c r="BH9" s="624"/>
      <c r="BI9" s="624"/>
      <c r="BJ9" s="624"/>
      <c r="BK9" s="624"/>
      <c r="BL9" s="624"/>
      <c r="BM9" s="624"/>
      <c r="BN9" s="625"/>
      <c r="BO9" s="626">
        <v>31.9</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5913144</v>
      </c>
      <c r="CS9" s="624"/>
      <c r="CT9" s="624"/>
      <c r="CU9" s="624"/>
      <c r="CV9" s="624"/>
      <c r="CW9" s="624"/>
      <c r="CX9" s="624"/>
      <c r="CY9" s="625"/>
      <c r="CZ9" s="626">
        <v>11.2</v>
      </c>
      <c r="DA9" s="626"/>
      <c r="DB9" s="626"/>
      <c r="DC9" s="626"/>
      <c r="DD9" s="632">
        <v>1277851</v>
      </c>
      <c r="DE9" s="624"/>
      <c r="DF9" s="624"/>
      <c r="DG9" s="624"/>
      <c r="DH9" s="624"/>
      <c r="DI9" s="624"/>
      <c r="DJ9" s="624"/>
      <c r="DK9" s="624"/>
      <c r="DL9" s="624"/>
      <c r="DM9" s="624"/>
      <c r="DN9" s="624"/>
      <c r="DO9" s="624"/>
      <c r="DP9" s="625"/>
      <c r="DQ9" s="632">
        <v>4040972</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250</v>
      </c>
      <c r="AA10" s="626"/>
      <c r="AB10" s="626"/>
      <c r="AC10" s="626"/>
      <c r="AD10" s="627" t="s">
        <v>239</v>
      </c>
      <c r="AE10" s="627"/>
      <c r="AF10" s="627"/>
      <c r="AG10" s="627"/>
      <c r="AH10" s="627"/>
      <c r="AI10" s="627"/>
      <c r="AJ10" s="627"/>
      <c r="AK10" s="627"/>
      <c r="AL10" s="628" t="s">
        <v>239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367544</v>
      </c>
      <c r="BH10" s="624"/>
      <c r="BI10" s="624"/>
      <c r="BJ10" s="624"/>
      <c r="BK10" s="624"/>
      <c r="BL10" s="624"/>
      <c r="BM10" s="624"/>
      <c r="BN10" s="625"/>
      <c r="BO10" s="626">
        <v>2</v>
      </c>
      <c r="BP10" s="626"/>
      <c r="BQ10" s="626"/>
      <c r="BR10" s="626"/>
      <c r="BS10" s="627" t="s">
        <v>239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21439</v>
      </c>
      <c r="CS10" s="624"/>
      <c r="CT10" s="624"/>
      <c r="CU10" s="624"/>
      <c r="CV10" s="624"/>
      <c r="CW10" s="624"/>
      <c r="CX10" s="624"/>
      <c r="CY10" s="625"/>
      <c r="CZ10" s="626">
        <v>0</v>
      </c>
      <c r="DA10" s="626"/>
      <c r="DB10" s="626"/>
      <c r="DC10" s="626"/>
      <c r="DD10" s="632">
        <v>171</v>
      </c>
      <c r="DE10" s="624"/>
      <c r="DF10" s="624"/>
      <c r="DG10" s="624"/>
      <c r="DH10" s="624"/>
      <c r="DI10" s="624"/>
      <c r="DJ10" s="624"/>
      <c r="DK10" s="624"/>
      <c r="DL10" s="624"/>
      <c r="DM10" s="624"/>
      <c r="DN10" s="624"/>
      <c r="DO10" s="624"/>
      <c r="DP10" s="625"/>
      <c r="DQ10" s="632">
        <v>21439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2698798</v>
      </c>
      <c r="S11" s="624"/>
      <c r="T11" s="624"/>
      <c r="U11" s="624"/>
      <c r="V11" s="624"/>
      <c r="W11" s="624"/>
      <c r="X11" s="624"/>
      <c r="Y11" s="625"/>
      <c r="Z11" s="628">
        <v>4.9000000000000004</v>
      </c>
      <c r="AA11" s="629"/>
      <c r="AB11" s="629"/>
      <c r="AC11" s="635"/>
      <c r="AD11" s="632">
        <v>2698798</v>
      </c>
      <c r="AE11" s="624"/>
      <c r="AF11" s="624"/>
      <c r="AG11" s="624"/>
      <c r="AH11" s="624"/>
      <c r="AI11" s="624"/>
      <c r="AJ11" s="624"/>
      <c r="AK11" s="625"/>
      <c r="AL11" s="628">
        <v>10.199999999999999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1756487</v>
      </c>
      <c r="BH11" s="624"/>
      <c r="BI11" s="624"/>
      <c r="BJ11" s="624"/>
      <c r="BK11" s="624"/>
      <c r="BL11" s="624"/>
      <c r="BM11" s="624"/>
      <c r="BN11" s="625"/>
      <c r="BO11" s="626">
        <v>9.4</v>
      </c>
      <c r="BP11" s="626"/>
      <c r="BQ11" s="626"/>
      <c r="BR11" s="626"/>
      <c r="BS11" s="627">
        <v>497411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719138</v>
      </c>
      <c r="CS11" s="624"/>
      <c r="CT11" s="624"/>
      <c r="CU11" s="624"/>
      <c r="CV11" s="624"/>
      <c r="CW11" s="624"/>
      <c r="CX11" s="624"/>
      <c r="CY11" s="625"/>
      <c r="CZ11" s="626">
        <v>1.4</v>
      </c>
      <c r="DA11" s="626"/>
      <c r="DB11" s="626"/>
      <c r="DC11" s="626"/>
      <c r="DD11" s="632">
        <v>138601</v>
      </c>
      <c r="DE11" s="624"/>
      <c r="DF11" s="624"/>
      <c r="DG11" s="624"/>
      <c r="DH11" s="624"/>
      <c r="DI11" s="624"/>
      <c r="DJ11" s="624"/>
      <c r="DK11" s="624"/>
      <c r="DL11" s="624"/>
      <c r="DM11" s="624"/>
      <c r="DN11" s="624"/>
      <c r="DO11" s="624"/>
      <c r="DP11" s="625"/>
      <c r="DQ11" s="632">
        <v>515501</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9152</v>
      </c>
      <c r="S12" s="624"/>
      <c r="T12" s="624"/>
      <c r="U12" s="624"/>
      <c r="V12" s="624"/>
      <c r="W12" s="624"/>
      <c r="X12" s="624"/>
      <c r="Y12" s="625"/>
      <c r="Z12" s="626">
        <v>0</v>
      </c>
      <c r="AA12" s="626"/>
      <c r="AB12" s="626"/>
      <c r="AC12" s="626"/>
      <c r="AD12" s="627">
        <v>9152</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7868689</v>
      </c>
      <c r="BH12" s="624"/>
      <c r="BI12" s="624"/>
      <c r="BJ12" s="624"/>
      <c r="BK12" s="624"/>
      <c r="BL12" s="624"/>
      <c r="BM12" s="624"/>
      <c r="BN12" s="625"/>
      <c r="BO12" s="626">
        <v>42.2</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1163119</v>
      </c>
      <c r="CS12" s="624"/>
      <c r="CT12" s="624"/>
      <c r="CU12" s="624"/>
      <c r="CV12" s="624"/>
      <c r="CW12" s="624"/>
      <c r="CX12" s="624"/>
      <c r="CY12" s="625"/>
      <c r="CZ12" s="626">
        <v>2.2000000000000002</v>
      </c>
      <c r="DA12" s="626"/>
      <c r="DB12" s="626"/>
      <c r="DC12" s="626"/>
      <c r="DD12" s="632">
        <v>65496</v>
      </c>
      <c r="DE12" s="624"/>
      <c r="DF12" s="624"/>
      <c r="DG12" s="624"/>
      <c r="DH12" s="624"/>
      <c r="DI12" s="624"/>
      <c r="DJ12" s="624"/>
      <c r="DK12" s="624"/>
      <c r="DL12" s="624"/>
      <c r="DM12" s="624"/>
      <c r="DN12" s="624"/>
      <c r="DO12" s="624"/>
      <c r="DP12" s="625"/>
      <c r="DQ12" s="632">
        <v>906784</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7846040</v>
      </c>
      <c r="BH13" s="624"/>
      <c r="BI13" s="624"/>
      <c r="BJ13" s="624"/>
      <c r="BK13" s="624"/>
      <c r="BL13" s="624"/>
      <c r="BM13" s="624"/>
      <c r="BN13" s="625"/>
      <c r="BO13" s="626">
        <v>42</v>
      </c>
      <c r="BP13" s="626"/>
      <c r="BQ13" s="626"/>
      <c r="BR13" s="626"/>
      <c r="BS13" s="627" t="s">
        <v>130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6206770</v>
      </c>
      <c r="CS13" s="624"/>
      <c r="CT13" s="624"/>
      <c r="CU13" s="624"/>
      <c r="CV13" s="624"/>
      <c r="CW13" s="624"/>
      <c r="CX13" s="624"/>
      <c r="CY13" s="625"/>
      <c r="CZ13" s="626">
        <v>11.8</v>
      </c>
      <c r="DA13" s="626"/>
      <c r="DB13" s="626"/>
      <c r="DC13" s="626"/>
      <c r="DD13" s="632">
        <v>2755642</v>
      </c>
      <c r="DE13" s="624"/>
      <c r="DF13" s="624"/>
      <c r="DG13" s="624"/>
      <c r="DH13" s="624"/>
      <c r="DI13" s="624"/>
      <c r="DJ13" s="624"/>
      <c r="DK13" s="624"/>
      <c r="DL13" s="624"/>
      <c r="DM13" s="624"/>
      <c r="DN13" s="624"/>
      <c r="DO13" s="624"/>
      <c r="DP13" s="625"/>
      <c r="DQ13" s="632">
        <v>3771785</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t="s">
        <v>239</v>
      </c>
      <c r="S14" s="624"/>
      <c r="T14" s="624"/>
      <c r="U14" s="624"/>
      <c r="V14" s="624"/>
      <c r="W14" s="624"/>
      <c r="X14" s="624"/>
      <c r="Y14" s="625"/>
      <c r="Z14" s="626" t="s">
        <v>239</v>
      </c>
      <c r="AA14" s="626"/>
      <c r="AB14" s="626"/>
      <c r="AC14" s="626"/>
      <c r="AD14" s="627" t="s">
        <v>130</v>
      </c>
      <c r="AE14" s="627"/>
      <c r="AF14" s="627"/>
      <c r="AG14" s="627"/>
      <c r="AH14" s="627"/>
      <c r="AI14" s="627"/>
      <c r="AJ14" s="627"/>
      <c r="AK14" s="627"/>
      <c r="AL14" s="628" t="s">
        <v>239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388635</v>
      </c>
      <c r="BH14" s="624"/>
      <c r="BI14" s="624"/>
      <c r="BJ14" s="624"/>
      <c r="BK14" s="624"/>
      <c r="BL14" s="624"/>
      <c r="BM14" s="624"/>
      <c r="BN14" s="625"/>
      <c r="BO14" s="626">
        <v>2.1</v>
      </c>
      <c r="BP14" s="626"/>
      <c r="BQ14" s="626"/>
      <c r="BR14" s="626"/>
      <c r="BS14" s="627" t="s">
        <v>239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1832026</v>
      </c>
      <c r="CS14" s="624"/>
      <c r="CT14" s="624"/>
      <c r="CU14" s="624"/>
      <c r="CV14" s="624"/>
      <c r="CW14" s="624"/>
      <c r="CX14" s="624"/>
      <c r="CY14" s="625"/>
      <c r="CZ14" s="626">
        <v>3.5</v>
      </c>
      <c r="DA14" s="626"/>
      <c r="DB14" s="626"/>
      <c r="DC14" s="626"/>
      <c r="DD14" s="632">
        <v>331634</v>
      </c>
      <c r="DE14" s="624"/>
      <c r="DF14" s="624"/>
      <c r="DG14" s="624"/>
      <c r="DH14" s="624"/>
      <c r="DI14" s="624"/>
      <c r="DJ14" s="624"/>
      <c r="DK14" s="624"/>
      <c r="DL14" s="624"/>
      <c r="DM14" s="624"/>
      <c r="DN14" s="624"/>
      <c r="DO14" s="624"/>
      <c r="DP14" s="625"/>
      <c r="DQ14" s="632">
        <v>1199491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250</v>
      </c>
      <c r="S15" s="624"/>
      <c r="T15" s="624"/>
      <c r="U15" s="624"/>
      <c r="V15" s="624"/>
      <c r="W15" s="624"/>
      <c r="X15" s="624"/>
      <c r="Y15" s="625"/>
      <c r="Z15" s="626" t="s">
        <v>130</v>
      </c>
      <c r="AA15" s="626"/>
      <c r="AB15" s="626"/>
      <c r="AC15" s="626"/>
      <c r="AD15" s="627" t="s">
        <v>239</v>
      </c>
      <c r="AE15" s="627"/>
      <c r="AF15" s="627"/>
      <c r="AG15" s="627"/>
      <c r="AH15" s="627"/>
      <c r="AI15" s="627"/>
      <c r="AJ15" s="627"/>
      <c r="AK15" s="627"/>
      <c r="AL15" s="628" t="s">
        <v>239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833664</v>
      </c>
      <c r="BH15" s="624"/>
      <c r="BI15" s="624"/>
      <c r="BJ15" s="624"/>
      <c r="BK15" s="624"/>
      <c r="BL15" s="624"/>
      <c r="BM15" s="624"/>
      <c r="BN15" s="625"/>
      <c r="BO15" s="626">
        <v>4.5</v>
      </c>
      <c r="BP15" s="626"/>
      <c r="BQ15" s="626"/>
      <c r="BR15" s="626"/>
      <c r="BS15" s="627" t="s">
        <v>250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8199238</v>
      </c>
      <c r="CS15" s="624"/>
      <c r="CT15" s="624"/>
      <c r="CU15" s="624"/>
      <c r="CV15" s="624"/>
      <c r="CW15" s="624"/>
      <c r="CX15" s="624"/>
      <c r="CY15" s="625"/>
      <c r="CZ15" s="626">
        <v>15.6</v>
      </c>
      <c r="DA15" s="626"/>
      <c r="DB15" s="626"/>
      <c r="DC15" s="626"/>
      <c r="DD15" s="632">
        <v>2821571</v>
      </c>
      <c r="DE15" s="624"/>
      <c r="DF15" s="624"/>
      <c r="DG15" s="624"/>
      <c r="DH15" s="624"/>
      <c r="DI15" s="624"/>
      <c r="DJ15" s="624"/>
      <c r="DK15" s="624"/>
      <c r="DL15" s="624"/>
      <c r="DM15" s="624"/>
      <c r="DN15" s="624"/>
      <c r="DO15" s="624"/>
      <c r="DP15" s="625"/>
      <c r="DQ15" s="632">
        <v>3891797</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44976</v>
      </c>
      <c r="S16" s="624"/>
      <c r="T16" s="624"/>
      <c r="U16" s="624"/>
      <c r="V16" s="624"/>
      <c r="W16" s="624"/>
      <c r="X16" s="624"/>
      <c r="Y16" s="625"/>
      <c r="Z16" s="626">
        <v>0.1</v>
      </c>
      <c r="AA16" s="626"/>
      <c r="AB16" s="626"/>
      <c r="AC16" s="626"/>
      <c r="AD16" s="627">
        <v>44976</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239</v>
      </c>
      <c r="CS16" s="624"/>
      <c r="CT16" s="624"/>
      <c r="CU16" s="624"/>
      <c r="CV16" s="624"/>
      <c r="CW16" s="624"/>
      <c r="CX16" s="624"/>
      <c r="CY16" s="625"/>
      <c r="CZ16" s="626" t="s">
        <v>130</v>
      </c>
      <c r="DA16" s="626"/>
      <c r="DB16" s="626"/>
      <c r="DC16" s="626"/>
      <c r="DD16" s="632" t="s">
        <v>239</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336437</v>
      </c>
      <c r="S17" s="624"/>
      <c r="T17" s="624"/>
      <c r="U17" s="624"/>
      <c r="V17" s="624"/>
      <c r="W17" s="624"/>
      <c r="X17" s="624"/>
      <c r="Y17" s="625"/>
      <c r="Z17" s="626">
        <v>0.6</v>
      </c>
      <c r="AA17" s="626"/>
      <c r="AB17" s="626"/>
      <c r="AC17" s="626"/>
      <c r="AD17" s="627">
        <v>336437</v>
      </c>
      <c r="AE17" s="627"/>
      <c r="AF17" s="627"/>
      <c r="AG17" s="627"/>
      <c r="AH17" s="627"/>
      <c r="AI17" s="627"/>
      <c r="AJ17" s="627"/>
      <c r="AK17" s="627"/>
      <c r="AL17" s="628">
        <v>1.3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3882535</v>
      </c>
      <c r="CS17" s="624"/>
      <c r="CT17" s="624"/>
      <c r="CU17" s="624"/>
      <c r="CV17" s="624"/>
      <c r="CW17" s="624"/>
      <c r="CX17" s="624"/>
      <c r="CY17" s="625"/>
      <c r="CZ17" s="626">
        <v>7.4</v>
      </c>
      <c r="DA17" s="626"/>
      <c r="DB17" s="626"/>
      <c r="DC17" s="626"/>
      <c r="DD17" s="632" t="s">
        <v>239</v>
      </c>
      <c r="DE17" s="624"/>
      <c r="DF17" s="624"/>
      <c r="DG17" s="624"/>
      <c r="DH17" s="624"/>
      <c r="DI17" s="624"/>
      <c r="DJ17" s="624"/>
      <c r="DK17" s="624"/>
      <c r="DL17" s="624"/>
      <c r="DM17" s="624"/>
      <c r="DN17" s="624"/>
      <c r="DO17" s="624"/>
      <c r="DP17" s="625"/>
      <c r="DQ17" s="632">
        <v>3830023</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134475</v>
      </c>
      <c r="S18" s="624"/>
      <c r="T18" s="624"/>
      <c r="U18" s="624"/>
      <c r="V18" s="624"/>
      <c r="W18" s="624"/>
      <c r="X18" s="624"/>
      <c r="Y18" s="625"/>
      <c r="Z18" s="626">
        <v>0.2</v>
      </c>
      <c r="AA18" s="626"/>
      <c r="AB18" s="626"/>
      <c r="AC18" s="626"/>
      <c r="AD18" s="627">
        <v>134475</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130</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130</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131191</v>
      </c>
      <c r="S19" s="624"/>
      <c r="T19" s="624"/>
      <c r="U19" s="624"/>
      <c r="V19" s="624"/>
      <c r="W19" s="624"/>
      <c r="X19" s="624"/>
      <c r="Y19" s="625"/>
      <c r="Z19" s="626">
        <v>0.2</v>
      </c>
      <c r="AA19" s="626"/>
      <c r="AB19" s="626"/>
      <c r="AC19" s="626"/>
      <c r="AD19" s="627">
        <v>131191</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1291654</v>
      </c>
      <c r="BH19" s="624"/>
      <c r="BI19" s="624"/>
      <c r="BJ19" s="624"/>
      <c r="BK19" s="624"/>
      <c r="BL19" s="624"/>
      <c r="BM19" s="624"/>
      <c r="BN19" s="625"/>
      <c r="BO19" s="626">
        <v>6.9</v>
      </c>
      <c r="BP19" s="626"/>
      <c r="BQ19" s="626"/>
      <c r="BR19" s="626"/>
      <c r="BS19" s="627" t="s">
        <v>239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3284</v>
      </c>
      <c r="S20" s="624"/>
      <c r="T20" s="624"/>
      <c r="U20" s="624"/>
      <c r="V20" s="624"/>
      <c r="W20" s="624"/>
      <c r="X20" s="624"/>
      <c r="Y20" s="625"/>
      <c r="Z20" s="626">
        <v>0</v>
      </c>
      <c r="AA20" s="626"/>
      <c r="AB20" s="626"/>
      <c r="AC20" s="626"/>
      <c r="AD20" s="627">
        <v>3284</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1291654</v>
      </c>
      <c r="BH20" s="624"/>
      <c r="BI20" s="624"/>
      <c r="BJ20" s="624"/>
      <c r="BK20" s="624"/>
      <c r="BL20" s="624"/>
      <c r="BM20" s="624"/>
      <c r="BN20" s="625"/>
      <c r="BO20" s="626">
        <v>6.9</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52658201</v>
      </c>
      <c r="CS20" s="624"/>
      <c r="CT20" s="624"/>
      <c r="CU20" s="624"/>
      <c r="CV20" s="624"/>
      <c r="CW20" s="624"/>
      <c r="CX20" s="624"/>
      <c r="CY20" s="625"/>
      <c r="CZ20" s="626">
        <v>100</v>
      </c>
      <c r="DA20" s="626"/>
      <c r="DB20" s="626"/>
      <c r="DC20" s="626"/>
      <c r="DD20" s="632">
        <v>7795773</v>
      </c>
      <c r="DE20" s="624"/>
      <c r="DF20" s="624"/>
      <c r="DG20" s="624"/>
      <c r="DH20" s="624"/>
      <c r="DI20" s="624"/>
      <c r="DJ20" s="624"/>
      <c r="DK20" s="624"/>
      <c r="DL20" s="624"/>
      <c r="DM20" s="624"/>
      <c r="DN20" s="624"/>
      <c r="DO20" s="624"/>
      <c r="DP20" s="625"/>
      <c r="DQ20" s="632">
        <v>31447587</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6253155</v>
      </c>
      <c r="S21" s="624"/>
      <c r="T21" s="624"/>
      <c r="U21" s="624"/>
      <c r="V21" s="624"/>
      <c r="W21" s="624"/>
      <c r="X21" s="624"/>
      <c r="Y21" s="625"/>
      <c r="Z21" s="626">
        <v>11.3</v>
      </c>
      <c r="AA21" s="626"/>
      <c r="AB21" s="626"/>
      <c r="AC21" s="626"/>
      <c r="AD21" s="627">
        <v>5304921</v>
      </c>
      <c r="AE21" s="627"/>
      <c r="AF21" s="627"/>
      <c r="AG21" s="627"/>
      <c r="AH21" s="627"/>
      <c r="AI21" s="627"/>
      <c r="AJ21" s="627"/>
      <c r="AK21" s="627"/>
      <c r="AL21" s="628">
        <v>20.100000000000001</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3261</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5304921</v>
      </c>
      <c r="S22" s="624"/>
      <c r="T22" s="624"/>
      <c r="U22" s="624"/>
      <c r="V22" s="624"/>
      <c r="W22" s="624"/>
      <c r="X22" s="624"/>
      <c r="Y22" s="625"/>
      <c r="Z22" s="626">
        <v>9.6</v>
      </c>
      <c r="AA22" s="626"/>
      <c r="AB22" s="626"/>
      <c r="AC22" s="626"/>
      <c r="AD22" s="627">
        <v>5304921</v>
      </c>
      <c r="AE22" s="627"/>
      <c r="AF22" s="627"/>
      <c r="AG22" s="627"/>
      <c r="AH22" s="627"/>
      <c r="AI22" s="627"/>
      <c r="AJ22" s="627"/>
      <c r="AK22" s="627"/>
      <c r="AL22" s="628">
        <v>20.100000000000001</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130</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948200</v>
      </c>
      <c r="S23" s="624"/>
      <c r="T23" s="624"/>
      <c r="U23" s="624"/>
      <c r="V23" s="624"/>
      <c r="W23" s="624"/>
      <c r="X23" s="624"/>
      <c r="Y23" s="625"/>
      <c r="Z23" s="626">
        <v>1.7</v>
      </c>
      <c r="AA23" s="626"/>
      <c r="AB23" s="626"/>
      <c r="AC23" s="626"/>
      <c r="AD23" s="627" t="s">
        <v>130</v>
      </c>
      <c r="AE23" s="627"/>
      <c r="AF23" s="627"/>
      <c r="AG23" s="627"/>
      <c r="AH23" s="627"/>
      <c r="AI23" s="627"/>
      <c r="AJ23" s="627"/>
      <c r="AK23" s="627"/>
      <c r="AL23" s="628" t="s">
        <v>130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1288393</v>
      </c>
      <c r="BH23" s="624"/>
      <c r="BI23" s="624"/>
      <c r="BJ23" s="624"/>
      <c r="BK23" s="624"/>
      <c r="BL23" s="624"/>
      <c r="BM23" s="624"/>
      <c r="BN23" s="625"/>
      <c r="BO23" s="626">
        <v>6.9</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v>34</v>
      </c>
      <c r="S24" s="624"/>
      <c r="T24" s="624"/>
      <c r="U24" s="624"/>
      <c r="V24" s="624"/>
      <c r="W24" s="624"/>
      <c r="X24" s="624"/>
      <c r="Y24" s="625"/>
      <c r="Z24" s="626">
        <v>0</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250</v>
      </c>
      <c r="BP24" s="626"/>
      <c r="BQ24" s="626"/>
      <c r="BR24" s="626"/>
      <c r="BS24" s="627" t="s">
        <v>130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24124746</v>
      </c>
      <c r="CS24" s="613"/>
      <c r="CT24" s="613"/>
      <c r="CU24" s="613"/>
      <c r="CV24" s="613"/>
      <c r="CW24" s="613"/>
      <c r="CX24" s="613"/>
      <c r="CY24" s="614"/>
      <c r="CZ24" s="617">
        <v>45.8</v>
      </c>
      <c r="DA24" s="618"/>
      <c r="DB24" s="618"/>
      <c r="DC24" s="634"/>
      <c r="DD24" s="655">
        <v>13782492</v>
      </c>
      <c r="DE24" s="613"/>
      <c r="DF24" s="613"/>
      <c r="DG24" s="613"/>
      <c r="DH24" s="613"/>
      <c r="DI24" s="613"/>
      <c r="DJ24" s="613"/>
      <c r="DK24" s="614"/>
      <c r="DL24" s="655">
        <v>13625591</v>
      </c>
      <c r="DM24" s="613"/>
      <c r="DN24" s="613"/>
      <c r="DO24" s="613"/>
      <c r="DP24" s="613"/>
      <c r="DQ24" s="613"/>
      <c r="DR24" s="613"/>
      <c r="DS24" s="613"/>
      <c r="DT24" s="613"/>
      <c r="DU24" s="613"/>
      <c r="DV24" s="614"/>
      <c r="DW24" s="617">
        <v>50.2</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28610391</v>
      </c>
      <c r="S25" s="624"/>
      <c r="T25" s="624"/>
      <c r="U25" s="624"/>
      <c r="V25" s="624"/>
      <c r="W25" s="624"/>
      <c r="X25" s="624"/>
      <c r="Y25" s="625"/>
      <c r="Z25" s="626">
        <v>51.8</v>
      </c>
      <c r="AA25" s="626"/>
      <c r="AB25" s="626"/>
      <c r="AC25" s="626"/>
      <c r="AD25" s="627">
        <v>26373764</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130</v>
      </c>
      <c r="BP25" s="626"/>
      <c r="BQ25" s="626"/>
      <c r="BR25" s="626"/>
      <c r="BS25" s="627" t="s">
        <v>239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8272842</v>
      </c>
      <c r="CS25" s="656"/>
      <c r="CT25" s="656"/>
      <c r="CU25" s="656"/>
      <c r="CV25" s="656"/>
      <c r="CW25" s="656"/>
      <c r="CX25" s="656"/>
      <c r="CY25" s="657"/>
      <c r="CZ25" s="628">
        <v>15.7</v>
      </c>
      <c r="DA25" s="653"/>
      <c r="DB25" s="653"/>
      <c r="DC25" s="658"/>
      <c r="DD25" s="632">
        <v>7082998</v>
      </c>
      <c r="DE25" s="656"/>
      <c r="DF25" s="656"/>
      <c r="DG25" s="656"/>
      <c r="DH25" s="656"/>
      <c r="DI25" s="656"/>
      <c r="DJ25" s="656"/>
      <c r="DK25" s="657"/>
      <c r="DL25" s="632">
        <v>6956358</v>
      </c>
      <c r="DM25" s="656"/>
      <c r="DN25" s="656"/>
      <c r="DO25" s="656"/>
      <c r="DP25" s="656"/>
      <c r="DQ25" s="656"/>
      <c r="DR25" s="656"/>
      <c r="DS25" s="656"/>
      <c r="DT25" s="656"/>
      <c r="DU25" s="656"/>
      <c r="DV25" s="657"/>
      <c r="DW25" s="628">
        <v>25.6</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10292</v>
      </c>
      <c r="S26" s="624"/>
      <c r="T26" s="624"/>
      <c r="U26" s="624"/>
      <c r="V26" s="624"/>
      <c r="W26" s="624"/>
      <c r="X26" s="624"/>
      <c r="Y26" s="625"/>
      <c r="Z26" s="626">
        <v>0</v>
      </c>
      <c r="AA26" s="626"/>
      <c r="AB26" s="626"/>
      <c r="AC26" s="626"/>
      <c r="AD26" s="627">
        <v>10292</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239</v>
      </c>
      <c r="BP26" s="626"/>
      <c r="BQ26" s="626"/>
      <c r="BR26" s="626"/>
      <c r="BS26" s="627" t="s">
        <v>130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5901638</v>
      </c>
      <c r="CS26" s="624"/>
      <c r="CT26" s="624"/>
      <c r="CU26" s="624"/>
      <c r="CV26" s="624"/>
      <c r="CW26" s="624"/>
      <c r="CX26" s="624"/>
      <c r="CY26" s="625"/>
      <c r="CZ26" s="628">
        <v>11.2</v>
      </c>
      <c r="DA26" s="653"/>
      <c r="DB26" s="653"/>
      <c r="DC26" s="658"/>
      <c r="DD26" s="632">
        <v>4938221</v>
      </c>
      <c r="DE26" s="624"/>
      <c r="DF26" s="624"/>
      <c r="DG26" s="624"/>
      <c r="DH26" s="624"/>
      <c r="DI26" s="624"/>
      <c r="DJ26" s="624"/>
      <c r="DK26" s="625"/>
      <c r="DL26" s="632" t="s">
        <v>239</v>
      </c>
      <c r="DM26" s="624"/>
      <c r="DN26" s="624"/>
      <c r="DO26" s="624"/>
      <c r="DP26" s="624"/>
      <c r="DQ26" s="624"/>
      <c r="DR26" s="624"/>
      <c r="DS26" s="624"/>
      <c r="DT26" s="624"/>
      <c r="DU26" s="624"/>
      <c r="DV26" s="625"/>
      <c r="DW26" s="628" t="s">
        <v>250</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726488</v>
      </c>
      <c r="S27" s="624"/>
      <c r="T27" s="624"/>
      <c r="U27" s="624"/>
      <c r="V27" s="624"/>
      <c r="W27" s="624"/>
      <c r="X27" s="624"/>
      <c r="Y27" s="625"/>
      <c r="Z27" s="626">
        <v>1.3</v>
      </c>
      <c r="AA27" s="626"/>
      <c r="AB27" s="626"/>
      <c r="AC27" s="626"/>
      <c r="AD27" s="627" t="s">
        <v>130</v>
      </c>
      <c r="AE27" s="627"/>
      <c r="AF27" s="627"/>
      <c r="AG27" s="627"/>
      <c r="AH27" s="627"/>
      <c r="AI27" s="627"/>
      <c r="AJ27" s="627"/>
      <c r="AK27" s="627"/>
      <c r="AL27" s="628" t="s">
        <v>250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18667759</v>
      </c>
      <c r="BH27" s="624"/>
      <c r="BI27" s="624"/>
      <c r="BJ27" s="624"/>
      <c r="BK27" s="624"/>
      <c r="BL27" s="624"/>
      <c r="BM27" s="624"/>
      <c r="BN27" s="625"/>
      <c r="BO27" s="626">
        <v>100</v>
      </c>
      <c r="BP27" s="626"/>
      <c r="BQ27" s="626"/>
      <c r="BR27" s="626"/>
      <c r="BS27" s="627">
        <v>497411</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11969369</v>
      </c>
      <c r="CS27" s="656"/>
      <c r="CT27" s="656"/>
      <c r="CU27" s="656"/>
      <c r="CV27" s="656"/>
      <c r="CW27" s="656"/>
      <c r="CX27" s="656"/>
      <c r="CY27" s="657"/>
      <c r="CZ27" s="628">
        <v>22.7</v>
      </c>
      <c r="DA27" s="653"/>
      <c r="DB27" s="653"/>
      <c r="DC27" s="658"/>
      <c r="DD27" s="632">
        <v>2869471</v>
      </c>
      <c r="DE27" s="656"/>
      <c r="DF27" s="656"/>
      <c r="DG27" s="656"/>
      <c r="DH27" s="656"/>
      <c r="DI27" s="656"/>
      <c r="DJ27" s="656"/>
      <c r="DK27" s="657"/>
      <c r="DL27" s="632">
        <v>2839210</v>
      </c>
      <c r="DM27" s="656"/>
      <c r="DN27" s="656"/>
      <c r="DO27" s="656"/>
      <c r="DP27" s="656"/>
      <c r="DQ27" s="656"/>
      <c r="DR27" s="656"/>
      <c r="DS27" s="656"/>
      <c r="DT27" s="656"/>
      <c r="DU27" s="656"/>
      <c r="DV27" s="657"/>
      <c r="DW27" s="628">
        <v>10.5</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978166</v>
      </c>
      <c r="S28" s="624"/>
      <c r="T28" s="624"/>
      <c r="U28" s="624"/>
      <c r="V28" s="624"/>
      <c r="W28" s="624"/>
      <c r="X28" s="624"/>
      <c r="Y28" s="625"/>
      <c r="Z28" s="626">
        <v>1.8</v>
      </c>
      <c r="AA28" s="626"/>
      <c r="AB28" s="626"/>
      <c r="AC28" s="626"/>
      <c r="AD28" s="627">
        <v>39563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3882535</v>
      </c>
      <c r="CS28" s="624"/>
      <c r="CT28" s="624"/>
      <c r="CU28" s="624"/>
      <c r="CV28" s="624"/>
      <c r="CW28" s="624"/>
      <c r="CX28" s="624"/>
      <c r="CY28" s="625"/>
      <c r="CZ28" s="628">
        <v>7.4</v>
      </c>
      <c r="DA28" s="653"/>
      <c r="DB28" s="653"/>
      <c r="DC28" s="658"/>
      <c r="DD28" s="632">
        <v>3830023</v>
      </c>
      <c r="DE28" s="624"/>
      <c r="DF28" s="624"/>
      <c r="DG28" s="624"/>
      <c r="DH28" s="624"/>
      <c r="DI28" s="624"/>
      <c r="DJ28" s="624"/>
      <c r="DK28" s="625"/>
      <c r="DL28" s="632">
        <v>3830023</v>
      </c>
      <c r="DM28" s="624"/>
      <c r="DN28" s="624"/>
      <c r="DO28" s="624"/>
      <c r="DP28" s="624"/>
      <c r="DQ28" s="624"/>
      <c r="DR28" s="624"/>
      <c r="DS28" s="624"/>
      <c r="DT28" s="624"/>
      <c r="DU28" s="624"/>
      <c r="DV28" s="625"/>
      <c r="DW28" s="628">
        <v>14.1</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304718</v>
      </c>
      <c r="S29" s="624"/>
      <c r="T29" s="624"/>
      <c r="U29" s="624"/>
      <c r="V29" s="624"/>
      <c r="W29" s="624"/>
      <c r="X29" s="624"/>
      <c r="Y29" s="625"/>
      <c r="Z29" s="626">
        <v>0.6</v>
      </c>
      <c r="AA29" s="626"/>
      <c r="AB29" s="626"/>
      <c r="AC29" s="626"/>
      <c r="AD29" s="627">
        <v>1292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3882515</v>
      </c>
      <c r="CS29" s="656"/>
      <c r="CT29" s="656"/>
      <c r="CU29" s="656"/>
      <c r="CV29" s="656"/>
      <c r="CW29" s="656"/>
      <c r="CX29" s="656"/>
      <c r="CY29" s="657"/>
      <c r="CZ29" s="628">
        <v>7.4</v>
      </c>
      <c r="DA29" s="653"/>
      <c r="DB29" s="653"/>
      <c r="DC29" s="658"/>
      <c r="DD29" s="632">
        <v>3830003</v>
      </c>
      <c r="DE29" s="656"/>
      <c r="DF29" s="656"/>
      <c r="DG29" s="656"/>
      <c r="DH29" s="656"/>
      <c r="DI29" s="656"/>
      <c r="DJ29" s="656"/>
      <c r="DK29" s="657"/>
      <c r="DL29" s="632">
        <v>3830003</v>
      </c>
      <c r="DM29" s="656"/>
      <c r="DN29" s="656"/>
      <c r="DO29" s="656"/>
      <c r="DP29" s="656"/>
      <c r="DQ29" s="656"/>
      <c r="DR29" s="656"/>
      <c r="DS29" s="656"/>
      <c r="DT29" s="656"/>
      <c r="DU29" s="656"/>
      <c r="DV29" s="657"/>
      <c r="DW29" s="628">
        <v>14.1</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9502081</v>
      </c>
      <c r="S30" s="624"/>
      <c r="T30" s="624"/>
      <c r="U30" s="624"/>
      <c r="V30" s="624"/>
      <c r="W30" s="624"/>
      <c r="X30" s="624"/>
      <c r="Y30" s="625"/>
      <c r="Z30" s="626">
        <v>17.2</v>
      </c>
      <c r="AA30" s="626"/>
      <c r="AB30" s="626"/>
      <c r="AC30" s="626"/>
      <c r="AD30" s="627" t="s">
        <v>130</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3694910</v>
      </c>
      <c r="CS30" s="624"/>
      <c r="CT30" s="624"/>
      <c r="CU30" s="624"/>
      <c r="CV30" s="624"/>
      <c r="CW30" s="624"/>
      <c r="CX30" s="624"/>
      <c r="CY30" s="625"/>
      <c r="CZ30" s="628">
        <v>7</v>
      </c>
      <c r="DA30" s="653"/>
      <c r="DB30" s="653"/>
      <c r="DC30" s="658"/>
      <c r="DD30" s="632">
        <v>3642588</v>
      </c>
      <c r="DE30" s="624"/>
      <c r="DF30" s="624"/>
      <c r="DG30" s="624"/>
      <c r="DH30" s="624"/>
      <c r="DI30" s="624"/>
      <c r="DJ30" s="624"/>
      <c r="DK30" s="625"/>
      <c r="DL30" s="632">
        <v>3642588</v>
      </c>
      <c r="DM30" s="624"/>
      <c r="DN30" s="624"/>
      <c r="DO30" s="624"/>
      <c r="DP30" s="624"/>
      <c r="DQ30" s="624"/>
      <c r="DR30" s="624"/>
      <c r="DS30" s="624"/>
      <c r="DT30" s="624"/>
      <c r="DU30" s="624"/>
      <c r="DV30" s="625"/>
      <c r="DW30" s="628">
        <v>13.4</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99.5</v>
      </c>
      <c r="BH31" s="667"/>
      <c r="BI31" s="667"/>
      <c r="BJ31" s="667"/>
      <c r="BK31" s="667"/>
      <c r="BL31" s="667"/>
      <c r="BM31" s="618">
        <v>98.2</v>
      </c>
      <c r="BN31" s="667"/>
      <c r="BO31" s="667"/>
      <c r="BP31" s="667"/>
      <c r="BQ31" s="668"/>
      <c r="BR31" s="670">
        <v>99.6</v>
      </c>
      <c r="BS31" s="667"/>
      <c r="BT31" s="667"/>
      <c r="BU31" s="667"/>
      <c r="BV31" s="667"/>
      <c r="BW31" s="667"/>
      <c r="BX31" s="618">
        <v>97.9</v>
      </c>
      <c r="BY31" s="667"/>
      <c r="BZ31" s="667"/>
      <c r="CA31" s="667"/>
      <c r="CB31" s="668"/>
      <c r="CD31" s="663"/>
      <c r="CE31" s="664"/>
      <c r="CF31" s="620" t="s">
        <v>319</v>
      </c>
      <c r="CG31" s="621"/>
      <c r="CH31" s="621"/>
      <c r="CI31" s="621"/>
      <c r="CJ31" s="621"/>
      <c r="CK31" s="621"/>
      <c r="CL31" s="621"/>
      <c r="CM31" s="621"/>
      <c r="CN31" s="621"/>
      <c r="CO31" s="621"/>
      <c r="CP31" s="621"/>
      <c r="CQ31" s="622"/>
      <c r="CR31" s="623">
        <v>187605</v>
      </c>
      <c r="CS31" s="656"/>
      <c r="CT31" s="656"/>
      <c r="CU31" s="656"/>
      <c r="CV31" s="656"/>
      <c r="CW31" s="656"/>
      <c r="CX31" s="656"/>
      <c r="CY31" s="657"/>
      <c r="CZ31" s="628">
        <v>0.4</v>
      </c>
      <c r="DA31" s="653"/>
      <c r="DB31" s="653"/>
      <c r="DC31" s="658"/>
      <c r="DD31" s="632">
        <v>187415</v>
      </c>
      <c r="DE31" s="656"/>
      <c r="DF31" s="656"/>
      <c r="DG31" s="656"/>
      <c r="DH31" s="656"/>
      <c r="DI31" s="656"/>
      <c r="DJ31" s="656"/>
      <c r="DK31" s="657"/>
      <c r="DL31" s="632">
        <v>187415</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3236566</v>
      </c>
      <c r="S32" s="624"/>
      <c r="T32" s="624"/>
      <c r="U32" s="624"/>
      <c r="V32" s="624"/>
      <c r="W32" s="624"/>
      <c r="X32" s="624"/>
      <c r="Y32" s="625"/>
      <c r="Z32" s="626">
        <v>5.9</v>
      </c>
      <c r="AA32" s="626"/>
      <c r="AB32" s="626"/>
      <c r="AC32" s="626"/>
      <c r="AD32" s="627" t="s">
        <v>130</v>
      </c>
      <c r="AE32" s="627"/>
      <c r="AF32" s="627"/>
      <c r="AG32" s="627"/>
      <c r="AH32" s="627"/>
      <c r="AI32" s="627"/>
      <c r="AJ32" s="627"/>
      <c r="AK32" s="627"/>
      <c r="AL32" s="628" t="s">
        <v>239</v>
      </c>
      <c r="AM32" s="629"/>
      <c r="AN32" s="629"/>
      <c r="AO32" s="630"/>
      <c r="AP32" s="673"/>
      <c r="AQ32" s="674"/>
      <c r="AR32" s="674"/>
      <c r="AS32" s="674"/>
      <c r="AT32" s="678"/>
      <c r="AU32" s="214" t="s">
        <v>321</v>
      </c>
      <c r="AX32" s="620" t="s">
        <v>322</v>
      </c>
      <c r="AY32" s="621"/>
      <c r="AZ32" s="621"/>
      <c r="BA32" s="621"/>
      <c r="BB32" s="621"/>
      <c r="BC32" s="621"/>
      <c r="BD32" s="621"/>
      <c r="BE32" s="621"/>
      <c r="BF32" s="622"/>
      <c r="BG32" s="680">
        <v>99.5</v>
      </c>
      <c r="BH32" s="656"/>
      <c r="BI32" s="656"/>
      <c r="BJ32" s="656"/>
      <c r="BK32" s="656"/>
      <c r="BL32" s="656"/>
      <c r="BM32" s="629">
        <v>99.1</v>
      </c>
      <c r="BN32" s="656"/>
      <c r="BO32" s="656"/>
      <c r="BP32" s="656"/>
      <c r="BQ32" s="669"/>
      <c r="BR32" s="680">
        <v>99.5</v>
      </c>
      <c r="BS32" s="656"/>
      <c r="BT32" s="656"/>
      <c r="BU32" s="656"/>
      <c r="BV32" s="656"/>
      <c r="BW32" s="656"/>
      <c r="BX32" s="629">
        <v>99</v>
      </c>
      <c r="BY32" s="656"/>
      <c r="BZ32" s="656"/>
      <c r="CA32" s="656"/>
      <c r="CB32" s="669"/>
      <c r="CD32" s="665"/>
      <c r="CE32" s="666"/>
      <c r="CF32" s="620" t="s">
        <v>323</v>
      </c>
      <c r="CG32" s="621"/>
      <c r="CH32" s="621"/>
      <c r="CI32" s="621"/>
      <c r="CJ32" s="621"/>
      <c r="CK32" s="621"/>
      <c r="CL32" s="621"/>
      <c r="CM32" s="621"/>
      <c r="CN32" s="621"/>
      <c r="CO32" s="621"/>
      <c r="CP32" s="621"/>
      <c r="CQ32" s="622"/>
      <c r="CR32" s="623">
        <v>20</v>
      </c>
      <c r="CS32" s="624"/>
      <c r="CT32" s="624"/>
      <c r="CU32" s="624"/>
      <c r="CV32" s="624"/>
      <c r="CW32" s="624"/>
      <c r="CX32" s="624"/>
      <c r="CY32" s="625"/>
      <c r="CZ32" s="628">
        <v>0</v>
      </c>
      <c r="DA32" s="653"/>
      <c r="DB32" s="653"/>
      <c r="DC32" s="658"/>
      <c r="DD32" s="632">
        <v>20</v>
      </c>
      <c r="DE32" s="624"/>
      <c r="DF32" s="624"/>
      <c r="DG32" s="624"/>
      <c r="DH32" s="624"/>
      <c r="DI32" s="624"/>
      <c r="DJ32" s="624"/>
      <c r="DK32" s="625"/>
      <c r="DL32" s="632">
        <v>20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193459</v>
      </c>
      <c r="S33" s="624"/>
      <c r="T33" s="624"/>
      <c r="U33" s="624"/>
      <c r="V33" s="624"/>
      <c r="W33" s="624"/>
      <c r="X33" s="624"/>
      <c r="Y33" s="625"/>
      <c r="Z33" s="626">
        <v>0.4</v>
      </c>
      <c r="AA33" s="626"/>
      <c r="AB33" s="626"/>
      <c r="AC33" s="626"/>
      <c r="AD33" s="627">
        <v>13302</v>
      </c>
      <c r="AE33" s="627"/>
      <c r="AF33" s="627"/>
      <c r="AG33" s="627"/>
      <c r="AH33" s="627"/>
      <c r="AI33" s="627"/>
      <c r="AJ33" s="627"/>
      <c r="AK33" s="627"/>
      <c r="AL33" s="628">
        <v>0.1</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99.4</v>
      </c>
      <c r="BH33" s="682"/>
      <c r="BI33" s="682"/>
      <c r="BJ33" s="682"/>
      <c r="BK33" s="682"/>
      <c r="BL33" s="682"/>
      <c r="BM33" s="683">
        <v>97.3</v>
      </c>
      <c r="BN33" s="682"/>
      <c r="BO33" s="682"/>
      <c r="BP33" s="682"/>
      <c r="BQ33" s="684"/>
      <c r="BR33" s="681">
        <v>99.6</v>
      </c>
      <c r="BS33" s="682"/>
      <c r="BT33" s="682"/>
      <c r="BU33" s="682"/>
      <c r="BV33" s="682"/>
      <c r="BW33" s="682"/>
      <c r="BX33" s="683">
        <v>96.8</v>
      </c>
      <c r="BY33" s="682"/>
      <c r="BZ33" s="682"/>
      <c r="CA33" s="682"/>
      <c r="CB33" s="684"/>
      <c r="CD33" s="620" t="s">
        <v>326</v>
      </c>
      <c r="CE33" s="621"/>
      <c r="CF33" s="621"/>
      <c r="CG33" s="621"/>
      <c r="CH33" s="621"/>
      <c r="CI33" s="621"/>
      <c r="CJ33" s="621"/>
      <c r="CK33" s="621"/>
      <c r="CL33" s="621"/>
      <c r="CM33" s="621"/>
      <c r="CN33" s="621"/>
      <c r="CO33" s="621"/>
      <c r="CP33" s="621"/>
      <c r="CQ33" s="622"/>
      <c r="CR33" s="623">
        <v>20737682</v>
      </c>
      <c r="CS33" s="656"/>
      <c r="CT33" s="656"/>
      <c r="CU33" s="656"/>
      <c r="CV33" s="656"/>
      <c r="CW33" s="656"/>
      <c r="CX33" s="656"/>
      <c r="CY33" s="657"/>
      <c r="CZ33" s="628">
        <v>39.4</v>
      </c>
      <c r="DA33" s="653"/>
      <c r="DB33" s="653"/>
      <c r="DC33" s="658"/>
      <c r="DD33" s="632">
        <v>16374564</v>
      </c>
      <c r="DE33" s="656"/>
      <c r="DF33" s="656"/>
      <c r="DG33" s="656"/>
      <c r="DH33" s="656"/>
      <c r="DI33" s="656"/>
      <c r="DJ33" s="656"/>
      <c r="DK33" s="657"/>
      <c r="DL33" s="632">
        <v>11985368</v>
      </c>
      <c r="DM33" s="656"/>
      <c r="DN33" s="656"/>
      <c r="DO33" s="656"/>
      <c r="DP33" s="656"/>
      <c r="DQ33" s="656"/>
      <c r="DR33" s="656"/>
      <c r="DS33" s="656"/>
      <c r="DT33" s="656"/>
      <c r="DU33" s="656"/>
      <c r="DV33" s="657"/>
      <c r="DW33" s="628">
        <v>44.2</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929878</v>
      </c>
      <c r="S34" s="624"/>
      <c r="T34" s="624"/>
      <c r="U34" s="624"/>
      <c r="V34" s="624"/>
      <c r="W34" s="624"/>
      <c r="X34" s="624"/>
      <c r="Y34" s="625"/>
      <c r="Z34" s="626">
        <v>1.7</v>
      </c>
      <c r="AA34" s="626"/>
      <c r="AB34" s="626"/>
      <c r="AC34" s="626"/>
      <c r="AD34" s="627" t="s">
        <v>239</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9047691</v>
      </c>
      <c r="CS34" s="624"/>
      <c r="CT34" s="624"/>
      <c r="CU34" s="624"/>
      <c r="CV34" s="624"/>
      <c r="CW34" s="624"/>
      <c r="CX34" s="624"/>
      <c r="CY34" s="625"/>
      <c r="CZ34" s="628">
        <v>17.2</v>
      </c>
      <c r="DA34" s="653"/>
      <c r="DB34" s="653"/>
      <c r="DC34" s="658"/>
      <c r="DD34" s="632">
        <v>6272685</v>
      </c>
      <c r="DE34" s="624"/>
      <c r="DF34" s="624"/>
      <c r="DG34" s="624"/>
      <c r="DH34" s="624"/>
      <c r="DI34" s="624"/>
      <c r="DJ34" s="624"/>
      <c r="DK34" s="625"/>
      <c r="DL34" s="632">
        <v>5034093</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1381092</v>
      </c>
      <c r="S35" s="624"/>
      <c r="T35" s="624"/>
      <c r="U35" s="624"/>
      <c r="V35" s="624"/>
      <c r="W35" s="624"/>
      <c r="X35" s="624"/>
      <c r="Y35" s="625"/>
      <c r="Z35" s="626">
        <v>2.5</v>
      </c>
      <c r="AA35" s="626"/>
      <c r="AB35" s="626"/>
      <c r="AC35" s="626"/>
      <c r="AD35" s="627" t="s">
        <v>239</v>
      </c>
      <c r="AE35" s="627"/>
      <c r="AF35" s="627"/>
      <c r="AG35" s="627"/>
      <c r="AH35" s="627"/>
      <c r="AI35" s="627"/>
      <c r="AJ35" s="627"/>
      <c r="AK35" s="627"/>
      <c r="AL35" s="628" t="s">
        <v>250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193020</v>
      </c>
      <c r="CS35" s="656"/>
      <c r="CT35" s="656"/>
      <c r="CU35" s="656"/>
      <c r="CV35" s="656"/>
      <c r="CW35" s="656"/>
      <c r="CX35" s="656"/>
      <c r="CY35" s="657"/>
      <c r="CZ35" s="628">
        <v>0.4</v>
      </c>
      <c r="DA35" s="653"/>
      <c r="DB35" s="653"/>
      <c r="DC35" s="658"/>
      <c r="DD35" s="632">
        <v>157261</v>
      </c>
      <c r="DE35" s="656"/>
      <c r="DF35" s="656"/>
      <c r="DG35" s="656"/>
      <c r="DH35" s="656"/>
      <c r="DI35" s="656"/>
      <c r="DJ35" s="656"/>
      <c r="DK35" s="657"/>
      <c r="DL35" s="632">
        <v>156849</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2363531</v>
      </c>
      <c r="S36" s="624"/>
      <c r="T36" s="624"/>
      <c r="U36" s="624"/>
      <c r="V36" s="624"/>
      <c r="W36" s="624"/>
      <c r="X36" s="624"/>
      <c r="Y36" s="625"/>
      <c r="Z36" s="626">
        <v>4.3</v>
      </c>
      <c r="AA36" s="626"/>
      <c r="AB36" s="626"/>
      <c r="AC36" s="626"/>
      <c r="AD36" s="627" t="s">
        <v>239</v>
      </c>
      <c r="AE36" s="627"/>
      <c r="AF36" s="627"/>
      <c r="AG36" s="627"/>
      <c r="AH36" s="627"/>
      <c r="AI36" s="627"/>
      <c r="AJ36" s="627"/>
      <c r="AK36" s="627"/>
      <c r="AL36" s="628" t="s">
        <v>239</v>
      </c>
      <c r="AM36" s="629"/>
      <c r="AN36" s="629"/>
      <c r="AO36" s="630"/>
      <c r="AP36" s="222"/>
      <c r="AQ36" s="689" t="s">
        <v>334</v>
      </c>
      <c r="AR36" s="690"/>
      <c r="AS36" s="690"/>
      <c r="AT36" s="690"/>
      <c r="AU36" s="690"/>
      <c r="AV36" s="690"/>
      <c r="AW36" s="690"/>
      <c r="AX36" s="690"/>
      <c r="AY36" s="691"/>
      <c r="AZ36" s="612">
        <v>7384210</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48141</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5356615</v>
      </c>
      <c r="CS36" s="624"/>
      <c r="CT36" s="624"/>
      <c r="CU36" s="624"/>
      <c r="CV36" s="624"/>
      <c r="CW36" s="624"/>
      <c r="CX36" s="624"/>
      <c r="CY36" s="625"/>
      <c r="CZ36" s="628">
        <v>10.199999999999999</v>
      </c>
      <c r="DA36" s="653"/>
      <c r="DB36" s="653"/>
      <c r="DC36" s="658"/>
      <c r="DD36" s="632">
        <v>4937679</v>
      </c>
      <c r="DE36" s="624"/>
      <c r="DF36" s="624"/>
      <c r="DG36" s="624"/>
      <c r="DH36" s="624"/>
      <c r="DI36" s="624"/>
      <c r="DJ36" s="624"/>
      <c r="DK36" s="625"/>
      <c r="DL36" s="632">
        <v>3241137</v>
      </c>
      <c r="DM36" s="624"/>
      <c r="DN36" s="624"/>
      <c r="DO36" s="624"/>
      <c r="DP36" s="624"/>
      <c r="DQ36" s="624"/>
      <c r="DR36" s="624"/>
      <c r="DS36" s="624"/>
      <c r="DT36" s="624"/>
      <c r="DU36" s="624"/>
      <c r="DV36" s="625"/>
      <c r="DW36" s="628">
        <v>12</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1044133</v>
      </c>
      <c r="S37" s="624"/>
      <c r="T37" s="624"/>
      <c r="U37" s="624"/>
      <c r="V37" s="624"/>
      <c r="W37" s="624"/>
      <c r="X37" s="624"/>
      <c r="Y37" s="625"/>
      <c r="Z37" s="626">
        <v>1.9</v>
      </c>
      <c r="AA37" s="626"/>
      <c r="AB37" s="626"/>
      <c r="AC37" s="626"/>
      <c r="AD37" s="627">
        <v>14051</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2533129</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5842</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273237</v>
      </c>
      <c r="CS37" s="656"/>
      <c r="CT37" s="656"/>
      <c r="CU37" s="656"/>
      <c r="CV37" s="656"/>
      <c r="CW37" s="656"/>
      <c r="CX37" s="656"/>
      <c r="CY37" s="657"/>
      <c r="CZ37" s="628">
        <v>0.5</v>
      </c>
      <c r="DA37" s="653"/>
      <c r="DB37" s="653"/>
      <c r="DC37" s="658"/>
      <c r="DD37" s="632">
        <v>273237</v>
      </c>
      <c r="DE37" s="656"/>
      <c r="DF37" s="656"/>
      <c r="DG37" s="656"/>
      <c r="DH37" s="656"/>
      <c r="DI37" s="656"/>
      <c r="DJ37" s="656"/>
      <c r="DK37" s="657"/>
      <c r="DL37" s="632">
        <v>222394</v>
      </c>
      <c r="DM37" s="656"/>
      <c r="DN37" s="656"/>
      <c r="DO37" s="656"/>
      <c r="DP37" s="656"/>
      <c r="DQ37" s="656"/>
      <c r="DR37" s="656"/>
      <c r="DS37" s="656"/>
      <c r="DT37" s="656"/>
      <c r="DU37" s="656"/>
      <c r="DV37" s="657"/>
      <c r="DW37" s="628">
        <v>0.8</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5898437</v>
      </c>
      <c r="S38" s="624"/>
      <c r="T38" s="624"/>
      <c r="U38" s="624"/>
      <c r="V38" s="624"/>
      <c r="W38" s="624"/>
      <c r="X38" s="624"/>
      <c r="Y38" s="625"/>
      <c r="Z38" s="626">
        <v>10.7</v>
      </c>
      <c r="AA38" s="626"/>
      <c r="AB38" s="626"/>
      <c r="AC38" s="626"/>
      <c r="AD38" s="627" t="s">
        <v>239</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v>1272883</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13257</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3703816</v>
      </c>
      <c r="CS38" s="624"/>
      <c r="CT38" s="624"/>
      <c r="CU38" s="624"/>
      <c r="CV38" s="624"/>
      <c r="CW38" s="624"/>
      <c r="CX38" s="624"/>
      <c r="CY38" s="625"/>
      <c r="CZ38" s="628">
        <v>7</v>
      </c>
      <c r="DA38" s="653"/>
      <c r="DB38" s="653"/>
      <c r="DC38" s="658"/>
      <c r="DD38" s="632">
        <v>3077141</v>
      </c>
      <c r="DE38" s="624"/>
      <c r="DF38" s="624"/>
      <c r="DG38" s="624"/>
      <c r="DH38" s="624"/>
      <c r="DI38" s="624"/>
      <c r="DJ38" s="624"/>
      <c r="DK38" s="625"/>
      <c r="DL38" s="632">
        <v>2881906</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239</v>
      </c>
      <c r="AE39" s="627"/>
      <c r="AF39" s="627"/>
      <c r="AG39" s="627"/>
      <c r="AH39" s="627"/>
      <c r="AI39" s="627"/>
      <c r="AJ39" s="627"/>
      <c r="AK39" s="627"/>
      <c r="AL39" s="628" t="s">
        <v>239</v>
      </c>
      <c r="AM39" s="629"/>
      <c r="AN39" s="629"/>
      <c r="AO39" s="630"/>
      <c r="AQ39" s="686" t="s">
        <v>346</v>
      </c>
      <c r="AR39" s="687"/>
      <c r="AS39" s="687"/>
      <c r="AT39" s="687"/>
      <c r="AU39" s="687"/>
      <c r="AV39" s="687"/>
      <c r="AW39" s="687"/>
      <c r="AX39" s="687"/>
      <c r="AY39" s="688"/>
      <c r="AZ39" s="623">
        <v>62571</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20216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1764496</v>
      </c>
      <c r="CS39" s="656"/>
      <c r="CT39" s="656"/>
      <c r="CU39" s="656"/>
      <c r="CV39" s="656"/>
      <c r="CW39" s="656"/>
      <c r="CX39" s="656"/>
      <c r="CY39" s="657"/>
      <c r="CZ39" s="628">
        <v>3.4</v>
      </c>
      <c r="DA39" s="653"/>
      <c r="DB39" s="653"/>
      <c r="DC39" s="658"/>
      <c r="DD39" s="632">
        <v>1258415</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669037</v>
      </c>
      <c r="S40" s="624"/>
      <c r="T40" s="624"/>
      <c r="U40" s="624"/>
      <c r="V40" s="624"/>
      <c r="W40" s="624"/>
      <c r="X40" s="624"/>
      <c r="Y40" s="625"/>
      <c r="Z40" s="626">
        <v>1.2</v>
      </c>
      <c r="AA40" s="626"/>
      <c r="AB40" s="626"/>
      <c r="AC40" s="626"/>
      <c r="AD40" s="627" t="s">
        <v>239</v>
      </c>
      <c r="AE40" s="627"/>
      <c r="AF40" s="627"/>
      <c r="AG40" s="627"/>
      <c r="AH40" s="627"/>
      <c r="AI40" s="627"/>
      <c r="AJ40" s="627"/>
      <c r="AK40" s="627"/>
      <c r="AL40" s="628" t="s">
        <v>239</v>
      </c>
      <c r="AM40" s="629"/>
      <c r="AN40" s="629"/>
      <c r="AO40" s="630"/>
      <c r="AQ40" s="686" t="s">
        <v>350</v>
      </c>
      <c r="AR40" s="687"/>
      <c r="AS40" s="687"/>
      <c r="AT40" s="687"/>
      <c r="AU40" s="687"/>
      <c r="AV40" s="687"/>
      <c r="AW40" s="687"/>
      <c r="AX40" s="687"/>
      <c r="AY40" s="688"/>
      <c r="AZ40" s="623" t="s">
        <v>130</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93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672044</v>
      </c>
      <c r="CS40" s="624"/>
      <c r="CT40" s="624"/>
      <c r="CU40" s="624"/>
      <c r="CV40" s="624"/>
      <c r="CW40" s="624"/>
      <c r="CX40" s="624"/>
      <c r="CY40" s="625"/>
      <c r="CZ40" s="628">
        <v>1.3</v>
      </c>
      <c r="DA40" s="653"/>
      <c r="DB40" s="653"/>
      <c r="DC40" s="658"/>
      <c r="DD40" s="632">
        <v>671383</v>
      </c>
      <c r="DE40" s="624"/>
      <c r="DF40" s="624"/>
      <c r="DG40" s="624"/>
      <c r="DH40" s="624"/>
      <c r="DI40" s="624"/>
      <c r="DJ40" s="624"/>
      <c r="DK40" s="625"/>
      <c r="DL40" s="632">
        <v>671383</v>
      </c>
      <c r="DM40" s="624"/>
      <c r="DN40" s="624"/>
      <c r="DO40" s="624"/>
      <c r="DP40" s="624"/>
      <c r="DQ40" s="624"/>
      <c r="DR40" s="624"/>
      <c r="DS40" s="624"/>
      <c r="DT40" s="624"/>
      <c r="DU40" s="624"/>
      <c r="DV40" s="625"/>
      <c r="DW40" s="628">
        <v>2.5</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55179232</v>
      </c>
      <c r="S41" s="696"/>
      <c r="T41" s="696"/>
      <c r="U41" s="696"/>
      <c r="V41" s="696"/>
      <c r="W41" s="696"/>
      <c r="X41" s="696"/>
      <c r="Y41" s="700"/>
      <c r="Z41" s="701">
        <v>100</v>
      </c>
      <c r="AA41" s="701"/>
      <c r="AB41" s="701"/>
      <c r="AC41" s="701"/>
      <c r="AD41" s="702">
        <v>26452264</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776270</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239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250</v>
      </c>
      <c r="CS41" s="656"/>
      <c r="CT41" s="656"/>
      <c r="CU41" s="656"/>
      <c r="CV41" s="656"/>
      <c r="CW41" s="656"/>
      <c r="CX41" s="656"/>
      <c r="CY41" s="657"/>
      <c r="CZ41" s="628" t="s">
        <v>239</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2739357</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352</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7795773</v>
      </c>
      <c r="CS42" s="656"/>
      <c r="CT42" s="656"/>
      <c r="CU42" s="656"/>
      <c r="CV42" s="656"/>
      <c r="CW42" s="656"/>
      <c r="CX42" s="656"/>
      <c r="CY42" s="657"/>
      <c r="CZ42" s="628">
        <v>14.8</v>
      </c>
      <c r="DA42" s="653"/>
      <c r="DB42" s="653"/>
      <c r="DC42" s="658"/>
      <c r="DD42" s="632">
        <v>1290531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85624</v>
      </c>
      <c r="CS43" s="656"/>
      <c r="CT43" s="656"/>
      <c r="CU43" s="656"/>
      <c r="CV43" s="656"/>
      <c r="CW43" s="656"/>
      <c r="CX43" s="656"/>
      <c r="CY43" s="657"/>
      <c r="CZ43" s="628">
        <v>0.2</v>
      </c>
      <c r="DA43" s="653"/>
      <c r="DB43" s="653"/>
      <c r="DC43" s="658"/>
      <c r="DD43" s="632">
        <v>85624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7795773</v>
      </c>
      <c r="CS44" s="624"/>
      <c r="CT44" s="624"/>
      <c r="CU44" s="624"/>
      <c r="CV44" s="624"/>
      <c r="CW44" s="624"/>
      <c r="CX44" s="624"/>
      <c r="CY44" s="625"/>
      <c r="CZ44" s="628">
        <v>14.8</v>
      </c>
      <c r="DA44" s="629"/>
      <c r="DB44" s="629"/>
      <c r="DC44" s="635"/>
      <c r="DD44" s="632">
        <v>1290531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2498124</v>
      </c>
      <c r="CS45" s="656"/>
      <c r="CT45" s="656"/>
      <c r="CU45" s="656"/>
      <c r="CV45" s="656"/>
      <c r="CW45" s="656"/>
      <c r="CX45" s="656"/>
      <c r="CY45" s="657"/>
      <c r="CZ45" s="628">
        <v>4.7</v>
      </c>
      <c r="DA45" s="653"/>
      <c r="DB45" s="653"/>
      <c r="DC45" s="658"/>
      <c r="DD45" s="632">
        <v>196643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4419396</v>
      </c>
      <c r="CS46" s="624"/>
      <c r="CT46" s="624"/>
      <c r="CU46" s="624"/>
      <c r="CV46" s="624"/>
      <c r="CW46" s="624"/>
      <c r="CX46" s="624"/>
      <c r="CY46" s="625"/>
      <c r="CZ46" s="628">
        <v>8.4</v>
      </c>
      <c r="DA46" s="629"/>
      <c r="DB46" s="629"/>
      <c r="DC46" s="635"/>
      <c r="DD46" s="632">
        <v>995240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130</v>
      </c>
      <c r="CS47" s="656"/>
      <c r="CT47" s="656"/>
      <c r="CU47" s="656"/>
      <c r="CV47" s="656"/>
      <c r="CW47" s="656"/>
      <c r="CX47" s="656"/>
      <c r="CY47" s="657"/>
      <c r="CZ47" s="628" t="s">
        <v>239</v>
      </c>
      <c r="DA47" s="653"/>
      <c r="DB47" s="653"/>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369</v>
      </c>
      <c r="CG48" s="621"/>
      <c r="CH48" s="621"/>
      <c r="CI48" s="621"/>
      <c r="CJ48" s="621"/>
      <c r="CK48" s="621"/>
      <c r="CL48" s="621"/>
      <c r="CM48" s="621"/>
      <c r="CN48" s="621"/>
      <c r="CO48" s="621"/>
      <c r="CP48" s="621"/>
      <c r="CQ48" s="622"/>
      <c r="CR48" s="623" t="s">
        <v>239</v>
      </c>
      <c r="CS48" s="624"/>
      <c r="CT48" s="624"/>
      <c r="CU48" s="624"/>
      <c r="CV48" s="624"/>
      <c r="CW48" s="624"/>
      <c r="CX48" s="624"/>
      <c r="CY48" s="625"/>
      <c r="CZ48" s="628" t="s">
        <v>130</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52658201</v>
      </c>
      <c r="CS49" s="682"/>
      <c r="CT49" s="682"/>
      <c r="CU49" s="682"/>
      <c r="CV49" s="682"/>
      <c r="CW49" s="682"/>
      <c r="CX49" s="682"/>
      <c r="CY49" s="711"/>
      <c r="CZ49" s="703">
        <v>100</v>
      </c>
      <c r="DA49" s="712"/>
      <c r="DB49" s="712"/>
      <c r="DC49" s="713"/>
      <c r="DD49" s="714">
        <v>31447587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ry16HU7gbP6DgVIa0cszhnhupjLXOj6E0U5FJZWjyXSnrwBDvuTpgcDYJvxJ5sz4k9Pg/WvMnKwLVLREp3e+A==" saltValue="ZXUGzfQNxMln0KqcWCgs1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55109</v>
      </c>
      <c r="R7" s="753"/>
      <c r="S7" s="753"/>
      <c r="T7" s="753"/>
      <c r="U7" s="753"/>
      <c r="V7" s="753">
        <v>52622</v>
      </c>
      <c r="W7" s="753"/>
      <c r="X7" s="753"/>
      <c r="Y7" s="753"/>
      <c r="Z7" s="753"/>
      <c r="AA7" s="753">
        <v>2487</v>
      </c>
      <c r="AB7" s="753"/>
      <c r="AC7" s="753"/>
      <c r="AD7" s="753"/>
      <c r="AE7" s="754"/>
      <c r="AF7" s="755">
        <v>2317</v>
      </c>
      <c r="AG7" s="756"/>
      <c r="AH7" s="756"/>
      <c r="AI7" s="756"/>
      <c r="AJ7" s="757"/>
      <c r="AK7" s="758">
        <v>1381</v>
      </c>
      <c r="AL7" s="759"/>
      <c r="AM7" s="759"/>
      <c r="AN7" s="759"/>
      <c r="AO7" s="759"/>
      <c r="AP7" s="759">
        <v>53708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2"/>
      <c r="CH7" s="743">
        <v>0</v>
      </c>
      <c r="CI7" s="744"/>
      <c r="CJ7" s="744"/>
      <c r="CK7" s="744"/>
      <c r="CL7" s="745"/>
      <c r="CM7" s="743">
        <v>18</v>
      </c>
      <c r="CN7" s="744"/>
      <c r="CO7" s="744"/>
      <c r="CP7" s="744"/>
      <c r="CQ7" s="745"/>
      <c r="CR7" s="743">
        <v>4</v>
      </c>
      <c r="CS7" s="744"/>
      <c r="CT7" s="744"/>
      <c r="CU7" s="744"/>
      <c r="CV7" s="745"/>
      <c r="CW7" s="743" t="s">
        <v>536</v>
      </c>
      <c r="CX7" s="744"/>
      <c r="CY7" s="744"/>
      <c r="CZ7" s="744"/>
      <c r="DA7" s="745"/>
      <c r="DB7" s="743" t="s">
        <v>536</v>
      </c>
      <c r="DC7" s="744"/>
      <c r="DD7" s="744"/>
      <c r="DE7" s="744"/>
      <c r="DF7" s="745"/>
      <c r="DG7" s="743" t="s">
        <v>536</v>
      </c>
      <c r="DH7" s="744"/>
      <c r="DI7" s="744"/>
      <c r="DJ7" s="744"/>
      <c r="DK7" s="745"/>
      <c r="DL7" s="743" t="s">
        <v>536</v>
      </c>
      <c r="DM7" s="744"/>
      <c r="DN7" s="744"/>
      <c r="DO7" s="744"/>
      <c r="DP7" s="745"/>
      <c r="DQ7" s="743" t="s">
        <v>536</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98</v>
      </c>
      <c r="R8" s="784"/>
      <c r="S8" s="784"/>
      <c r="T8" s="784"/>
      <c r="U8" s="784"/>
      <c r="V8" s="784">
        <v>64</v>
      </c>
      <c r="W8" s="784"/>
      <c r="X8" s="784"/>
      <c r="Y8" s="784"/>
      <c r="Z8" s="784"/>
      <c r="AA8" s="784">
        <v>34</v>
      </c>
      <c r="AB8" s="784"/>
      <c r="AC8" s="784"/>
      <c r="AD8" s="784"/>
      <c r="AE8" s="785"/>
      <c r="AF8" s="786">
        <v>34</v>
      </c>
      <c r="AG8" s="787"/>
      <c r="AH8" s="787"/>
      <c r="AI8" s="787"/>
      <c r="AJ8" s="788"/>
      <c r="AK8" s="769">
        <v>8</v>
      </c>
      <c r="AL8" s="770"/>
      <c r="AM8" s="770"/>
      <c r="AN8" s="770"/>
      <c r="AO8" s="770"/>
      <c r="AP8" s="770" t="s">
        <v>536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610</v>
      </c>
      <c r="BT8" s="774"/>
      <c r="BU8" s="774"/>
      <c r="BV8" s="774"/>
      <c r="BW8" s="774"/>
      <c r="BX8" s="774"/>
      <c r="BY8" s="774"/>
      <c r="BZ8" s="774"/>
      <c r="CA8" s="774"/>
      <c r="CB8" s="774"/>
      <c r="CC8" s="774"/>
      <c r="CD8" s="774"/>
      <c r="CE8" s="774"/>
      <c r="CF8" s="774"/>
      <c r="CG8" s="775"/>
      <c r="CH8" s="776">
        <v>-9</v>
      </c>
      <c r="CI8" s="777"/>
      <c r="CJ8" s="777"/>
      <c r="CK8" s="777"/>
      <c r="CL8" s="778"/>
      <c r="CM8" s="776">
        <v>443</v>
      </c>
      <c r="CN8" s="777"/>
      <c r="CO8" s="777"/>
      <c r="CP8" s="777"/>
      <c r="CQ8" s="778"/>
      <c r="CR8" s="776">
        <v>204</v>
      </c>
      <c r="CS8" s="777"/>
      <c r="CT8" s="777"/>
      <c r="CU8" s="777"/>
      <c r="CV8" s="778"/>
      <c r="CW8" s="776">
        <v>13</v>
      </c>
      <c r="CX8" s="777"/>
      <c r="CY8" s="777"/>
      <c r="CZ8" s="777"/>
      <c r="DA8" s="778"/>
      <c r="DB8" s="776" t="s">
        <v>536</v>
      </c>
      <c r="DC8" s="777"/>
      <c r="DD8" s="777"/>
      <c r="DE8" s="777"/>
      <c r="DF8" s="778"/>
      <c r="DG8" s="776" t="s">
        <v>536</v>
      </c>
      <c r="DH8" s="777"/>
      <c r="DI8" s="777"/>
      <c r="DJ8" s="777"/>
      <c r="DK8" s="778"/>
      <c r="DL8" s="776" t="s">
        <v>536</v>
      </c>
      <c r="DM8" s="777"/>
      <c r="DN8" s="777"/>
      <c r="DO8" s="777"/>
      <c r="DP8" s="778"/>
      <c r="DQ8" s="776" t="s">
        <v>536</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611</v>
      </c>
      <c r="BT9" s="774"/>
      <c r="BU9" s="774"/>
      <c r="BV9" s="774"/>
      <c r="BW9" s="774"/>
      <c r="BX9" s="774"/>
      <c r="BY9" s="774"/>
      <c r="BZ9" s="774"/>
      <c r="CA9" s="774"/>
      <c r="CB9" s="774"/>
      <c r="CC9" s="774"/>
      <c r="CD9" s="774"/>
      <c r="CE9" s="774"/>
      <c r="CF9" s="774"/>
      <c r="CG9" s="775"/>
      <c r="CH9" s="776">
        <v>7</v>
      </c>
      <c r="CI9" s="777"/>
      <c r="CJ9" s="777"/>
      <c r="CK9" s="777"/>
      <c r="CL9" s="778"/>
      <c r="CM9" s="776">
        <v>18</v>
      </c>
      <c r="CN9" s="777"/>
      <c r="CO9" s="777"/>
      <c r="CP9" s="777"/>
      <c r="CQ9" s="778"/>
      <c r="CR9" s="776">
        <v>40</v>
      </c>
      <c r="CS9" s="777"/>
      <c r="CT9" s="777"/>
      <c r="CU9" s="777"/>
      <c r="CV9" s="778"/>
      <c r="CW9" s="776" t="s">
        <v>536</v>
      </c>
      <c r="CX9" s="777"/>
      <c r="CY9" s="777"/>
      <c r="CZ9" s="777"/>
      <c r="DA9" s="778"/>
      <c r="DB9" s="776">
        <v>27</v>
      </c>
      <c r="DC9" s="777"/>
      <c r="DD9" s="777"/>
      <c r="DE9" s="777"/>
      <c r="DF9" s="778"/>
      <c r="DG9" s="776" t="s">
        <v>536</v>
      </c>
      <c r="DH9" s="777"/>
      <c r="DI9" s="777"/>
      <c r="DJ9" s="777"/>
      <c r="DK9" s="778"/>
      <c r="DL9" s="776" t="s">
        <v>536</v>
      </c>
      <c r="DM9" s="777"/>
      <c r="DN9" s="777"/>
      <c r="DO9" s="777"/>
      <c r="DP9" s="778"/>
      <c r="DQ9" s="776" t="s">
        <v>536</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612</v>
      </c>
      <c r="BT10" s="774"/>
      <c r="BU10" s="774"/>
      <c r="BV10" s="774"/>
      <c r="BW10" s="774"/>
      <c r="BX10" s="774"/>
      <c r="BY10" s="774"/>
      <c r="BZ10" s="774"/>
      <c r="CA10" s="774"/>
      <c r="CB10" s="774"/>
      <c r="CC10" s="774"/>
      <c r="CD10" s="774"/>
      <c r="CE10" s="774"/>
      <c r="CF10" s="774"/>
      <c r="CG10" s="775"/>
      <c r="CH10" s="776">
        <v>-24</v>
      </c>
      <c r="CI10" s="777"/>
      <c r="CJ10" s="777"/>
      <c r="CK10" s="777"/>
      <c r="CL10" s="778"/>
      <c r="CM10" s="776">
        <v>204</v>
      </c>
      <c r="CN10" s="777"/>
      <c r="CO10" s="777"/>
      <c r="CP10" s="777"/>
      <c r="CQ10" s="778"/>
      <c r="CR10" s="776">
        <v>15</v>
      </c>
      <c r="CS10" s="777"/>
      <c r="CT10" s="777"/>
      <c r="CU10" s="777"/>
      <c r="CV10" s="778"/>
      <c r="CW10" s="776" t="s">
        <v>536</v>
      </c>
      <c r="CX10" s="777"/>
      <c r="CY10" s="777"/>
      <c r="CZ10" s="777"/>
      <c r="DA10" s="778"/>
      <c r="DB10" s="776" t="s">
        <v>536</v>
      </c>
      <c r="DC10" s="777"/>
      <c r="DD10" s="777"/>
      <c r="DE10" s="777"/>
      <c r="DF10" s="778"/>
      <c r="DG10" s="776" t="s">
        <v>536</v>
      </c>
      <c r="DH10" s="777"/>
      <c r="DI10" s="777"/>
      <c r="DJ10" s="777"/>
      <c r="DK10" s="778"/>
      <c r="DL10" s="776" t="s">
        <v>536</v>
      </c>
      <c r="DM10" s="777"/>
      <c r="DN10" s="777"/>
      <c r="DO10" s="777"/>
      <c r="DP10" s="778"/>
      <c r="DQ10" s="776" t="s">
        <v>536</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55207</v>
      </c>
      <c r="R23" s="793"/>
      <c r="S23" s="793"/>
      <c r="T23" s="793"/>
      <c r="U23" s="793"/>
      <c r="V23" s="793">
        <v>52686</v>
      </c>
      <c r="W23" s="793"/>
      <c r="X23" s="793"/>
      <c r="Y23" s="793"/>
      <c r="Z23" s="793"/>
      <c r="AA23" s="793">
        <v>2521</v>
      </c>
      <c r="AB23" s="793"/>
      <c r="AC23" s="793"/>
      <c r="AD23" s="793"/>
      <c r="AE23" s="794"/>
      <c r="AF23" s="795">
        <v>2351</v>
      </c>
      <c r="AG23" s="793"/>
      <c r="AH23" s="793"/>
      <c r="AI23" s="793"/>
      <c r="AJ23" s="796"/>
      <c r="AK23" s="797"/>
      <c r="AL23" s="798"/>
      <c r="AM23" s="798"/>
      <c r="AN23" s="798"/>
      <c r="AO23" s="798"/>
      <c r="AP23" s="793">
        <v>53708</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10023</v>
      </c>
      <c r="R28" s="823"/>
      <c r="S28" s="823"/>
      <c r="T28" s="823"/>
      <c r="U28" s="823"/>
      <c r="V28" s="823">
        <v>9975</v>
      </c>
      <c r="W28" s="823"/>
      <c r="X28" s="823"/>
      <c r="Y28" s="823"/>
      <c r="Z28" s="823"/>
      <c r="AA28" s="823">
        <v>48</v>
      </c>
      <c r="AB28" s="823"/>
      <c r="AC28" s="823"/>
      <c r="AD28" s="823"/>
      <c r="AE28" s="824"/>
      <c r="AF28" s="825">
        <v>48</v>
      </c>
      <c r="AG28" s="823"/>
      <c r="AH28" s="823"/>
      <c r="AI28" s="823"/>
      <c r="AJ28" s="826"/>
      <c r="AK28" s="827">
        <v>776</v>
      </c>
      <c r="AL28" s="828"/>
      <c r="AM28" s="828"/>
      <c r="AN28" s="828"/>
      <c r="AO28" s="828"/>
      <c r="AP28" s="828" t="s">
        <v>536</v>
      </c>
      <c r="AQ28" s="828"/>
      <c r="AR28" s="828"/>
      <c r="AS28" s="828"/>
      <c r="AT28" s="828"/>
      <c r="AU28" s="828" t="s">
        <v>536</v>
      </c>
      <c r="AV28" s="828"/>
      <c r="AW28" s="828"/>
      <c r="AX28" s="828"/>
      <c r="AY28" s="828"/>
      <c r="AZ28" s="829" t="s">
        <v>618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9142</v>
      </c>
      <c r="R29" s="784"/>
      <c r="S29" s="784"/>
      <c r="T29" s="784"/>
      <c r="U29" s="784"/>
      <c r="V29" s="784">
        <v>9035</v>
      </c>
      <c r="W29" s="784"/>
      <c r="X29" s="784"/>
      <c r="Y29" s="784"/>
      <c r="Z29" s="784"/>
      <c r="AA29" s="784">
        <v>107</v>
      </c>
      <c r="AB29" s="784"/>
      <c r="AC29" s="784"/>
      <c r="AD29" s="784"/>
      <c r="AE29" s="785"/>
      <c r="AF29" s="786">
        <v>107</v>
      </c>
      <c r="AG29" s="787"/>
      <c r="AH29" s="787"/>
      <c r="AI29" s="787"/>
      <c r="AJ29" s="788"/>
      <c r="AK29" s="834">
        <v>1413</v>
      </c>
      <c r="AL29" s="830"/>
      <c r="AM29" s="830"/>
      <c r="AN29" s="830"/>
      <c r="AO29" s="830"/>
      <c r="AP29" s="830">
        <v>12</v>
      </c>
      <c r="AQ29" s="830"/>
      <c r="AR29" s="830"/>
      <c r="AS29" s="830"/>
      <c r="AT29" s="830"/>
      <c r="AU29" s="830">
        <v>12</v>
      </c>
      <c r="AV29" s="830"/>
      <c r="AW29" s="830"/>
      <c r="AX29" s="830"/>
      <c r="AY29" s="830"/>
      <c r="AZ29" s="831" t="s">
        <v>618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1386</v>
      </c>
      <c r="R30" s="784"/>
      <c r="S30" s="784"/>
      <c r="T30" s="784"/>
      <c r="U30" s="784"/>
      <c r="V30" s="784">
        <v>1362</v>
      </c>
      <c r="W30" s="784"/>
      <c r="X30" s="784"/>
      <c r="Y30" s="784"/>
      <c r="Z30" s="784"/>
      <c r="AA30" s="784">
        <v>24</v>
      </c>
      <c r="AB30" s="784"/>
      <c r="AC30" s="784"/>
      <c r="AD30" s="784"/>
      <c r="AE30" s="785"/>
      <c r="AF30" s="786">
        <v>24</v>
      </c>
      <c r="AG30" s="787"/>
      <c r="AH30" s="787"/>
      <c r="AI30" s="787"/>
      <c r="AJ30" s="788"/>
      <c r="AK30" s="834">
        <v>255</v>
      </c>
      <c r="AL30" s="830"/>
      <c r="AM30" s="830"/>
      <c r="AN30" s="830"/>
      <c r="AO30" s="830"/>
      <c r="AP30" s="830" t="s">
        <v>536</v>
      </c>
      <c r="AQ30" s="830"/>
      <c r="AR30" s="830"/>
      <c r="AS30" s="830"/>
      <c r="AT30" s="830"/>
      <c r="AU30" s="830" t="s">
        <v>536</v>
      </c>
      <c r="AV30" s="830"/>
      <c r="AW30" s="830"/>
      <c r="AX30" s="830"/>
      <c r="AY30" s="830"/>
      <c r="AZ30" s="831" t="s">
        <v>618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14383</v>
      </c>
      <c r="R31" s="784"/>
      <c r="S31" s="784"/>
      <c r="T31" s="784"/>
      <c r="U31" s="784"/>
      <c r="V31" s="784">
        <v>13387</v>
      </c>
      <c r="W31" s="784"/>
      <c r="X31" s="784"/>
      <c r="Y31" s="784"/>
      <c r="Z31" s="784"/>
      <c r="AA31" s="784">
        <v>996</v>
      </c>
      <c r="AB31" s="784"/>
      <c r="AC31" s="784"/>
      <c r="AD31" s="784"/>
      <c r="AE31" s="785"/>
      <c r="AF31" s="786">
        <v>5855</v>
      </c>
      <c r="AG31" s="787"/>
      <c r="AH31" s="787"/>
      <c r="AI31" s="787"/>
      <c r="AJ31" s="788"/>
      <c r="AK31" s="834">
        <v>1242</v>
      </c>
      <c r="AL31" s="830"/>
      <c r="AM31" s="830"/>
      <c r="AN31" s="830"/>
      <c r="AO31" s="830"/>
      <c r="AP31" s="830">
        <v>7395</v>
      </c>
      <c r="AQ31" s="830"/>
      <c r="AR31" s="830"/>
      <c r="AS31" s="830"/>
      <c r="AT31" s="830"/>
      <c r="AU31" s="830">
        <v>4851</v>
      </c>
      <c r="AV31" s="830"/>
      <c r="AW31" s="830"/>
      <c r="AX31" s="830"/>
      <c r="AY31" s="830"/>
      <c r="AZ31" s="831" t="s">
        <v>618</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2221</v>
      </c>
      <c r="R32" s="784"/>
      <c r="S32" s="784"/>
      <c r="T32" s="784"/>
      <c r="U32" s="784"/>
      <c r="V32" s="784">
        <v>1991</v>
      </c>
      <c r="W32" s="784"/>
      <c r="X32" s="784"/>
      <c r="Y32" s="784"/>
      <c r="Z32" s="784"/>
      <c r="AA32" s="784">
        <v>230</v>
      </c>
      <c r="AB32" s="784"/>
      <c r="AC32" s="784"/>
      <c r="AD32" s="784"/>
      <c r="AE32" s="785"/>
      <c r="AF32" s="786">
        <v>3721</v>
      </c>
      <c r="AG32" s="787"/>
      <c r="AH32" s="787"/>
      <c r="AI32" s="787"/>
      <c r="AJ32" s="788"/>
      <c r="AK32" s="834">
        <v>63</v>
      </c>
      <c r="AL32" s="830"/>
      <c r="AM32" s="830"/>
      <c r="AN32" s="830"/>
      <c r="AO32" s="830"/>
      <c r="AP32" s="830">
        <v>5961</v>
      </c>
      <c r="AQ32" s="830"/>
      <c r="AR32" s="830"/>
      <c r="AS32" s="830"/>
      <c r="AT32" s="830"/>
      <c r="AU32" s="830">
        <v>155</v>
      </c>
      <c r="AV32" s="830"/>
      <c r="AW32" s="830"/>
      <c r="AX32" s="830"/>
      <c r="AY32" s="830"/>
      <c r="AZ32" s="831" t="s">
        <v>618</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4186</v>
      </c>
      <c r="R33" s="784"/>
      <c r="S33" s="784"/>
      <c r="T33" s="784"/>
      <c r="U33" s="784"/>
      <c r="V33" s="784">
        <v>3514</v>
      </c>
      <c r="W33" s="784"/>
      <c r="X33" s="784"/>
      <c r="Y33" s="784"/>
      <c r="Z33" s="784"/>
      <c r="AA33" s="784">
        <v>672</v>
      </c>
      <c r="AB33" s="784"/>
      <c r="AC33" s="784"/>
      <c r="AD33" s="784"/>
      <c r="AE33" s="785"/>
      <c r="AF33" s="786">
        <v>1032</v>
      </c>
      <c r="AG33" s="787"/>
      <c r="AH33" s="787"/>
      <c r="AI33" s="787"/>
      <c r="AJ33" s="788"/>
      <c r="AK33" s="834">
        <v>2345</v>
      </c>
      <c r="AL33" s="830"/>
      <c r="AM33" s="830"/>
      <c r="AN33" s="830"/>
      <c r="AO33" s="830"/>
      <c r="AP33" s="830">
        <v>33156</v>
      </c>
      <c r="AQ33" s="830"/>
      <c r="AR33" s="830"/>
      <c r="AS33" s="830"/>
      <c r="AT33" s="830"/>
      <c r="AU33" s="830">
        <v>22944</v>
      </c>
      <c r="AV33" s="830"/>
      <c r="AW33" s="830"/>
      <c r="AX33" s="830"/>
      <c r="AY33" s="830"/>
      <c r="AZ33" s="831" t="s">
        <v>618</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257</v>
      </c>
      <c r="R34" s="784"/>
      <c r="S34" s="784"/>
      <c r="T34" s="784"/>
      <c r="U34" s="784"/>
      <c r="V34" s="784">
        <v>257</v>
      </c>
      <c r="W34" s="784"/>
      <c r="X34" s="784"/>
      <c r="Y34" s="784"/>
      <c r="Z34" s="784"/>
      <c r="AA34" s="784" t="s">
        <v>536</v>
      </c>
      <c r="AB34" s="784"/>
      <c r="AC34" s="784"/>
      <c r="AD34" s="784"/>
      <c r="AE34" s="785"/>
      <c r="AF34" s="786" t="s">
        <v>418</v>
      </c>
      <c r="AG34" s="787"/>
      <c r="AH34" s="787"/>
      <c r="AI34" s="787"/>
      <c r="AJ34" s="788"/>
      <c r="AK34" s="834">
        <v>185</v>
      </c>
      <c r="AL34" s="830"/>
      <c r="AM34" s="830"/>
      <c r="AN34" s="830"/>
      <c r="AO34" s="830"/>
      <c r="AP34" s="830">
        <v>228</v>
      </c>
      <c r="AQ34" s="830"/>
      <c r="AR34" s="830"/>
      <c r="AS34" s="830"/>
      <c r="AT34" s="830"/>
      <c r="AU34" s="830">
        <v>223</v>
      </c>
      <c r="AV34" s="830"/>
      <c r="AW34" s="830"/>
      <c r="AX34" s="830"/>
      <c r="AY34" s="830"/>
      <c r="AZ34" s="831" t="s">
        <v>618</v>
      </c>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10787</v>
      </c>
      <c r="AG63" s="844"/>
      <c r="AH63" s="844"/>
      <c r="AI63" s="844"/>
      <c r="AJ63" s="845"/>
      <c r="AK63" s="846"/>
      <c r="AL63" s="841"/>
      <c r="AM63" s="841"/>
      <c r="AN63" s="841"/>
      <c r="AO63" s="841"/>
      <c r="AP63" s="844">
        <v>46752</v>
      </c>
      <c r="AQ63" s="844"/>
      <c r="AR63" s="844"/>
      <c r="AS63" s="844"/>
      <c r="AT63" s="844"/>
      <c r="AU63" s="844">
        <v>28185</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430</v>
      </c>
      <c r="AQ66" s="734"/>
      <c r="AR66" s="734"/>
      <c r="AS66" s="734"/>
      <c r="AT66" s="735"/>
      <c r="AU66" s="733" t="s">
        <v>431</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600</v>
      </c>
      <c r="C68" s="870"/>
      <c r="D68" s="870"/>
      <c r="E68" s="870"/>
      <c r="F68" s="870"/>
      <c r="G68" s="870"/>
      <c r="H68" s="870"/>
      <c r="I68" s="870"/>
      <c r="J68" s="870"/>
      <c r="K68" s="870"/>
      <c r="L68" s="870"/>
      <c r="M68" s="870"/>
      <c r="N68" s="870"/>
      <c r="O68" s="870"/>
      <c r="P68" s="871"/>
      <c r="Q68" s="872">
        <v>551</v>
      </c>
      <c r="R68" s="866"/>
      <c r="S68" s="866"/>
      <c r="T68" s="866"/>
      <c r="U68" s="866"/>
      <c r="V68" s="866">
        <v>534</v>
      </c>
      <c r="W68" s="866"/>
      <c r="X68" s="866"/>
      <c r="Y68" s="866"/>
      <c r="Z68" s="866"/>
      <c r="AA68" s="866">
        <v>17</v>
      </c>
      <c r="AB68" s="866"/>
      <c r="AC68" s="866"/>
      <c r="AD68" s="866"/>
      <c r="AE68" s="866"/>
      <c r="AF68" s="866">
        <v>16</v>
      </c>
      <c r="AG68" s="866"/>
      <c r="AH68" s="866"/>
      <c r="AI68" s="866"/>
      <c r="AJ68" s="866"/>
      <c r="AK68" s="866">
        <v>26</v>
      </c>
      <c r="AL68" s="866"/>
      <c r="AM68" s="866"/>
      <c r="AN68" s="866"/>
      <c r="AO68" s="866"/>
      <c r="AP68" s="866" t="s">
        <v>536</v>
      </c>
      <c r="AQ68" s="866"/>
      <c r="AR68" s="866"/>
      <c r="AS68" s="866"/>
      <c r="AT68" s="866"/>
      <c r="AU68" s="866" t="s">
        <v>536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601</v>
      </c>
      <c r="C69" s="874"/>
      <c r="D69" s="874"/>
      <c r="E69" s="874"/>
      <c r="F69" s="874"/>
      <c r="G69" s="874"/>
      <c r="H69" s="874"/>
      <c r="I69" s="874"/>
      <c r="J69" s="874"/>
      <c r="K69" s="874"/>
      <c r="L69" s="874"/>
      <c r="M69" s="874"/>
      <c r="N69" s="874"/>
      <c r="O69" s="874"/>
      <c r="P69" s="875"/>
      <c r="Q69" s="876">
        <v>22</v>
      </c>
      <c r="R69" s="830"/>
      <c r="S69" s="830"/>
      <c r="T69" s="830"/>
      <c r="U69" s="830"/>
      <c r="V69" s="830">
        <v>14</v>
      </c>
      <c r="W69" s="830"/>
      <c r="X69" s="830"/>
      <c r="Y69" s="830"/>
      <c r="Z69" s="830"/>
      <c r="AA69" s="830">
        <v>8</v>
      </c>
      <c r="AB69" s="830"/>
      <c r="AC69" s="830"/>
      <c r="AD69" s="830"/>
      <c r="AE69" s="830"/>
      <c r="AF69" s="830">
        <v>2</v>
      </c>
      <c r="AG69" s="830"/>
      <c r="AH69" s="830"/>
      <c r="AI69" s="830"/>
      <c r="AJ69" s="830"/>
      <c r="AK69" s="830">
        <v>5</v>
      </c>
      <c r="AL69" s="830"/>
      <c r="AM69" s="830"/>
      <c r="AN69" s="830"/>
      <c r="AO69" s="830"/>
      <c r="AP69" s="830">
        <v>1</v>
      </c>
      <c r="AQ69" s="830"/>
      <c r="AR69" s="830"/>
      <c r="AS69" s="830"/>
      <c r="AT69" s="830"/>
      <c r="AU69" s="830" t="s">
        <v>536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602</v>
      </c>
      <c r="C70" s="874"/>
      <c r="D70" s="874"/>
      <c r="E70" s="874"/>
      <c r="F70" s="874"/>
      <c r="G70" s="874"/>
      <c r="H70" s="874"/>
      <c r="I70" s="874"/>
      <c r="J70" s="874"/>
      <c r="K70" s="874"/>
      <c r="L70" s="874"/>
      <c r="M70" s="874"/>
      <c r="N70" s="874"/>
      <c r="O70" s="874"/>
      <c r="P70" s="875"/>
      <c r="Q70" s="876" t="s">
        <v>536</v>
      </c>
      <c r="R70" s="830"/>
      <c r="S70" s="830"/>
      <c r="T70" s="830"/>
      <c r="U70" s="830"/>
      <c r="V70" s="830" t="s">
        <v>536</v>
      </c>
      <c r="W70" s="830"/>
      <c r="X70" s="830"/>
      <c r="Y70" s="830"/>
      <c r="Z70" s="830"/>
      <c r="AA70" s="830" t="s">
        <v>536</v>
      </c>
      <c r="AB70" s="830"/>
      <c r="AC70" s="830"/>
      <c r="AD70" s="830"/>
      <c r="AE70" s="830"/>
      <c r="AF70" s="830" t="s">
        <v>536</v>
      </c>
      <c r="AG70" s="830"/>
      <c r="AH70" s="830"/>
      <c r="AI70" s="830"/>
      <c r="AJ70" s="830"/>
      <c r="AK70" s="830" t="s">
        <v>536</v>
      </c>
      <c r="AL70" s="830"/>
      <c r="AM70" s="830"/>
      <c r="AN70" s="830"/>
      <c r="AO70" s="830"/>
      <c r="AP70" s="830" t="s">
        <v>536</v>
      </c>
      <c r="AQ70" s="830"/>
      <c r="AR70" s="830"/>
      <c r="AS70" s="830"/>
      <c r="AT70" s="830"/>
      <c r="AU70" s="830" t="s">
        <v>536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603</v>
      </c>
      <c r="C71" s="874"/>
      <c r="D71" s="874"/>
      <c r="E71" s="874"/>
      <c r="F71" s="874"/>
      <c r="G71" s="874"/>
      <c r="H71" s="874"/>
      <c r="I71" s="874"/>
      <c r="J71" s="874"/>
      <c r="K71" s="874"/>
      <c r="L71" s="874"/>
      <c r="M71" s="874"/>
      <c r="N71" s="874"/>
      <c r="O71" s="874"/>
      <c r="P71" s="875"/>
      <c r="Q71" s="876">
        <v>78</v>
      </c>
      <c r="R71" s="830"/>
      <c r="S71" s="830"/>
      <c r="T71" s="830"/>
      <c r="U71" s="830"/>
      <c r="V71" s="830">
        <v>72</v>
      </c>
      <c r="W71" s="830"/>
      <c r="X71" s="830"/>
      <c r="Y71" s="830"/>
      <c r="Z71" s="830"/>
      <c r="AA71" s="830">
        <v>7</v>
      </c>
      <c r="AB71" s="830"/>
      <c r="AC71" s="830"/>
      <c r="AD71" s="830"/>
      <c r="AE71" s="830"/>
      <c r="AF71" s="830">
        <v>7</v>
      </c>
      <c r="AG71" s="830"/>
      <c r="AH71" s="830"/>
      <c r="AI71" s="830"/>
      <c r="AJ71" s="830"/>
      <c r="AK71" s="830" t="s">
        <v>536</v>
      </c>
      <c r="AL71" s="830"/>
      <c r="AM71" s="830"/>
      <c r="AN71" s="830"/>
      <c r="AO71" s="830"/>
      <c r="AP71" s="830" t="s">
        <v>536</v>
      </c>
      <c r="AQ71" s="830"/>
      <c r="AR71" s="830"/>
      <c r="AS71" s="830"/>
      <c r="AT71" s="830"/>
      <c r="AU71" s="830" t="s">
        <v>536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604</v>
      </c>
      <c r="C72" s="874"/>
      <c r="D72" s="874"/>
      <c r="E72" s="874"/>
      <c r="F72" s="874"/>
      <c r="G72" s="874"/>
      <c r="H72" s="874"/>
      <c r="I72" s="874"/>
      <c r="J72" s="874"/>
      <c r="K72" s="874"/>
      <c r="L72" s="874"/>
      <c r="M72" s="874"/>
      <c r="N72" s="874"/>
      <c r="O72" s="874"/>
      <c r="P72" s="875"/>
      <c r="Q72" s="876">
        <v>176</v>
      </c>
      <c r="R72" s="830"/>
      <c r="S72" s="830"/>
      <c r="T72" s="830"/>
      <c r="U72" s="830"/>
      <c r="V72" s="830">
        <v>163</v>
      </c>
      <c r="W72" s="830"/>
      <c r="X72" s="830"/>
      <c r="Y72" s="830"/>
      <c r="Z72" s="830"/>
      <c r="AA72" s="830">
        <v>13</v>
      </c>
      <c r="AB72" s="830"/>
      <c r="AC72" s="830"/>
      <c r="AD72" s="830"/>
      <c r="AE72" s="830"/>
      <c r="AF72" s="830">
        <v>13</v>
      </c>
      <c r="AG72" s="830"/>
      <c r="AH72" s="830"/>
      <c r="AI72" s="830"/>
      <c r="AJ72" s="830"/>
      <c r="AK72" s="830" t="s">
        <v>536</v>
      </c>
      <c r="AL72" s="830"/>
      <c r="AM72" s="830"/>
      <c r="AN72" s="830"/>
      <c r="AO72" s="830"/>
      <c r="AP72" s="830" t="s">
        <v>536</v>
      </c>
      <c r="AQ72" s="830"/>
      <c r="AR72" s="830"/>
      <c r="AS72" s="830"/>
      <c r="AT72" s="830"/>
      <c r="AU72" s="830" t="s">
        <v>536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605</v>
      </c>
      <c r="C73" s="874"/>
      <c r="D73" s="874"/>
      <c r="E73" s="874"/>
      <c r="F73" s="874"/>
      <c r="G73" s="874"/>
      <c r="H73" s="874"/>
      <c r="I73" s="874"/>
      <c r="J73" s="874"/>
      <c r="K73" s="874"/>
      <c r="L73" s="874"/>
      <c r="M73" s="874"/>
      <c r="N73" s="874"/>
      <c r="O73" s="874"/>
      <c r="P73" s="875"/>
      <c r="Q73" s="876">
        <v>179905</v>
      </c>
      <c r="R73" s="830"/>
      <c r="S73" s="830"/>
      <c r="T73" s="830"/>
      <c r="U73" s="830"/>
      <c r="V73" s="830">
        <v>174862</v>
      </c>
      <c r="W73" s="830"/>
      <c r="X73" s="830"/>
      <c r="Y73" s="830"/>
      <c r="Z73" s="830"/>
      <c r="AA73" s="830">
        <v>5043</v>
      </c>
      <c r="AB73" s="830"/>
      <c r="AC73" s="830"/>
      <c r="AD73" s="830"/>
      <c r="AE73" s="830"/>
      <c r="AF73" s="830">
        <v>5043</v>
      </c>
      <c r="AG73" s="830"/>
      <c r="AH73" s="830"/>
      <c r="AI73" s="830"/>
      <c r="AJ73" s="830"/>
      <c r="AK73" s="830">
        <v>1191</v>
      </c>
      <c r="AL73" s="830"/>
      <c r="AM73" s="830"/>
      <c r="AN73" s="830"/>
      <c r="AO73" s="830"/>
      <c r="AP73" s="830" t="s">
        <v>536</v>
      </c>
      <c r="AQ73" s="830"/>
      <c r="AR73" s="830"/>
      <c r="AS73" s="830"/>
      <c r="AT73" s="830"/>
      <c r="AU73" s="830" t="s">
        <v>536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606</v>
      </c>
      <c r="C74" s="874"/>
      <c r="D74" s="874"/>
      <c r="E74" s="874"/>
      <c r="F74" s="874"/>
      <c r="G74" s="874"/>
      <c r="H74" s="874"/>
      <c r="I74" s="874"/>
      <c r="J74" s="874"/>
      <c r="K74" s="874"/>
      <c r="L74" s="874"/>
      <c r="M74" s="874"/>
      <c r="N74" s="874"/>
      <c r="O74" s="874"/>
      <c r="P74" s="875"/>
      <c r="Q74" s="876">
        <v>78</v>
      </c>
      <c r="R74" s="830"/>
      <c r="S74" s="830"/>
      <c r="T74" s="830"/>
      <c r="U74" s="830"/>
      <c r="V74" s="830">
        <v>69</v>
      </c>
      <c r="W74" s="830"/>
      <c r="X74" s="830"/>
      <c r="Y74" s="830"/>
      <c r="Z74" s="830"/>
      <c r="AA74" s="830">
        <v>9</v>
      </c>
      <c r="AB74" s="830"/>
      <c r="AC74" s="830"/>
      <c r="AD74" s="830"/>
      <c r="AE74" s="830"/>
      <c r="AF74" s="830">
        <v>9</v>
      </c>
      <c r="AG74" s="830"/>
      <c r="AH74" s="830"/>
      <c r="AI74" s="830"/>
      <c r="AJ74" s="830"/>
      <c r="AK74" s="830">
        <v>18</v>
      </c>
      <c r="AL74" s="830"/>
      <c r="AM74" s="830"/>
      <c r="AN74" s="830"/>
      <c r="AO74" s="830"/>
      <c r="AP74" s="830" t="s">
        <v>536</v>
      </c>
      <c r="AQ74" s="830"/>
      <c r="AR74" s="830"/>
      <c r="AS74" s="830"/>
      <c r="AT74" s="830"/>
      <c r="AU74" s="830" t="s">
        <v>536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607</v>
      </c>
      <c r="C75" s="874"/>
      <c r="D75" s="874"/>
      <c r="E75" s="874"/>
      <c r="F75" s="874"/>
      <c r="G75" s="874"/>
      <c r="H75" s="874"/>
      <c r="I75" s="874"/>
      <c r="J75" s="874"/>
      <c r="K75" s="874"/>
      <c r="L75" s="874"/>
      <c r="M75" s="874"/>
      <c r="N75" s="874"/>
      <c r="O75" s="874"/>
      <c r="P75" s="875"/>
      <c r="Q75" s="877">
        <v>34</v>
      </c>
      <c r="R75" s="878"/>
      <c r="S75" s="878"/>
      <c r="T75" s="878"/>
      <c r="U75" s="834"/>
      <c r="V75" s="879">
        <v>29</v>
      </c>
      <c r="W75" s="878"/>
      <c r="X75" s="878"/>
      <c r="Y75" s="878"/>
      <c r="Z75" s="834"/>
      <c r="AA75" s="879">
        <v>5</v>
      </c>
      <c r="AB75" s="878"/>
      <c r="AC75" s="878"/>
      <c r="AD75" s="878"/>
      <c r="AE75" s="834"/>
      <c r="AF75" s="879">
        <v>5</v>
      </c>
      <c r="AG75" s="878"/>
      <c r="AH75" s="878"/>
      <c r="AI75" s="878"/>
      <c r="AJ75" s="834"/>
      <c r="AK75" s="879" t="s">
        <v>536</v>
      </c>
      <c r="AL75" s="878"/>
      <c r="AM75" s="878"/>
      <c r="AN75" s="878"/>
      <c r="AO75" s="834"/>
      <c r="AP75" s="879" t="s">
        <v>536</v>
      </c>
      <c r="AQ75" s="878"/>
      <c r="AR75" s="878"/>
      <c r="AS75" s="878"/>
      <c r="AT75" s="834"/>
      <c r="AU75" s="879" t="s">
        <v>536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608</v>
      </c>
      <c r="C76" s="874"/>
      <c r="D76" s="874"/>
      <c r="E76" s="874"/>
      <c r="F76" s="874"/>
      <c r="G76" s="874"/>
      <c r="H76" s="874"/>
      <c r="I76" s="874"/>
      <c r="J76" s="874"/>
      <c r="K76" s="874"/>
      <c r="L76" s="874"/>
      <c r="M76" s="874"/>
      <c r="N76" s="874"/>
      <c r="O76" s="874"/>
      <c r="P76" s="875"/>
      <c r="Q76" s="877">
        <v>40</v>
      </c>
      <c r="R76" s="878"/>
      <c r="S76" s="878"/>
      <c r="T76" s="878"/>
      <c r="U76" s="834"/>
      <c r="V76" s="879">
        <v>35</v>
      </c>
      <c r="W76" s="878"/>
      <c r="X76" s="878"/>
      <c r="Y76" s="878"/>
      <c r="Z76" s="834"/>
      <c r="AA76" s="879">
        <v>5</v>
      </c>
      <c r="AB76" s="878"/>
      <c r="AC76" s="878"/>
      <c r="AD76" s="878"/>
      <c r="AE76" s="834"/>
      <c r="AF76" s="879">
        <v>5</v>
      </c>
      <c r="AG76" s="878"/>
      <c r="AH76" s="878"/>
      <c r="AI76" s="878"/>
      <c r="AJ76" s="834"/>
      <c r="AK76" s="879" t="s">
        <v>536</v>
      </c>
      <c r="AL76" s="878"/>
      <c r="AM76" s="878"/>
      <c r="AN76" s="878"/>
      <c r="AO76" s="834"/>
      <c r="AP76" s="879" t="s">
        <v>536</v>
      </c>
      <c r="AQ76" s="878"/>
      <c r="AR76" s="878"/>
      <c r="AS76" s="878"/>
      <c r="AT76" s="834"/>
      <c r="AU76" s="879" t="s">
        <v>536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5100</v>
      </c>
      <c r="AG88" s="844"/>
      <c r="AH88" s="844"/>
      <c r="AI88" s="844"/>
      <c r="AJ88" s="844"/>
      <c r="AK88" s="841"/>
      <c r="AL88" s="841"/>
      <c r="AM88" s="841"/>
      <c r="AN88" s="841"/>
      <c r="AO88" s="841"/>
      <c r="AP88" s="844">
        <v>1</v>
      </c>
      <c r="AQ88" s="844"/>
      <c r="AR88" s="844"/>
      <c r="AS88" s="844"/>
      <c r="AT88" s="844"/>
      <c r="AU88" s="844" t="s">
        <v>536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263</v>
      </c>
      <c r="CS102" s="852"/>
      <c r="CT102" s="852"/>
      <c r="CU102" s="852"/>
      <c r="CV102" s="891"/>
      <c r="CW102" s="890">
        <v>13</v>
      </c>
      <c r="CX102" s="852"/>
      <c r="CY102" s="852"/>
      <c r="CZ102" s="852"/>
      <c r="DA102" s="891"/>
      <c r="DB102" s="890">
        <v>27</v>
      </c>
      <c r="DC102" s="852"/>
      <c r="DD102" s="852"/>
      <c r="DE102" s="852"/>
      <c r="DF102" s="891"/>
      <c r="DG102" s="890" t="s">
        <v>536</v>
      </c>
      <c r="DH102" s="852"/>
      <c r="DI102" s="852"/>
      <c r="DJ102" s="852"/>
      <c r="DK102" s="891"/>
      <c r="DL102" s="890" t="s">
        <v>536</v>
      </c>
      <c r="DM102" s="852"/>
      <c r="DN102" s="852"/>
      <c r="DO102" s="852"/>
      <c r="DP102" s="891"/>
      <c r="DQ102" s="890" t="s">
        <v>536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313</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313</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313</v>
      </c>
      <c r="DR109" s="893"/>
      <c r="DS109" s="893"/>
      <c r="DT109" s="893"/>
      <c r="DU109" s="894"/>
      <c r="DV109" s="892" t="s">
        <v>443</v>
      </c>
      <c r="DW109" s="893"/>
      <c r="DX109" s="893"/>
      <c r="DY109" s="893"/>
      <c r="DZ109" s="895"/>
    </row>
    <row r="110" spans="1:131" s="230" customFormat="1" ht="26.25" customHeight="1" x14ac:dyDescent="0.2">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3491419</v>
      </c>
      <c r="AB110" s="900"/>
      <c r="AC110" s="900"/>
      <c r="AD110" s="900"/>
      <c r="AE110" s="901"/>
      <c r="AF110" s="902">
        <v>3686730</v>
      </c>
      <c r="AG110" s="900"/>
      <c r="AH110" s="900"/>
      <c r="AI110" s="900"/>
      <c r="AJ110" s="901"/>
      <c r="AK110" s="902">
        <v>3882515</v>
      </c>
      <c r="AL110" s="900"/>
      <c r="AM110" s="900"/>
      <c r="AN110" s="900"/>
      <c r="AO110" s="901"/>
      <c r="AP110" s="903">
        <v>17.7</v>
      </c>
      <c r="AQ110" s="904"/>
      <c r="AR110" s="904"/>
      <c r="AS110" s="904"/>
      <c r="AT110" s="905"/>
      <c r="AU110" s="906" t="s">
        <v>75</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47728039</v>
      </c>
      <c r="BR110" s="931"/>
      <c r="BS110" s="931"/>
      <c r="BT110" s="931"/>
      <c r="BU110" s="931"/>
      <c r="BV110" s="931">
        <v>51504279</v>
      </c>
      <c r="BW110" s="931"/>
      <c r="BX110" s="931"/>
      <c r="BY110" s="931"/>
      <c r="BZ110" s="931"/>
      <c r="CA110" s="931">
        <v>53707806</v>
      </c>
      <c r="CB110" s="931"/>
      <c r="CC110" s="931"/>
      <c r="CD110" s="931"/>
      <c r="CE110" s="931"/>
      <c r="CF110" s="944">
        <v>245</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422</v>
      </c>
      <c r="DH110" s="931"/>
      <c r="DI110" s="931"/>
      <c r="DJ110" s="931"/>
      <c r="DK110" s="931"/>
      <c r="DL110" s="931" t="s">
        <v>422</v>
      </c>
      <c r="DM110" s="931"/>
      <c r="DN110" s="931"/>
      <c r="DO110" s="931"/>
      <c r="DP110" s="931"/>
      <c r="DQ110" s="931" t="s">
        <v>449</v>
      </c>
      <c r="DR110" s="931"/>
      <c r="DS110" s="931"/>
      <c r="DT110" s="931"/>
      <c r="DU110" s="931"/>
      <c r="DV110" s="932" t="s">
        <v>422</v>
      </c>
      <c r="DW110" s="932"/>
      <c r="DX110" s="932"/>
      <c r="DY110" s="932"/>
      <c r="DZ110" s="933"/>
    </row>
    <row r="111" spans="1:131" s="230" customFormat="1" ht="26.25" customHeight="1" x14ac:dyDescent="0.2">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451</v>
      </c>
      <c r="AB111" s="938"/>
      <c r="AC111" s="938"/>
      <c r="AD111" s="938"/>
      <c r="AE111" s="939"/>
      <c r="AF111" s="940" t="s">
        <v>422</v>
      </c>
      <c r="AG111" s="938"/>
      <c r="AH111" s="938"/>
      <c r="AI111" s="938"/>
      <c r="AJ111" s="939"/>
      <c r="AK111" s="940" t="s">
        <v>422</v>
      </c>
      <c r="AL111" s="938"/>
      <c r="AM111" s="938"/>
      <c r="AN111" s="938"/>
      <c r="AO111" s="939"/>
      <c r="AP111" s="941" t="s">
        <v>451</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1828</v>
      </c>
      <c r="BR111" s="926"/>
      <c r="BS111" s="926"/>
      <c r="BT111" s="926"/>
      <c r="BU111" s="926"/>
      <c r="BV111" s="926" t="s">
        <v>422</v>
      </c>
      <c r="BW111" s="926"/>
      <c r="BX111" s="926"/>
      <c r="BY111" s="926"/>
      <c r="BZ111" s="926"/>
      <c r="CA111" s="926" t="s">
        <v>422</v>
      </c>
      <c r="CB111" s="926"/>
      <c r="CC111" s="926"/>
      <c r="CD111" s="926"/>
      <c r="CE111" s="926"/>
      <c r="CF111" s="920" t="s">
        <v>422</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422</v>
      </c>
      <c r="DH111" s="926"/>
      <c r="DI111" s="926"/>
      <c r="DJ111" s="926"/>
      <c r="DK111" s="926"/>
      <c r="DL111" s="926" t="s">
        <v>418</v>
      </c>
      <c r="DM111" s="926"/>
      <c r="DN111" s="926"/>
      <c r="DO111" s="926"/>
      <c r="DP111" s="926"/>
      <c r="DQ111" s="926" t="s">
        <v>398</v>
      </c>
      <c r="DR111" s="926"/>
      <c r="DS111" s="926"/>
      <c r="DT111" s="926"/>
      <c r="DU111" s="926"/>
      <c r="DV111" s="927" t="s">
        <v>422</v>
      </c>
      <c r="DW111" s="927"/>
      <c r="DX111" s="927"/>
      <c r="DY111" s="927"/>
      <c r="DZ111" s="928"/>
    </row>
    <row r="112" spans="1:131" s="230" customFormat="1" ht="26.25" customHeight="1" x14ac:dyDescent="0.2">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418</v>
      </c>
      <c r="AB112" s="959"/>
      <c r="AC112" s="959"/>
      <c r="AD112" s="959"/>
      <c r="AE112" s="960"/>
      <c r="AF112" s="961" t="s">
        <v>418</v>
      </c>
      <c r="AG112" s="959"/>
      <c r="AH112" s="959"/>
      <c r="AI112" s="959"/>
      <c r="AJ112" s="960"/>
      <c r="AK112" s="961" t="s">
        <v>422</v>
      </c>
      <c r="AL112" s="959"/>
      <c r="AM112" s="959"/>
      <c r="AN112" s="959"/>
      <c r="AO112" s="960"/>
      <c r="AP112" s="962" t="s">
        <v>418</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32505374</v>
      </c>
      <c r="BR112" s="926"/>
      <c r="BS112" s="926"/>
      <c r="BT112" s="926"/>
      <c r="BU112" s="926"/>
      <c r="BV112" s="926">
        <v>28997993</v>
      </c>
      <c r="BW112" s="926"/>
      <c r="BX112" s="926"/>
      <c r="BY112" s="926"/>
      <c r="BZ112" s="926"/>
      <c r="CA112" s="926">
        <v>28184866</v>
      </c>
      <c r="CB112" s="926"/>
      <c r="CC112" s="926"/>
      <c r="CD112" s="926"/>
      <c r="CE112" s="926"/>
      <c r="CF112" s="920">
        <v>128.5</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418</v>
      </c>
      <c r="DH112" s="926"/>
      <c r="DI112" s="926"/>
      <c r="DJ112" s="926"/>
      <c r="DK112" s="926"/>
      <c r="DL112" s="926" t="s">
        <v>418</v>
      </c>
      <c r="DM112" s="926"/>
      <c r="DN112" s="926"/>
      <c r="DO112" s="926"/>
      <c r="DP112" s="926"/>
      <c r="DQ112" s="926" t="s">
        <v>418</v>
      </c>
      <c r="DR112" s="926"/>
      <c r="DS112" s="926"/>
      <c r="DT112" s="926"/>
      <c r="DU112" s="926"/>
      <c r="DV112" s="927" t="s">
        <v>418</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2937724</v>
      </c>
      <c r="AB113" s="938"/>
      <c r="AC113" s="938"/>
      <c r="AD113" s="938"/>
      <c r="AE113" s="939"/>
      <c r="AF113" s="940">
        <v>2752746</v>
      </c>
      <c r="AG113" s="938"/>
      <c r="AH113" s="938"/>
      <c r="AI113" s="938"/>
      <c r="AJ113" s="939"/>
      <c r="AK113" s="940">
        <v>2918423</v>
      </c>
      <c r="AL113" s="938"/>
      <c r="AM113" s="938"/>
      <c r="AN113" s="938"/>
      <c r="AO113" s="939"/>
      <c r="AP113" s="941">
        <v>13.3</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1176</v>
      </c>
      <c r="BR113" s="926"/>
      <c r="BS113" s="926"/>
      <c r="BT113" s="926"/>
      <c r="BU113" s="926"/>
      <c r="BV113" s="926">
        <v>558</v>
      </c>
      <c r="BW113" s="926"/>
      <c r="BX113" s="926"/>
      <c r="BY113" s="926"/>
      <c r="BZ113" s="926"/>
      <c r="CA113" s="926">
        <v>280</v>
      </c>
      <c r="CB113" s="926"/>
      <c r="CC113" s="926"/>
      <c r="CD113" s="926"/>
      <c r="CE113" s="926"/>
      <c r="CF113" s="920">
        <v>0</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398</v>
      </c>
      <c r="DH113" s="959"/>
      <c r="DI113" s="959"/>
      <c r="DJ113" s="959"/>
      <c r="DK113" s="960"/>
      <c r="DL113" s="961" t="s">
        <v>461</v>
      </c>
      <c r="DM113" s="959"/>
      <c r="DN113" s="959"/>
      <c r="DO113" s="959"/>
      <c r="DP113" s="960"/>
      <c r="DQ113" s="961" t="s">
        <v>418</v>
      </c>
      <c r="DR113" s="959"/>
      <c r="DS113" s="959"/>
      <c r="DT113" s="959"/>
      <c r="DU113" s="960"/>
      <c r="DV113" s="962" t="s">
        <v>418</v>
      </c>
      <c r="DW113" s="963"/>
      <c r="DX113" s="963"/>
      <c r="DY113" s="963"/>
      <c r="DZ113" s="964"/>
    </row>
    <row r="114" spans="1:130" s="230" customFormat="1" ht="26.25" customHeight="1" x14ac:dyDescent="0.2">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910</v>
      </c>
      <c r="AB114" s="959"/>
      <c r="AC114" s="959"/>
      <c r="AD114" s="959"/>
      <c r="AE114" s="960"/>
      <c r="AF114" s="961">
        <v>403</v>
      </c>
      <c r="AG114" s="959"/>
      <c r="AH114" s="959"/>
      <c r="AI114" s="959"/>
      <c r="AJ114" s="960"/>
      <c r="AK114" s="961">
        <v>358</v>
      </c>
      <c r="AL114" s="959"/>
      <c r="AM114" s="959"/>
      <c r="AN114" s="959"/>
      <c r="AO114" s="960"/>
      <c r="AP114" s="962">
        <v>0</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5004565</v>
      </c>
      <c r="BR114" s="926"/>
      <c r="BS114" s="926"/>
      <c r="BT114" s="926"/>
      <c r="BU114" s="926"/>
      <c r="BV114" s="926">
        <v>4979254</v>
      </c>
      <c r="BW114" s="926"/>
      <c r="BX114" s="926"/>
      <c r="BY114" s="926"/>
      <c r="BZ114" s="926"/>
      <c r="CA114" s="926">
        <v>5003635</v>
      </c>
      <c r="CB114" s="926"/>
      <c r="CC114" s="926"/>
      <c r="CD114" s="926"/>
      <c r="CE114" s="926"/>
      <c r="CF114" s="920">
        <v>22.8</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418</v>
      </c>
      <c r="DH114" s="959"/>
      <c r="DI114" s="959"/>
      <c r="DJ114" s="959"/>
      <c r="DK114" s="960"/>
      <c r="DL114" s="961" t="s">
        <v>418</v>
      </c>
      <c r="DM114" s="959"/>
      <c r="DN114" s="959"/>
      <c r="DO114" s="959"/>
      <c r="DP114" s="960"/>
      <c r="DQ114" s="961" t="s">
        <v>418</v>
      </c>
      <c r="DR114" s="959"/>
      <c r="DS114" s="959"/>
      <c r="DT114" s="959"/>
      <c r="DU114" s="960"/>
      <c r="DV114" s="962" t="s">
        <v>418</v>
      </c>
      <c r="DW114" s="963"/>
      <c r="DX114" s="963"/>
      <c r="DY114" s="963"/>
      <c r="DZ114" s="964"/>
    </row>
    <row r="115" spans="1:130" s="230" customFormat="1" ht="26.25" customHeight="1" x14ac:dyDescent="0.2">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1828</v>
      </c>
      <c r="AB115" s="938"/>
      <c r="AC115" s="938"/>
      <c r="AD115" s="938"/>
      <c r="AE115" s="939"/>
      <c r="AF115" s="940">
        <v>1827</v>
      </c>
      <c r="AG115" s="938"/>
      <c r="AH115" s="938"/>
      <c r="AI115" s="938"/>
      <c r="AJ115" s="939"/>
      <c r="AK115" s="940" t="s">
        <v>418</v>
      </c>
      <c r="AL115" s="938"/>
      <c r="AM115" s="938"/>
      <c r="AN115" s="938"/>
      <c r="AO115" s="939"/>
      <c r="AP115" s="941" t="s">
        <v>418</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422</v>
      </c>
      <c r="BR115" s="926"/>
      <c r="BS115" s="926"/>
      <c r="BT115" s="926"/>
      <c r="BU115" s="926"/>
      <c r="BV115" s="926" t="s">
        <v>398</v>
      </c>
      <c r="BW115" s="926"/>
      <c r="BX115" s="926"/>
      <c r="BY115" s="926"/>
      <c r="BZ115" s="926"/>
      <c r="CA115" s="926" t="s">
        <v>418</v>
      </c>
      <c r="CB115" s="926"/>
      <c r="CC115" s="926"/>
      <c r="CD115" s="926"/>
      <c r="CE115" s="926"/>
      <c r="CF115" s="920" t="s">
        <v>418</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418</v>
      </c>
      <c r="DH115" s="959"/>
      <c r="DI115" s="959"/>
      <c r="DJ115" s="959"/>
      <c r="DK115" s="960"/>
      <c r="DL115" s="961" t="s">
        <v>418</v>
      </c>
      <c r="DM115" s="959"/>
      <c r="DN115" s="959"/>
      <c r="DO115" s="959"/>
      <c r="DP115" s="960"/>
      <c r="DQ115" s="961" t="s">
        <v>418</v>
      </c>
      <c r="DR115" s="959"/>
      <c r="DS115" s="959"/>
      <c r="DT115" s="959"/>
      <c r="DU115" s="960"/>
      <c r="DV115" s="962" t="s">
        <v>418</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3651</v>
      </c>
      <c r="AB116" s="959"/>
      <c r="AC116" s="959"/>
      <c r="AD116" s="959"/>
      <c r="AE116" s="960"/>
      <c r="AF116" s="961" t="s">
        <v>418</v>
      </c>
      <c r="AG116" s="959"/>
      <c r="AH116" s="959"/>
      <c r="AI116" s="959"/>
      <c r="AJ116" s="960"/>
      <c r="AK116" s="961" t="s">
        <v>418</v>
      </c>
      <c r="AL116" s="959"/>
      <c r="AM116" s="959"/>
      <c r="AN116" s="959"/>
      <c r="AO116" s="960"/>
      <c r="AP116" s="962" t="s">
        <v>418</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398</v>
      </c>
      <c r="BW116" s="926"/>
      <c r="BX116" s="926"/>
      <c r="BY116" s="926"/>
      <c r="BZ116" s="926"/>
      <c r="CA116" s="926" t="s">
        <v>418</v>
      </c>
      <c r="CB116" s="926"/>
      <c r="CC116" s="926"/>
      <c r="CD116" s="926"/>
      <c r="CE116" s="926"/>
      <c r="CF116" s="920" t="s">
        <v>418</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1828</v>
      </c>
      <c r="DH116" s="959"/>
      <c r="DI116" s="959"/>
      <c r="DJ116" s="959"/>
      <c r="DK116" s="960"/>
      <c r="DL116" s="961" t="s">
        <v>418</v>
      </c>
      <c r="DM116" s="959"/>
      <c r="DN116" s="959"/>
      <c r="DO116" s="959"/>
      <c r="DP116" s="960"/>
      <c r="DQ116" s="961" t="s">
        <v>418</v>
      </c>
      <c r="DR116" s="959"/>
      <c r="DS116" s="959"/>
      <c r="DT116" s="959"/>
      <c r="DU116" s="960"/>
      <c r="DV116" s="962" t="s">
        <v>418</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6435532</v>
      </c>
      <c r="AB117" s="979"/>
      <c r="AC117" s="979"/>
      <c r="AD117" s="979"/>
      <c r="AE117" s="980"/>
      <c r="AF117" s="981">
        <v>6441706</v>
      </c>
      <c r="AG117" s="979"/>
      <c r="AH117" s="979"/>
      <c r="AI117" s="979"/>
      <c r="AJ117" s="980"/>
      <c r="AK117" s="981">
        <v>6801296</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473</v>
      </c>
      <c r="BR117" s="926"/>
      <c r="BS117" s="926"/>
      <c r="BT117" s="926"/>
      <c r="BU117" s="926"/>
      <c r="BV117" s="926" t="s">
        <v>130</v>
      </c>
      <c r="BW117" s="926"/>
      <c r="BX117" s="926"/>
      <c r="BY117" s="926"/>
      <c r="BZ117" s="926"/>
      <c r="CA117" s="926" t="s">
        <v>474</v>
      </c>
      <c r="CB117" s="926"/>
      <c r="CC117" s="926"/>
      <c r="CD117" s="926"/>
      <c r="CE117" s="926"/>
      <c r="CF117" s="920" t="s">
        <v>475</v>
      </c>
      <c r="CG117" s="921"/>
      <c r="CH117" s="921"/>
      <c r="CI117" s="921"/>
      <c r="CJ117" s="921"/>
      <c r="CK117" s="948"/>
      <c r="CL117" s="949"/>
      <c r="CM117" s="922" t="s">
        <v>476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418</v>
      </c>
      <c r="DH117" s="959"/>
      <c r="DI117" s="959"/>
      <c r="DJ117" s="959"/>
      <c r="DK117" s="960"/>
      <c r="DL117" s="961" t="s">
        <v>477</v>
      </c>
      <c r="DM117" s="959"/>
      <c r="DN117" s="959"/>
      <c r="DO117" s="959"/>
      <c r="DP117" s="960"/>
      <c r="DQ117" s="961" t="s">
        <v>130</v>
      </c>
      <c r="DR117" s="959"/>
      <c r="DS117" s="959"/>
      <c r="DT117" s="959"/>
      <c r="DU117" s="960"/>
      <c r="DV117" s="962" t="s">
        <v>478</v>
      </c>
      <c r="DW117" s="963"/>
      <c r="DX117" s="963"/>
      <c r="DY117" s="963"/>
      <c r="DZ117" s="964"/>
    </row>
    <row r="118" spans="1:130" s="230" customFormat="1" ht="26.25" customHeight="1" x14ac:dyDescent="0.2">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313</v>
      </c>
      <c r="AL118" s="893"/>
      <c r="AM118" s="893"/>
      <c r="AN118" s="893"/>
      <c r="AO118" s="894"/>
      <c r="AP118" s="970" t="s">
        <v>443</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480</v>
      </c>
      <c r="BR118" s="1000"/>
      <c r="BS118" s="1000"/>
      <c r="BT118" s="1000"/>
      <c r="BU118" s="1000"/>
      <c r="BV118" s="1000" t="s">
        <v>477</v>
      </c>
      <c r="BW118" s="1000"/>
      <c r="BX118" s="1000"/>
      <c r="BY118" s="1000"/>
      <c r="BZ118" s="1000"/>
      <c r="CA118" s="1000" t="s">
        <v>477</v>
      </c>
      <c r="CB118" s="1000"/>
      <c r="CC118" s="1000"/>
      <c r="CD118" s="1000"/>
      <c r="CE118" s="1000"/>
      <c r="CF118" s="920" t="s">
        <v>480</v>
      </c>
      <c r="CG118" s="921"/>
      <c r="CH118" s="921"/>
      <c r="CI118" s="921"/>
      <c r="CJ118" s="921"/>
      <c r="CK118" s="948"/>
      <c r="CL118" s="949"/>
      <c r="CM118" s="922" t="s">
        <v>481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418</v>
      </c>
      <c r="DH118" s="959"/>
      <c r="DI118" s="959"/>
      <c r="DJ118" s="959"/>
      <c r="DK118" s="960"/>
      <c r="DL118" s="961" t="s">
        <v>482</v>
      </c>
      <c r="DM118" s="959"/>
      <c r="DN118" s="959"/>
      <c r="DO118" s="959"/>
      <c r="DP118" s="960"/>
      <c r="DQ118" s="961" t="s">
        <v>480</v>
      </c>
      <c r="DR118" s="959"/>
      <c r="DS118" s="959"/>
      <c r="DT118" s="959"/>
      <c r="DU118" s="960"/>
      <c r="DV118" s="962" t="s">
        <v>418</v>
      </c>
      <c r="DW118" s="963"/>
      <c r="DX118" s="963"/>
      <c r="DY118" s="963"/>
      <c r="DZ118" s="964"/>
    </row>
    <row r="119" spans="1:130" s="230" customFormat="1" ht="26.25" customHeight="1" x14ac:dyDescent="0.2">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477</v>
      </c>
      <c r="AB119" s="900"/>
      <c r="AC119" s="900"/>
      <c r="AD119" s="900"/>
      <c r="AE119" s="901"/>
      <c r="AF119" s="902" t="s">
        <v>482</v>
      </c>
      <c r="AG119" s="900"/>
      <c r="AH119" s="900"/>
      <c r="AI119" s="900"/>
      <c r="AJ119" s="901"/>
      <c r="AK119" s="902" t="s">
        <v>418</v>
      </c>
      <c r="AL119" s="900"/>
      <c r="AM119" s="900"/>
      <c r="AN119" s="900"/>
      <c r="AO119" s="901"/>
      <c r="AP119" s="903" t="s">
        <v>480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483</v>
      </c>
      <c r="BP119" s="1005"/>
      <c r="BQ119" s="999">
        <v>85240982</v>
      </c>
      <c r="BR119" s="1000"/>
      <c r="BS119" s="1000"/>
      <c r="BT119" s="1000"/>
      <c r="BU119" s="1000"/>
      <c r="BV119" s="1000">
        <v>85482084</v>
      </c>
      <c r="BW119" s="1000"/>
      <c r="BX119" s="1000"/>
      <c r="BY119" s="1000"/>
      <c r="BZ119" s="1000"/>
      <c r="CA119" s="1000">
        <v>86896587</v>
      </c>
      <c r="CB119" s="1000"/>
      <c r="CC119" s="1000"/>
      <c r="CD119" s="1000"/>
      <c r="CE119" s="1000"/>
      <c r="CF119" s="1001"/>
      <c r="CG119" s="1002"/>
      <c r="CH119" s="1002"/>
      <c r="CI119" s="1002"/>
      <c r="CJ119" s="1003"/>
      <c r="CK119" s="950"/>
      <c r="CL119" s="951"/>
      <c r="CM119" s="973" t="s">
        <v>484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485</v>
      </c>
      <c r="DH119" s="986"/>
      <c r="DI119" s="986"/>
      <c r="DJ119" s="986"/>
      <c r="DK119" s="987"/>
      <c r="DL119" s="985" t="s">
        <v>475</v>
      </c>
      <c r="DM119" s="986"/>
      <c r="DN119" s="986"/>
      <c r="DO119" s="986"/>
      <c r="DP119" s="987"/>
      <c r="DQ119" s="985" t="s">
        <v>486</v>
      </c>
      <c r="DR119" s="986"/>
      <c r="DS119" s="986"/>
      <c r="DT119" s="986"/>
      <c r="DU119" s="987"/>
      <c r="DV119" s="988" t="s">
        <v>418</v>
      </c>
      <c r="DW119" s="989"/>
      <c r="DX119" s="989"/>
      <c r="DY119" s="989"/>
      <c r="DZ119" s="990"/>
    </row>
    <row r="120" spans="1:130" s="230" customFormat="1" ht="26.25" customHeight="1" x14ac:dyDescent="0.2">
      <c r="A120" s="1057"/>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474</v>
      </c>
      <c r="AB120" s="959"/>
      <c r="AC120" s="959"/>
      <c r="AD120" s="959"/>
      <c r="AE120" s="960"/>
      <c r="AF120" s="961" t="s">
        <v>474</v>
      </c>
      <c r="AG120" s="959"/>
      <c r="AH120" s="959"/>
      <c r="AI120" s="959"/>
      <c r="AJ120" s="960"/>
      <c r="AK120" s="961" t="s">
        <v>487</v>
      </c>
      <c r="AL120" s="959"/>
      <c r="AM120" s="959"/>
      <c r="AN120" s="959"/>
      <c r="AO120" s="960"/>
      <c r="AP120" s="962" t="s">
        <v>477</v>
      </c>
      <c r="AQ120" s="963"/>
      <c r="AR120" s="963"/>
      <c r="AS120" s="963"/>
      <c r="AT120" s="964"/>
      <c r="AU120" s="991" t="s">
        <v>488</v>
      </c>
      <c r="AV120" s="992"/>
      <c r="AW120" s="992"/>
      <c r="AX120" s="992"/>
      <c r="AY120" s="993"/>
      <c r="AZ120" s="929" t="s">
        <v>489</v>
      </c>
      <c r="BA120" s="897"/>
      <c r="BB120" s="897"/>
      <c r="BC120" s="897"/>
      <c r="BD120" s="897"/>
      <c r="BE120" s="897"/>
      <c r="BF120" s="897"/>
      <c r="BG120" s="897"/>
      <c r="BH120" s="897"/>
      <c r="BI120" s="897"/>
      <c r="BJ120" s="897"/>
      <c r="BK120" s="897"/>
      <c r="BL120" s="897"/>
      <c r="BM120" s="897"/>
      <c r="BN120" s="897"/>
      <c r="BO120" s="897"/>
      <c r="BP120" s="898"/>
      <c r="BQ120" s="930">
        <v>8019394</v>
      </c>
      <c r="BR120" s="931"/>
      <c r="BS120" s="931"/>
      <c r="BT120" s="931"/>
      <c r="BU120" s="931"/>
      <c r="BV120" s="931">
        <v>8692162</v>
      </c>
      <c r="BW120" s="931"/>
      <c r="BX120" s="931"/>
      <c r="BY120" s="931"/>
      <c r="BZ120" s="931"/>
      <c r="CA120" s="931">
        <v>9388831</v>
      </c>
      <c r="CB120" s="931"/>
      <c r="CC120" s="931"/>
      <c r="CD120" s="931"/>
      <c r="CE120" s="931"/>
      <c r="CF120" s="944">
        <v>42.8</v>
      </c>
      <c r="CG120" s="945"/>
      <c r="CH120" s="945"/>
      <c r="CI120" s="945"/>
      <c r="CJ120" s="945"/>
      <c r="CK120" s="1006" t="s">
        <v>490</v>
      </c>
      <c r="CL120" s="1007"/>
      <c r="CM120" s="1007"/>
      <c r="CN120" s="1007"/>
      <c r="CO120" s="1008"/>
      <c r="CP120" s="1014" t="s">
        <v>491</v>
      </c>
      <c r="CQ120" s="1015"/>
      <c r="CR120" s="1015"/>
      <c r="CS120" s="1015"/>
      <c r="CT120" s="1015"/>
      <c r="CU120" s="1015"/>
      <c r="CV120" s="1015"/>
      <c r="CW120" s="1015"/>
      <c r="CX120" s="1015"/>
      <c r="CY120" s="1015"/>
      <c r="CZ120" s="1015"/>
      <c r="DA120" s="1015"/>
      <c r="DB120" s="1015"/>
      <c r="DC120" s="1015"/>
      <c r="DD120" s="1015"/>
      <c r="DE120" s="1015"/>
      <c r="DF120" s="1016"/>
      <c r="DG120" s="930">
        <v>25702482</v>
      </c>
      <c r="DH120" s="931"/>
      <c r="DI120" s="931"/>
      <c r="DJ120" s="931"/>
      <c r="DK120" s="931"/>
      <c r="DL120" s="931">
        <v>23382866</v>
      </c>
      <c r="DM120" s="931"/>
      <c r="DN120" s="931"/>
      <c r="DO120" s="931"/>
      <c r="DP120" s="931"/>
      <c r="DQ120" s="931">
        <v>22944186</v>
      </c>
      <c r="DR120" s="931"/>
      <c r="DS120" s="931"/>
      <c r="DT120" s="931"/>
      <c r="DU120" s="931"/>
      <c r="DV120" s="932">
        <v>104.6</v>
      </c>
      <c r="DW120" s="932"/>
      <c r="DX120" s="932"/>
      <c r="DY120" s="932"/>
      <c r="DZ120" s="933"/>
    </row>
    <row r="121" spans="1:130" s="230" customFormat="1" ht="26.25" customHeight="1" x14ac:dyDescent="0.2">
      <c r="A121" s="1057"/>
      <c r="B121" s="949"/>
      <c r="C121" s="974" t="s">
        <v>492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449</v>
      </c>
      <c r="AB121" s="959"/>
      <c r="AC121" s="959"/>
      <c r="AD121" s="959"/>
      <c r="AE121" s="960"/>
      <c r="AF121" s="961" t="s">
        <v>418</v>
      </c>
      <c r="AG121" s="959"/>
      <c r="AH121" s="959"/>
      <c r="AI121" s="959"/>
      <c r="AJ121" s="960"/>
      <c r="AK121" s="961" t="s">
        <v>474</v>
      </c>
      <c r="AL121" s="959"/>
      <c r="AM121" s="959"/>
      <c r="AN121" s="959"/>
      <c r="AO121" s="960"/>
      <c r="AP121" s="962" t="s">
        <v>474</v>
      </c>
      <c r="AQ121" s="963"/>
      <c r="AR121" s="963"/>
      <c r="AS121" s="963"/>
      <c r="AT121" s="964"/>
      <c r="AU121" s="994"/>
      <c r="AV121" s="995"/>
      <c r="AW121" s="995"/>
      <c r="AX121" s="995"/>
      <c r="AY121" s="996"/>
      <c r="AZ121" s="922" t="s">
        <v>493</v>
      </c>
      <c r="BA121" s="923"/>
      <c r="BB121" s="923"/>
      <c r="BC121" s="923"/>
      <c r="BD121" s="923"/>
      <c r="BE121" s="923"/>
      <c r="BF121" s="923"/>
      <c r="BG121" s="923"/>
      <c r="BH121" s="923"/>
      <c r="BI121" s="923"/>
      <c r="BJ121" s="923"/>
      <c r="BK121" s="923"/>
      <c r="BL121" s="923"/>
      <c r="BM121" s="923"/>
      <c r="BN121" s="923"/>
      <c r="BO121" s="923"/>
      <c r="BP121" s="924"/>
      <c r="BQ121" s="925">
        <v>12372897</v>
      </c>
      <c r="BR121" s="926"/>
      <c r="BS121" s="926"/>
      <c r="BT121" s="926"/>
      <c r="BU121" s="926"/>
      <c r="BV121" s="926">
        <v>11710122</v>
      </c>
      <c r="BW121" s="926"/>
      <c r="BX121" s="926"/>
      <c r="BY121" s="926"/>
      <c r="BZ121" s="926"/>
      <c r="CA121" s="926">
        <v>11638733</v>
      </c>
      <c r="CB121" s="926"/>
      <c r="CC121" s="926"/>
      <c r="CD121" s="926"/>
      <c r="CE121" s="926"/>
      <c r="CF121" s="920">
        <v>53.1</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6197905</v>
      </c>
      <c r="DH121" s="926"/>
      <c r="DI121" s="926"/>
      <c r="DJ121" s="926"/>
      <c r="DK121" s="926"/>
      <c r="DL121" s="926">
        <v>5162100</v>
      </c>
      <c r="DM121" s="926"/>
      <c r="DN121" s="926"/>
      <c r="DO121" s="926"/>
      <c r="DP121" s="926"/>
      <c r="DQ121" s="926">
        <v>4851372</v>
      </c>
      <c r="DR121" s="926"/>
      <c r="DS121" s="926"/>
      <c r="DT121" s="926"/>
      <c r="DU121" s="926"/>
      <c r="DV121" s="927">
        <v>22.1</v>
      </c>
      <c r="DW121" s="927"/>
      <c r="DX121" s="927"/>
      <c r="DY121" s="927"/>
      <c r="DZ121" s="928"/>
    </row>
    <row r="122" spans="1:130" s="230" customFormat="1" ht="26.25" customHeight="1" x14ac:dyDescent="0.2">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475</v>
      </c>
      <c r="AB122" s="959"/>
      <c r="AC122" s="959"/>
      <c r="AD122" s="959"/>
      <c r="AE122" s="960"/>
      <c r="AF122" s="961" t="s">
        <v>418</v>
      </c>
      <c r="AG122" s="959"/>
      <c r="AH122" s="959"/>
      <c r="AI122" s="959"/>
      <c r="AJ122" s="960"/>
      <c r="AK122" s="961" t="s">
        <v>130</v>
      </c>
      <c r="AL122" s="959"/>
      <c r="AM122" s="959"/>
      <c r="AN122" s="959"/>
      <c r="AO122" s="960"/>
      <c r="AP122" s="962" t="s">
        <v>398</v>
      </c>
      <c r="AQ122" s="963"/>
      <c r="AR122" s="963"/>
      <c r="AS122" s="963"/>
      <c r="AT122" s="964"/>
      <c r="AU122" s="994"/>
      <c r="AV122" s="995"/>
      <c r="AW122" s="995"/>
      <c r="AX122" s="995"/>
      <c r="AY122" s="996"/>
      <c r="AZ122" s="973" t="s">
        <v>494</v>
      </c>
      <c r="BA122" s="965"/>
      <c r="BB122" s="965"/>
      <c r="BC122" s="965"/>
      <c r="BD122" s="965"/>
      <c r="BE122" s="965"/>
      <c r="BF122" s="965"/>
      <c r="BG122" s="965"/>
      <c r="BH122" s="965"/>
      <c r="BI122" s="965"/>
      <c r="BJ122" s="965"/>
      <c r="BK122" s="965"/>
      <c r="BL122" s="965"/>
      <c r="BM122" s="965"/>
      <c r="BN122" s="965"/>
      <c r="BO122" s="965"/>
      <c r="BP122" s="966"/>
      <c r="BQ122" s="999">
        <v>54842299</v>
      </c>
      <c r="BR122" s="1000"/>
      <c r="BS122" s="1000"/>
      <c r="BT122" s="1000"/>
      <c r="BU122" s="1000"/>
      <c r="BV122" s="1000">
        <v>54352749</v>
      </c>
      <c r="BW122" s="1000"/>
      <c r="BX122" s="1000"/>
      <c r="BY122" s="1000"/>
      <c r="BZ122" s="1000"/>
      <c r="CA122" s="1000">
        <v>53548485</v>
      </c>
      <c r="CB122" s="1000"/>
      <c r="CC122" s="1000"/>
      <c r="CD122" s="1000"/>
      <c r="CE122" s="1000"/>
      <c r="CF122" s="1017">
        <v>244.2</v>
      </c>
      <c r="CG122" s="1018"/>
      <c r="CH122" s="1018"/>
      <c r="CI122" s="1018"/>
      <c r="CJ122" s="1018"/>
      <c r="CK122" s="1009"/>
      <c r="CL122" s="1010"/>
      <c r="CM122" s="1010"/>
      <c r="CN122" s="1010"/>
      <c r="CO122" s="1011"/>
      <c r="CP122" s="1019" t="s">
        <v>495</v>
      </c>
      <c r="CQ122" s="1020"/>
      <c r="CR122" s="1020"/>
      <c r="CS122" s="1020"/>
      <c r="CT122" s="1020"/>
      <c r="CU122" s="1020"/>
      <c r="CV122" s="1020"/>
      <c r="CW122" s="1020"/>
      <c r="CX122" s="1020"/>
      <c r="CY122" s="1020"/>
      <c r="CZ122" s="1020"/>
      <c r="DA122" s="1020"/>
      <c r="DB122" s="1020"/>
      <c r="DC122" s="1020"/>
      <c r="DD122" s="1020"/>
      <c r="DE122" s="1020"/>
      <c r="DF122" s="1021"/>
      <c r="DG122" s="925">
        <v>463627</v>
      </c>
      <c r="DH122" s="926"/>
      <c r="DI122" s="926"/>
      <c r="DJ122" s="926"/>
      <c r="DK122" s="926"/>
      <c r="DL122" s="926">
        <v>337547</v>
      </c>
      <c r="DM122" s="926"/>
      <c r="DN122" s="926"/>
      <c r="DO122" s="926"/>
      <c r="DP122" s="926"/>
      <c r="DQ122" s="926">
        <v>222593</v>
      </c>
      <c r="DR122" s="926"/>
      <c r="DS122" s="926"/>
      <c r="DT122" s="926"/>
      <c r="DU122" s="926"/>
      <c r="DV122" s="927">
        <v>1</v>
      </c>
      <c r="DW122" s="927"/>
      <c r="DX122" s="927"/>
      <c r="DY122" s="927"/>
      <c r="DZ122" s="928"/>
    </row>
    <row r="123" spans="1:130" s="230" customFormat="1" ht="26.25" customHeight="1" x14ac:dyDescent="0.2">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1828</v>
      </c>
      <c r="AB123" s="959"/>
      <c r="AC123" s="959"/>
      <c r="AD123" s="959"/>
      <c r="AE123" s="960"/>
      <c r="AF123" s="961">
        <v>1827</v>
      </c>
      <c r="AG123" s="959"/>
      <c r="AH123" s="959"/>
      <c r="AI123" s="959"/>
      <c r="AJ123" s="960"/>
      <c r="AK123" s="961" t="s">
        <v>477</v>
      </c>
      <c r="AL123" s="959"/>
      <c r="AM123" s="959"/>
      <c r="AN123" s="959"/>
      <c r="AO123" s="960"/>
      <c r="AP123" s="962" t="s">
        <v>482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496</v>
      </c>
      <c r="BP123" s="1005"/>
      <c r="BQ123" s="1063">
        <v>75234590</v>
      </c>
      <c r="BR123" s="1064"/>
      <c r="BS123" s="1064"/>
      <c r="BT123" s="1064"/>
      <c r="BU123" s="1064"/>
      <c r="BV123" s="1064">
        <v>74755033</v>
      </c>
      <c r="BW123" s="1064"/>
      <c r="BX123" s="1064"/>
      <c r="BY123" s="1064"/>
      <c r="BZ123" s="1064"/>
      <c r="CA123" s="1064">
        <v>74576049</v>
      </c>
      <c r="CB123" s="1064"/>
      <c r="CC123" s="1064"/>
      <c r="CD123" s="1064"/>
      <c r="CE123" s="1064"/>
      <c r="CF123" s="1001"/>
      <c r="CG123" s="1002"/>
      <c r="CH123" s="1002"/>
      <c r="CI123" s="1002"/>
      <c r="CJ123" s="1003"/>
      <c r="CK123" s="1009"/>
      <c r="CL123" s="1010"/>
      <c r="CM123" s="1010"/>
      <c r="CN123" s="1010"/>
      <c r="CO123" s="1011"/>
      <c r="CP123" s="1019" t="s">
        <v>497</v>
      </c>
      <c r="CQ123" s="1020"/>
      <c r="CR123" s="1020"/>
      <c r="CS123" s="1020"/>
      <c r="CT123" s="1020"/>
      <c r="CU123" s="1020"/>
      <c r="CV123" s="1020"/>
      <c r="CW123" s="1020"/>
      <c r="CX123" s="1020"/>
      <c r="CY123" s="1020"/>
      <c r="CZ123" s="1020"/>
      <c r="DA123" s="1020"/>
      <c r="DB123" s="1020"/>
      <c r="DC123" s="1020"/>
      <c r="DD123" s="1020"/>
      <c r="DE123" s="1020"/>
      <c r="DF123" s="1021"/>
      <c r="DG123" s="958">
        <v>101732</v>
      </c>
      <c r="DH123" s="959"/>
      <c r="DI123" s="959"/>
      <c r="DJ123" s="959"/>
      <c r="DK123" s="960"/>
      <c r="DL123" s="961">
        <v>96520</v>
      </c>
      <c r="DM123" s="959"/>
      <c r="DN123" s="959"/>
      <c r="DO123" s="959"/>
      <c r="DP123" s="960"/>
      <c r="DQ123" s="961">
        <v>154976</v>
      </c>
      <c r="DR123" s="959"/>
      <c r="DS123" s="959"/>
      <c r="DT123" s="959"/>
      <c r="DU123" s="960"/>
      <c r="DV123" s="962">
        <v>0.7</v>
      </c>
      <c r="DW123" s="963"/>
      <c r="DX123" s="963"/>
      <c r="DY123" s="963"/>
      <c r="DZ123" s="964"/>
    </row>
    <row r="124" spans="1:130" s="230" customFormat="1" ht="26.25" customHeight="1" thickBot="1" x14ac:dyDescent="0.25">
      <c r="A124" s="1057"/>
      <c r="B124" s="949"/>
      <c r="C124" s="922" t="s">
        <v>476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418</v>
      </c>
      <c r="AB124" s="959"/>
      <c r="AC124" s="959"/>
      <c r="AD124" s="959"/>
      <c r="AE124" s="960"/>
      <c r="AF124" s="961" t="s">
        <v>486</v>
      </c>
      <c r="AG124" s="959"/>
      <c r="AH124" s="959"/>
      <c r="AI124" s="959"/>
      <c r="AJ124" s="960"/>
      <c r="AK124" s="961" t="s">
        <v>473</v>
      </c>
      <c r="AL124" s="959"/>
      <c r="AM124" s="959"/>
      <c r="AN124" s="959"/>
      <c r="AO124" s="960"/>
      <c r="AP124" s="962" t="s">
        <v>130</v>
      </c>
      <c r="AQ124" s="963"/>
      <c r="AR124" s="963"/>
      <c r="AS124" s="963"/>
      <c r="AT124" s="964"/>
      <c r="AU124" s="1059" t="s">
        <v>498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46.7</v>
      </c>
      <c r="BR124" s="1027"/>
      <c r="BS124" s="1027"/>
      <c r="BT124" s="1027"/>
      <c r="BU124" s="1027"/>
      <c r="BV124" s="1027">
        <v>47.3</v>
      </c>
      <c r="BW124" s="1027"/>
      <c r="BX124" s="1027"/>
      <c r="BY124" s="1027"/>
      <c r="BZ124" s="1027"/>
      <c r="CA124" s="1027">
        <v>56.1</v>
      </c>
      <c r="CB124" s="1027"/>
      <c r="CC124" s="1027"/>
      <c r="CD124" s="1027"/>
      <c r="CE124" s="1027"/>
      <c r="CF124" s="1028"/>
      <c r="CG124" s="1029"/>
      <c r="CH124" s="1029"/>
      <c r="CI124" s="1029"/>
      <c r="CJ124" s="1030"/>
      <c r="CK124" s="1012"/>
      <c r="CL124" s="1012"/>
      <c r="CM124" s="1012"/>
      <c r="CN124" s="1012"/>
      <c r="CO124" s="1013"/>
      <c r="CP124" s="1019" t="s">
        <v>499</v>
      </c>
      <c r="CQ124" s="1020"/>
      <c r="CR124" s="1020"/>
      <c r="CS124" s="1020"/>
      <c r="CT124" s="1020"/>
      <c r="CU124" s="1020"/>
      <c r="CV124" s="1020"/>
      <c r="CW124" s="1020"/>
      <c r="CX124" s="1020"/>
      <c r="CY124" s="1020"/>
      <c r="CZ124" s="1020"/>
      <c r="DA124" s="1020"/>
      <c r="DB124" s="1020"/>
      <c r="DC124" s="1020"/>
      <c r="DD124" s="1020"/>
      <c r="DE124" s="1020"/>
      <c r="DF124" s="1021"/>
      <c r="DG124" s="1004">
        <v>39628</v>
      </c>
      <c r="DH124" s="986"/>
      <c r="DI124" s="986"/>
      <c r="DJ124" s="986"/>
      <c r="DK124" s="987"/>
      <c r="DL124" s="985">
        <v>18960</v>
      </c>
      <c r="DM124" s="986"/>
      <c r="DN124" s="986"/>
      <c r="DO124" s="986"/>
      <c r="DP124" s="987"/>
      <c r="DQ124" s="985">
        <v>11739</v>
      </c>
      <c r="DR124" s="986"/>
      <c r="DS124" s="986"/>
      <c r="DT124" s="986"/>
      <c r="DU124" s="987"/>
      <c r="DV124" s="988">
        <v>0.1</v>
      </c>
      <c r="DW124" s="989"/>
      <c r="DX124" s="989"/>
      <c r="DY124" s="989"/>
      <c r="DZ124" s="990"/>
    </row>
    <row r="125" spans="1:130" s="230" customFormat="1" ht="26.25" customHeight="1" x14ac:dyDescent="0.2">
      <c r="A125" s="1057"/>
      <c r="B125" s="949"/>
      <c r="C125" s="922" t="s">
        <v>481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474</v>
      </c>
      <c r="AB125" s="959"/>
      <c r="AC125" s="959"/>
      <c r="AD125" s="959"/>
      <c r="AE125" s="960"/>
      <c r="AF125" s="961" t="s">
        <v>485</v>
      </c>
      <c r="AG125" s="959"/>
      <c r="AH125" s="959"/>
      <c r="AI125" s="959"/>
      <c r="AJ125" s="960"/>
      <c r="AK125" s="961" t="s">
        <v>449</v>
      </c>
      <c r="AL125" s="959"/>
      <c r="AM125" s="959"/>
      <c r="AN125" s="959"/>
      <c r="AO125" s="960"/>
      <c r="AP125" s="962" t="s">
        <v>418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500</v>
      </c>
      <c r="CL125" s="1007"/>
      <c r="CM125" s="1007"/>
      <c r="CN125" s="1007"/>
      <c r="CO125" s="1008"/>
      <c r="CP125" s="929" t="s">
        <v>501</v>
      </c>
      <c r="CQ125" s="897"/>
      <c r="CR125" s="897"/>
      <c r="CS125" s="897"/>
      <c r="CT125" s="897"/>
      <c r="CU125" s="897"/>
      <c r="CV125" s="897"/>
      <c r="CW125" s="897"/>
      <c r="CX125" s="897"/>
      <c r="CY125" s="897"/>
      <c r="CZ125" s="897"/>
      <c r="DA125" s="897"/>
      <c r="DB125" s="897"/>
      <c r="DC125" s="897"/>
      <c r="DD125" s="897"/>
      <c r="DE125" s="897"/>
      <c r="DF125" s="898"/>
      <c r="DG125" s="930" t="s">
        <v>502</v>
      </c>
      <c r="DH125" s="931"/>
      <c r="DI125" s="931"/>
      <c r="DJ125" s="931"/>
      <c r="DK125" s="931"/>
      <c r="DL125" s="931" t="s">
        <v>130</v>
      </c>
      <c r="DM125" s="931"/>
      <c r="DN125" s="931"/>
      <c r="DO125" s="931"/>
      <c r="DP125" s="931"/>
      <c r="DQ125" s="931" t="s">
        <v>473</v>
      </c>
      <c r="DR125" s="931"/>
      <c r="DS125" s="931"/>
      <c r="DT125" s="931"/>
      <c r="DU125" s="931"/>
      <c r="DV125" s="932" t="s">
        <v>478</v>
      </c>
      <c r="DW125" s="932"/>
      <c r="DX125" s="932"/>
      <c r="DY125" s="932"/>
      <c r="DZ125" s="933"/>
    </row>
    <row r="126" spans="1:130" s="230" customFormat="1" ht="26.25" customHeight="1" thickBot="1" x14ac:dyDescent="0.25">
      <c r="A126" s="1057"/>
      <c r="B126" s="949"/>
      <c r="C126" s="922" t="s">
        <v>484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473</v>
      </c>
      <c r="AG126" s="959"/>
      <c r="AH126" s="959"/>
      <c r="AI126" s="959"/>
      <c r="AJ126" s="960"/>
      <c r="AK126" s="961" t="s">
        <v>486</v>
      </c>
      <c r="AL126" s="959"/>
      <c r="AM126" s="959"/>
      <c r="AN126" s="959"/>
      <c r="AO126" s="960"/>
      <c r="AP126" s="962" t="s">
        <v>485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t="s">
        <v>474</v>
      </c>
      <c r="DH126" s="926"/>
      <c r="DI126" s="926"/>
      <c r="DJ126" s="926"/>
      <c r="DK126" s="926"/>
      <c r="DL126" s="926" t="s">
        <v>473</v>
      </c>
      <c r="DM126" s="926"/>
      <c r="DN126" s="926"/>
      <c r="DO126" s="926"/>
      <c r="DP126" s="926"/>
      <c r="DQ126" s="926" t="s">
        <v>473</v>
      </c>
      <c r="DR126" s="926"/>
      <c r="DS126" s="926"/>
      <c r="DT126" s="926"/>
      <c r="DU126" s="926"/>
      <c r="DV126" s="927" t="s">
        <v>473</v>
      </c>
      <c r="DW126" s="927"/>
      <c r="DX126" s="927"/>
      <c r="DY126" s="927"/>
      <c r="DZ126" s="928"/>
    </row>
    <row r="127" spans="1:130" s="230" customFormat="1" ht="26.25" customHeight="1" x14ac:dyDescent="0.2">
      <c r="A127" s="1058"/>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477</v>
      </c>
      <c r="AG127" s="959"/>
      <c r="AH127" s="959"/>
      <c r="AI127" s="959"/>
      <c r="AJ127" s="960"/>
      <c r="AK127" s="961" t="s">
        <v>418</v>
      </c>
      <c r="AL127" s="959"/>
      <c r="AM127" s="959"/>
      <c r="AN127" s="959"/>
      <c r="AO127" s="960"/>
      <c r="AP127" s="962" t="s">
        <v>475</v>
      </c>
      <c r="AQ127" s="963"/>
      <c r="AR127" s="963"/>
      <c r="AS127" s="963"/>
      <c r="AT127" s="964"/>
      <c r="AU127" s="232"/>
      <c r="AV127" s="232"/>
      <c r="AW127" s="232"/>
      <c r="AX127" s="1031" t="s">
        <v>505</v>
      </c>
      <c r="AY127" s="1032"/>
      <c r="AZ127" s="1032"/>
      <c r="BA127" s="1032"/>
      <c r="BB127" s="1032"/>
      <c r="BC127" s="1032"/>
      <c r="BD127" s="1032"/>
      <c r="BE127" s="1033"/>
      <c r="BF127" s="1034" t="s">
        <v>506</v>
      </c>
      <c r="BG127" s="1032"/>
      <c r="BH127" s="1032"/>
      <c r="BI127" s="1032"/>
      <c r="BJ127" s="1032"/>
      <c r="BK127" s="1032"/>
      <c r="BL127" s="1033"/>
      <c r="BM127" s="1034" t="s">
        <v>507</v>
      </c>
      <c r="BN127" s="1032"/>
      <c r="BO127" s="1032"/>
      <c r="BP127" s="1032"/>
      <c r="BQ127" s="1032"/>
      <c r="BR127" s="1032"/>
      <c r="BS127" s="1033"/>
      <c r="BT127" s="1034" t="s">
        <v>508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474</v>
      </c>
      <c r="DH127" s="926"/>
      <c r="DI127" s="926"/>
      <c r="DJ127" s="926"/>
      <c r="DK127" s="926"/>
      <c r="DL127" s="926" t="s">
        <v>502</v>
      </c>
      <c r="DM127" s="926"/>
      <c r="DN127" s="926"/>
      <c r="DO127" s="926"/>
      <c r="DP127" s="926"/>
      <c r="DQ127" s="926" t="s">
        <v>480</v>
      </c>
      <c r="DR127" s="926"/>
      <c r="DS127" s="926"/>
      <c r="DT127" s="926"/>
      <c r="DU127" s="926"/>
      <c r="DV127" s="927" t="s">
        <v>418</v>
      </c>
      <c r="DW127" s="927"/>
      <c r="DX127" s="927"/>
      <c r="DY127" s="927"/>
      <c r="DZ127" s="928"/>
    </row>
    <row r="128" spans="1:130" s="230" customFormat="1" ht="26.25" customHeight="1" thickBot="1" x14ac:dyDescent="0.25">
      <c r="A128" s="1041" t="s">
        <v>510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511</v>
      </c>
      <c r="X128" s="1043"/>
      <c r="Y128" s="1043"/>
      <c r="Z128" s="1044"/>
      <c r="AA128" s="1045">
        <v>1083212</v>
      </c>
      <c r="AB128" s="1046"/>
      <c r="AC128" s="1046"/>
      <c r="AD128" s="1046"/>
      <c r="AE128" s="1047"/>
      <c r="AF128" s="1048">
        <v>1024226</v>
      </c>
      <c r="AG128" s="1046"/>
      <c r="AH128" s="1046"/>
      <c r="AI128" s="1046"/>
      <c r="AJ128" s="1047"/>
      <c r="AK128" s="1048">
        <v>1092716</v>
      </c>
      <c r="AL128" s="1046"/>
      <c r="AM128" s="1046"/>
      <c r="AN128" s="1046"/>
      <c r="AO128" s="1047"/>
      <c r="AP128" s="1049"/>
      <c r="AQ128" s="1050"/>
      <c r="AR128" s="1050"/>
      <c r="AS128" s="1050"/>
      <c r="AT128" s="1051"/>
      <c r="AU128" s="232"/>
      <c r="AV128" s="232"/>
      <c r="AW128" s="232"/>
      <c r="AX128" s="896" t="s">
        <v>512</v>
      </c>
      <c r="AY128" s="897"/>
      <c r="AZ128" s="897"/>
      <c r="BA128" s="897"/>
      <c r="BB128" s="897"/>
      <c r="BC128" s="897"/>
      <c r="BD128" s="897"/>
      <c r="BE128" s="898"/>
      <c r="BF128" s="1052" t="s">
        <v>418</v>
      </c>
      <c r="BG128" s="1053"/>
      <c r="BH128" s="1053"/>
      <c r="BI128" s="1053"/>
      <c r="BJ128" s="1053"/>
      <c r="BK128" s="1053"/>
      <c r="BL128" s="1054"/>
      <c r="BM128" s="1052">
        <v>12.03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474</v>
      </c>
      <c r="DH128" s="1038"/>
      <c r="DI128" s="1038"/>
      <c r="DJ128" s="1038"/>
      <c r="DK128" s="1038"/>
      <c r="DL128" s="1038" t="s">
        <v>487</v>
      </c>
      <c r="DM128" s="1038"/>
      <c r="DN128" s="1038"/>
      <c r="DO128" s="1038"/>
      <c r="DP128" s="1038"/>
      <c r="DQ128" s="1038" t="s">
        <v>478</v>
      </c>
      <c r="DR128" s="1038"/>
      <c r="DS128" s="1038"/>
      <c r="DT128" s="1038"/>
      <c r="DU128" s="1038"/>
      <c r="DV128" s="1039" t="s">
        <v>418</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514</v>
      </c>
      <c r="X129" s="1071"/>
      <c r="Y129" s="1071"/>
      <c r="Z129" s="1072"/>
      <c r="AA129" s="958">
        <v>25379344</v>
      </c>
      <c r="AB129" s="959"/>
      <c r="AC129" s="959"/>
      <c r="AD129" s="959"/>
      <c r="AE129" s="960"/>
      <c r="AF129" s="961">
        <v>26658768</v>
      </c>
      <c r="AG129" s="959"/>
      <c r="AH129" s="959"/>
      <c r="AI129" s="959"/>
      <c r="AJ129" s="960"/>
      <c r="AK129" s="961">
        <v>25831868</v>
      </c>
      <c r="AL129" s="959"/>
      <c r="AM129" s="959"/>
      <c r="AN129" s="959"/>
      <c r="AO129" s="960"/>
      <c r="AP129" s="1073"/>
      <c r="AQ129" s="1074"/>
      <c r="AR129" s="1074"/>
      <c r="AS129" s="1074"/>
      <c r="AT129" s="1075"/>
      <c r="AU129" s="233"/>
      <c r="AV129" s="233"/>
      <c r="AW129" s="233"/>
      <c r="AX129" s="1065" t="s">
        <v>515</v>
      </c>
      <c r="AY129" s="923"/>
      <c r="AZ129" s="923"/>
      <c r="BA129" s="923"/>
      <c r="BB129" s="923"/>
      <c r="BC129" s="923"/>
      <c r="BD129" s="923"/>
      <c r="BE129" s="924"/>
      <c r="BF129" s="1066" t="s">
        <v>449</v>
      </c>
      <c r="BG129" s="1067"/>
      <c r="BH129" s="1067"/>
      <c r="BI129" s="1067"/>
      <c r="BJ129" s="1067"/>
      <c r="BK129" s="1067"/>
      <c r="BL129" s="1068"/>
      <c r="BM129" s="1066">
        <v>17.03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3986076</v>
      </c>
      <c r="AB130" s="959"/>
      <c r="AC130" s="959"/>
      <c r="AD130" s="959"/>
      <c r="AE130" s="960"/>
      <c r="AF130" s="961">
        <v>3995173</v>
      </c>
      <c r="AG130" s="959"/>
      <c r="AH130" s="959"/>
      <c r="AI130" s="959"/>
      <c r="AJ130" s="960"/>
      <c r="AK130" s="961">
        <v>3906544</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21393268</v>
      </c>
      <c r="AB131" s="986"/>
      <c r="AC131" s="986"/>
      <c r="AD131" s="986"/>
      <c r="AE131" s="987"/>
      <c r="AF131" s="985">
        <v>22663595</v>
      </c>
      <c r="AG131" s="986"/>
      <c r="AH131" s="986"/>
      <c r="AI131" s="986"/>
      <c r="AJ131" s="987"/>
      <c r="AK131" s="985">
        <v>21925324</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6"/>
      <c r="BF131" s="1084">
        <v>56.1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522</v>
      </c>
      <c r="W132" s="1094"/>
      <c r="X132" s="1094"/>
      <c r="Y132" s="1094"/>
      <c r="Z132" s="1095"/>
      <c r="AA132" s="1096">
        <v>6.3863267639999997</v>
      </c>
      <c r="AB132" s="1097"/>
      <c r="AC132" s="1097"/>
      <c r="AD132" s="1097"/>
      <c r="AE132" s="1098"/>
      <c r="AF132" s="1099">
        <v>6.2757342779999998</v>
      </c>
      <c r="AG132" s="1097"/>
      <c r="AH132" s="1097"/>
      <c r="AI132" s="1097"/>
      <c r="AJ132" s="1098"/>
      <c r="AK132" s="1099">
        <v>8.2189709030000007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523</v>
      </c>
      <c r="W133" s="1077"/>
      <c r="X133" s="1077"/>
      <c r="Y133" s="1077"/>
      <c r="Z133" s="1078"/>
      <c r="AA133" s="1079">
        <v>6.6</v>
      </c>
      <c r="AB133" s="1080"/>
      <c r="AC133" s="1080"/>
      <c r="AD133" s="1080"/>
      <c r="AE133" s="1081"/>
      <c r="AF133" s="1079">
        <v>6</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akz4EPP+d86KULWPVn+UywsrYGc//WwRtuOPKm+pSHrWrUjRrcgHxtDLwYSQgMZenLWQN9h4Qno8iM8wriNqA==" saltValue="3r+hCy4Zra/tUyMl0QjC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WhqNZUDIEfdQa5TchPRd0uVzpkchJoh8OmhmURNYmomnenjIVcWBWbR5kIdd/nDD0h9LECLoIm2yYGfOLGQ6A==" saltValue="Y7o9qJCdoXXCOQ5ZJst4p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vo1JIFI6KXGdCCtCpHL2d1BaGy3EN3/n/R7MSUdgOAVMNW+gbLkCMkXMoEd/GniyK/M8F0/o7qxfkoZxpRCw==" saltValue="v28oS8quhS2vHAXT1t2f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527</v>
      </c>
      <c r="AP7" s="272"/>
      <c r="AQ7" s="273" t="s">
        <v>528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529</v>
      </c>
      <c r="AQ8" s="279" t="s">
        <v>530</v>
      </c>
      <c r="AR8" s="280" t="s">
        <v>531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532</v>
      </c>
      <c r="AL9" s="1117"/>
      <c r="AM9" s="1117"/>
      <c r="AN9" s="1118"/>
      <c r="AO9" s="281">
        <v>8272842</v>
      </c>
      <c r="AP9" s="281">
        <v>74098</v>
      </c>
      <c r="AQ9" s="282">
        <v>66247</v>
      </c>
      <c r="AR9" s="283">
        <v>11.9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533</v>
      </c>
      <c r="AL10" s="1117"/>
      <c r="AM10" s="1117"/>
      <c r="AN10" s="1118"/>
      <c r="AO10" s="284">
        <v>82874</v>
      </c>
      <c r="AP10" s="284">
        <v>742</v>
      </c>
      <c r="AQ10" s="285">
        <v>4001</v>
      </c>
      <c r="AR10" s="286">
        <v>-81.5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534</v>
      </c>
      <c r="AL11" s="1117"/>
      <c r="AM11" s="1117"/>
      <c r="AN11" s="1118"/>
      <c r="AO11" s="284">
        <v>285391</v>
      </c>
      <c r="AP11" s="284">
        <v>2556</v>
      </c>
      <c r="AQ11" s="285">
        <v>2117</v>
      </c>
      <c r="AR11" s="286">
        <v>20.7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535</v>
      </c>
      <c r="AL12" s="1117"/>
      <c r="AM12" s="1117"/>
      <c r="AN12" s="1118"/>
      <c r="AO12" s="284" t="s">
        <v>536</v>
      </c>
      <c r="AP12" s="284" t="s">
        <v>536</v>
      </c>
      <c r="AQ12" s="285">
        <v>23</v>
      </c>
      <c r="AR12" s="286" t="s">
        <v>536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537</v>
      </c>
      <c r="AL13" s="1117"/>
      <c r="AM13" s="1117"/>
      <c r="AN13" s="1118"/>
      <c r="AO13" s="284">
        <v>105124</v>
      </c>
      <c r="AP13" s="284">
        <v>942</v>
      </c>
      <c r="AQ13" s="285">
        <v>2449</v>
      </c>
      <c r="AR13" s="286">
        <v>-61.5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538</v>
      </c>
      <c r="AL14" s="1117"/>
      <c r="AM14" s="1117"/>
      <c r="AN14" s="1118"/>
      <c r="AO14" s="284">
        <v>85624</v>
      </c>
      <c r="AP14" s="284">
        <v>767</v>
      </c>
      <c r="AQ14" s="285">
        <v>1636</v>
      </c>
      <c r="AR14" s="286">
        <v>-53.1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539</v>
      </c>
      <c r="AL15" s="1120"/>
      <c r="AM15" s="1120"/>
      <c r="AN15" s="1121"/>
      <c r="AO15" s="284">
        <v>-423901</v>
      </c>
      <c r="AP15" s="284">
        <v>-3797</v>
      </c>
      <c r="AQ15" s="285">
        <v>-3889</v>
      </c>
      <c r="AR15" s="286">
        <v>-2.4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8407954</v>
      </c>
      <c r="AP16" s="284">
        <v>75308</v>
      </c>
      <c r="AQ16" s="285">
        <v>72585</v>
      </c>
      <c r="AR16" s="286">
        <v>3.8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544</v>
      </c>
      <c r="AL21" s="1123"/>
      <c r="AM21" s="1123"/>
      <c r="AN21" s="1124"/>
      <c r="AO21" s="297">
        <v>8.01</v>
      </c>
      <c r="AP21" s="298">
        <v>6.82</v>
      </c>
      <c r="AQ21" s="299">
        <v>1.19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545</v>
      </c>
      <c r="AL22" s="1123"/>
      <c r="AM22" s="1123"/>
      <c r="AN22" s="1124"/>
      <c r="AO22" s="302">
        <v>98.1</v>
      </c>
      <c r="AP22" s="303">
        <v>99.4</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546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527</v>
      </c>
      <c r="AP30" s="272"/>
      <c r="AQ30" s="273" t="s">
        <v>528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529</v>
      </c>
      <c r="AQ31" s="279" t="s">
        <v>530</v>
      </c>
      <c r="AR31" s="280" t="s">
        <v>531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549</v>
      </c>
      <c r="AL32" s="1131"/>
      <c r="AM32" s="1131"/>
      <c r="AN32" s="1132"/>
      <c r="AO32" s="312">
        <v>3882515</v>
      </c>
      <c r="AP32" s="312">
        <v>34775</v>
      </c>
      <c r="AQ32" s="313">
        <v>38122</v>
      </c>
      <c r="AR32" s="314">
        <v>-8.8000000000000007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550</v>
      </c>
      <c r="AL33" s="1131"/>
      <c r="AM33" s="1131"/>
      <c r="AN33" s="1132"/>
      <c r="AO33" s="312" t="s">
        <v>536</v>
      </c>
      <c r="AP33" s="312" t="s">
        <v>536</v>
      </c>
      <c r="AQ33" s="313" t="s">
        <v>536</v>
      </c>
      <c r="AR33" s="314" t="s">
        <v>536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551</v>
      </c>
      <c r="AL34" s="1131"/>
      <c r="AM34" s="1131"/>
      <c r="AN34" s="1132"/>
      <c r="AO34" s="312" t="s">
        <v>536</v>
      </c>
      <c r="AP34" s="312" t="s">
        <v>536</v>
      </c>
      <c r="AQ34" s="313">
        <v>19</v>
      </c>
      <c r="AR34" s="314" t="s">
        <v>536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552</v>
      </c>
      <c r="AL35" s="1131"/>
      <c r="AM35" s="1131"/>
      <c r="AN35" s="1132"/>
      <c r="AO35" s="312">
        <v>2918423</v>
      </c>
      <c r="AP35" s="312">
        <v>26140</v>
      </c>
      <c r="AQ35" s="313">
        <v>11292</v>
      </c>
      <c r="AR35" s="314">
        <v>131.5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553</v>
      </c>
      <c r="AL36" s="1131"/>
      <c r="AM36" s="1131"/>
      <c r="AN36" s="1132"/>
      <c r="AO36" s="312">
        <v>358</v>
      </c>
      <c r="AP36" s="312">
        <v>3</v>
      </c>
      <c r="AQ36" s="313">
        <v>1617</v>
      </c>
      <c r="AR36" s="314">
        <v>-99.8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554</v>
      </c>
      <c r="AL37" s="1131"/>
      <c r="AM37" s="1131"/>
      <c r="AN37" s="1132"/>
      <c r="AO37" s="312" t="s">
        <v>536</v>
      </c>
      <c r="AP37" s="312" t="s">
        <v>536</v>
      </c>
      <c r="AQ37" s="313">
        <v>410</v>
      </c>
      <c r="AR37" s="314" t="s">
        <v>536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555</v>
      </c>
      <c r="AL38" s="1134"/>
      <c r="AM38" s="1134"/>
      <c r="AN38" s="1135"/>
      <c r="AO38" s="315" t="s">
        <v>536</v>
      </c>
      <c r="AP38" s="315" t="s">
        <v>536</v>
      </c>
      <c r="AQ38" s="316">
        <v>1</v>
      </c>
      <c r="AR38" s="304" t="s">
        <v>536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556</v>
      </c>
      <c r="AL39" s="1134"/>
      <c r="AM39" s="1134"/>
      <c r="AN39" s="1135"/>
      <c r="AO39" s="312">
        <v>-1092716</v>
      </c>
      <c r="AP39" s="312">
        <v>-9787</v>
      </c>
      <c r="AQ39" s="313">
        <v>-6908</v>
      </c>
      <c r="AR39" s="314">
        <v>41.7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557</v>
      </c>
      <c r="AL40" s="1131"/>
      <c r="AM40" s="1131"/>
      <c r="AN40" s="1132"/>
      <c r="AO40" s="312">
        <v>-3906544</v>
      </c>
      <c r="AP40" s="312">
        <v>-34990</v>
      </c>
      <c r="AQ40" s="313">
        <v>-33487</v>
      </c>
      <c r="AR40" s="314">
        <v>4.5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1802036</v>
      </c>
      <c r="AP41" s="312">
        <v>16140</v>
      </c>
      <c r="AQ41" s="313">
        <v>11065</v>
      </c>
      <c r="AR41" s="314">
        <v>45.9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527</v>
      </c>
      <c r="AN49" s="1127" t="s">
        <v>561</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562</v>
      </c>
      <c r="AO50" s="329" t="s">
        <v>563</v>
      </c>
      <c r="AP50" s="330" t="s">
        <v>564</v>
      </c>
      <c r="AQ50" s="331" t="s">
        <v>565</v>
      </c>
      <c r="AR50" s="332" t="s">
        <v>566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4619283</v>
      </c>
      <c r="AN51" s="334">
        <v>40817</v>
      </c>
      <c r="AO51" s="335">
        <v>-27.2</v>
      </c>
      <c r="AP51" s="336">
        <v>46402</v>
      </c>
      <c r="AQ51" s="337">
        <v>-11.3</v>
      </c>
      <c r="AR51" s="338">
        <v>-15.9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2434945</v>
      </c>
      <c r="AN52" s="342">
        <v>21516</v>
      </c>
      <c r="AO52" s="343">
        <v>-36.1</v>
      </c>
      <c r="AP52" s="344">
        <v>26897</v>
      </c>
      <c r="AQ52" s="345">
        <v>-6.3</v>
      </c>
      <c r="AR52" s="346">
        <v>-29.8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5586418</v>
      </c>
      <c r="AN53" s="334">
        <v>49448</v>
      </c>
      <c r="AO53" s="335">
        <v>21.1</v>
      </c>
      <c r="AP53" s="336">
        <v>66343</v>
      </c>
      <c r="AQ53" s="337">
        <v>43</v>
      </c>
      <c r="AR53" s="338">
        <v>-21.9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3435887</v>
      </c>
      <c r="AN54" s="342">
        <v>30413</v>
      </c>
      <c r="AO54" s="343">
        <v>41.4</v>
      </c>
      <c r="AP54" s="344">
        <v>34529</v>
      </c>
      <c r="AQ54" s="345">
        <v>28.4</v>
      </c>
      <c r="AR54" s="346">
        <v>13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9870744</v>
      </c>
      <c r="AN55" s="334">
        <v>87704</v>
      </c>
      <c r="AO55" s="335">
        <v>77.400000000000006</v>
      </c>
      <c r="AP55" s="336">
        <v>56416</v>
      </c>
      <c r="AQ55" s="337">
        <v>-15</v>
      </c>
      <c r="AR55" s="338">
        <v>92.4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6477068</v>
      </c>
      <c r="AN56" s="342">
        <v>57550</v>
      </c>
      <c r="AO56" s="343">
        <v>89.2</v>
      </c>
      <c r="AP56" s="344">
        <v>32623</v>
      </c>
      <c r="AQ56" s="345">
        <v>-5.5</v>
      </c>
      <c r="AR56" s="346">
        <v>94.7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7601523</v>
      </c>
      <c r="AN57" s="334">
        <v>67988</v>
      </c>
      <c r="AO57" s="335">
        <v>-22.5</v>
      </c>
      <c r="AP57" s="336">
        <v>49217</v>
      </c>
      <c r="AQ57" s="337">
        <v>-12.8</v>
      </c>
      <c r="AR57" s="338">
        <v>-9.6999999999999993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4606727</v>
      </c>
      <c r="AN58" s="342">
        <v>41202</v>
      </c>
      <c r="AO58" s="343">
        <v>-28.4</v>
      </c>
      <c r="AP58" s="344">
        <v>27232</v>
      </c>
      <c r="AQ58" s="345">
        <v>-16.5</v>
      </c>
      <c r="AR58" s="346">
        <v>-11.9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7795773</v>
      </c>
      <c r="AN59" s="334">
        <v>69825</v>
      </c>
      <c r="AO59" s="335">
        <v>2.7</v>
      </c>
      <c r="AP59" s="336">
        <v>49211</v>
      </c>
      <c r="AQ59" s="337">
        <v>0</v>
      </c>
      <c r="AR59" s="338">
        <v>2.7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4419396</v>
      </c>
      <c r="AN60" s="342">
        <v>39583</v>
      </c>
      <c r="AO60" s="343">
        <v>-3.9</v>
      </c>
      <c r="AP60" s="344">
        <v>28367</v>
      </c>
      <c r="AQ60" s="345">
        <v>4.2</v>
      </c>
      <c r="AR60" s="346">
        <v>-8.1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7094748</v>
      </c>
      <c r="AN61" s="349">
        <v>63156</v>
      </c>
      <c r="AO61" s="350">
        <v>10.3</v>
      </c>
      <c r="AP61" s="351">
        <v>53518</v>
      </c>
      <c r="AQ61" s="352">
        <v>0.8</v>
      </c>
      <c r="AR61" s="338">
        <v>9.5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4274805</v>
      </c>
      <c r="AN62" s="342">
        <v>38053</v>
      </c>
      <c r="AO62" s="343">
        <v>12.4</v>
      </c>
      <c r="AP62" s="344">
        <v>29930</v>
      </c>
      <c r="AQ62" s="345">
        <v>0.9</v>
      </c>
      <c r="AR62" s="346">
        <v>11.5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SRU8A9mvtiHfokKmdstLEPoPelkkL1m5xqcoqs0e0BO+6y17W28/kJfzo4uBa0CA4NTsGFV7LbxMMMk56W3gQ==" saltValue="zaE3dpas0V+FlM1kiI/+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row r="121" spans="125:125" ht="13.5" hidden="1" customHeight="1" x14ac:dyDescent="0.2">
      <c r="DU121" s="259"/>
    </row>
  </sheetData>
  <sheetProtection algorithmName="SHA-512" hashValue="3gyiBywVliRgi6SfcIdhK/o1HB41nNSBDAf08MASx5r9dByVLcZNqyQwUw1CIHktQ5YnVfBtec1ErQOuLG+8Aw==" saltValue="MZCr9CNrG2sQ6aUd9zAR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576</v>
      </c>
    </row>
  </sheetData>
  <sheetProtection algorithmName="SHA-512" hashValue="90Z+AP/Wr1JSd/PTnzVPRUe/jVfDbovXBRi4aMaqHkmYzjOdacpSNIq580Of288ww9S+kfGGk+hDm+LQqo/VXg==" saltValue="fg1Wd1rgwTAn2iv/oF2s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4" zoomScaleNormal="6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39" t="s">
        <v>3</v>
      </c>
      <c r="D47" s="1139"/>
      <c r="E47" s="1140"/>
      <c r="F47" s="11">
        <v>11.47</v>
      </c>
      <c r="G47" s="12">
        <v>11.31</v>
      </c>
      <c r="H47" s="12">
        <v>10.54</v>
      </c>
      <c r="I47" s="12">
        <v>10.19</v>
      </c>
      <c r="J47" s="13">
        <v>12.24</v>
      </c>
    </row>
    <row r="48" spans="2:10" ht="57.75" customHeight="1" x14ac:dyDescent="0.2">
      <c r="B48" s="14"/>
      <c r="C48" s="1141" t="s">
        <v>4</v>
      </c>
      <c r="D48" s="1141"/>
      <c r="E48" s="1142"/>
      <c r="F48" s="15">
        <v>3.8</v>
      </c>
      <c r="G48" s="16">
        <v>4.55</v>
      </c>
      <c r="H48" s="16">
        <v>2.62</v>
      </c>
      <c r="I48" s="16">
        <v>8.4499999999999993</v>
      </c>
      <c r="J48" s="17">
        <v>9.1</v>
      </c>
    </row>
    <row r="49" spans="2:10" ht="57.75" customHeight="1" thickBot="1" x14ac:dyDescent="0.25">
      <c r="B49" s="18"/>
      <c r="C49" s="1143" t="s">
        <v>5</v>
      </c>
      <c r="D49" s="1143"/>
      <c r="E49" s="1144"/>
      <c r="F49" s="19" t="s">
        <v>582</v>
      </c>
      <c r="G49" s="20">
        <v>2.2200000000000002</v>
      </c>
      <c r="H49" s="20" t="s">
        <v>583</v>
      </c>
      <c r="I49" s="20">
        <v>6.11</v>
      </c>
      <c r="J49" s="21">
        <v>2.1</v>
      </c>
    </row>
    <row r="50" spans="2:10" ht="13" x14ac:dyDescent="0.2"/>
  </sheetData>
  <sheetProtection algorithmName="SHA-512" hashValue="T2S2bITkEzDkST2mx1kjA6ppPc9v9K0iqndnkX4wWZTKuyAM0DVr2OFYmyuMkYjLFs3ndUQLSDyN2k6bduqDIg==" saltValue="I7XXfEVL6WbSU6Rvlxmn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2024-03-25T08:50:43Z</cp:lastPrinted>
  <dcterms:created xsi:type="dcterms:W3CDTF">2024-03-14T03:05:15Z</dcterms:created>
  <dcterms:modified xsi:type="dcterms:W3CDTF">2024-03-26T11:50:47Z</dcterms:modified>
  <cp:category/>
</cp:coreProperties>
</file>