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\HP掲載用\"/>
    </mc:Choice>
  </mc:AlternateContent>
  <xr:revisionPtr revIDLastSave="0" documentId="8_{4BC782B2-C2FB-44D9-A206-9F027352955B}" xr6:coauthVersionLast="47" xr6:coauthVersionMax="47" xr10:uidLastSave="{00000000-0000-0000-0000-000000000000}"/>
  <bookViews>
    <workbookView xWindow="33720" yWindow="-120" windowWidth="29040" windowHeight="15840" activeTab="2" xr2:uid="{00000000-000D-0000-FFFF-FFFF00000000}"/>
  </bookViews>
  <sheets>
    <sheet name="一人平均う歯数" sheetId="5" r:id="rId1"/>
    <sheet name="有病者率" sheetId="6" r:id="rId2"/>
    <sheet name="12歳児" sheetId="2" r:id="rId3"/>
  </sheets>
  <definedNames>
    <definedName name="_xlnm._FilterDatabase" localSheetId="0" hidden="1">一人平均う歯数!$T$27:$V$27</definedName>
    <definedName name="_xlnm._FilterDatabase" localSheetId="1" hidden="1">有病者率!$T$26:$V$26</definedName>
    <definedName name="_xlnm.Print_Area" localSheetId="2">'12歳児'!$A$1:$CV$39</definedName>
    <definedName name="_xlnm.Print_Area" localSheetId="0">一人平均う歯数!$B$1:$Q$127</definedName>
    <definedName name="_xlnm.Print_Area" localSheetId="1">有病者率!$B$1:$Q$127</definedName>
    <definedName name="_xlnm.Print_Titles" localSheetId="2">'12歳児'!$A:$A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" i="2" l="1"/>
  <c r="AJ32" i="2" s="1"/>
  <c r="AJ6" i="2"/>
  <c r="AJ7" i="2"/>
  <c r="AK7" i="2" s="1"/>
  <c r="AJ8" i="2"/>
  <c r="AJ9" i="2"/>
  <c r="AJ10" i="2"/>
  <c r="AJ11" i="2"/>
  <c r="AJ12" i="2"/>
  <c r="AJ13" i="2"/>
  <c r="AJ14" i="2"/>
  <c r="AK14" i="2" s="1"/>
  <c r="AJ15" i="2"/>
  <c r="AJ16" i="2"/>
  <c r="AJ17" i="2"/>
  <c r="AJ18" i="2"/>
  <c r="AJ19" i="2"/>
  <c r="AJ20" i="2"/>
  <c r="AJ21" i="2"/>
  <c r="AK21" i="2" s="1"/>
  <c r="AJ22" i="2"/>
  <c r="AJ23" i="2"/>
  <c r="AI22" i="2"/>
  <c r="AI21" i="2"/>
  <c r="AI20" i="2"/>
  <c r="AI19" i="2"/>
  <c r="AI18" i="2"/>
  <c r="AI17" i="2"/>
  <c r="AK17" i="2" s="1"/>
  <c r="AI16" i="2"/>
  <c r="AK16" i="2" s="1"/>
  <c r="AI15" i="2"/>
  <c r="AI14" i="2"/>
  <c r="AI13" i="2"/>
  <c r="AI12" i="2"/>
  <c r="AK12" i="2" s="1"/>
  <c r="AI11" i="2"/>
  <c r="AI10" i="2"/>
  <c r="AI9" i="2"/>
  <c r="AK9" i="2" s="1"/>
  <c r="AI8" i="2"/>
  <c r="AI7" i="2"/>
  <c r="AI6" i="2"/>
  <c r="AI5" i="2"/>
  <c r="AI23" i="2"/>
  <c r="CR29" i="2"/>
  <c r="CQ29" i="2"/>
  <c r="CR28" i="2"/>
  <c r="CQ28" i="2"/>
  <c r="CS28" i="2" s="1"/>
  <c r="CR27" i="2"/>
  <c r="CS27" i="2" s="1"/>
  <c r="CQ27" i="2"/>
  <c r="CR26" i="2"/>
  <c r="CQ26" i="2"/>
  <c r="CR25" i="2"/>
  <c r="CQ25" i="2"/>
  <c r="CS25" i="2" s="1"/>
  <c r="CR24" i="2"/>
  <c r="CQ24" i="2"/>
  <c r="CS24" i="2" s="1"/>
  <c r="CL24" i="2"/>
  <c r="CK24" i="2"/>
  <c r="CF24" i="2"/>
  <c r="CE24" i="2"/>
  <c r="CG24" i="2" s="1"/>
  <c r="BZ24" i="2"/>
  <c r="BY24" i="2"/>
  <c r="BT24" i="2"/>
  <c r="BU24" i="2" s="1"/>
  <c r="BS24" i="2"/>
  <c r="BN24" i="2"/>
  <c r="BM24" i="2"/>
  <c r="BO24" i="2" s="1"/>
  <c r="BH24" i="2"/>
  <c r="BG24" i="2"/>
  <c r="BB24" i="2"/>
  <c r="BA24" i="2"/>
  <c r="AV24" i="2"/>
  <c r="AU24" i="2"/>
  <c r="AP24" i="2"/>
  <c r="AO24" i="2"/>
  <c r="AQ24" i="2" s="1"/>
  <c r="AD24" i="2"/>
  <c r="AE24" i="2" s="1"/>
  <c r="AC24" i="2"/>
  <c r="X24" i="2"/>
  <c r="W24" i="2"/>
  <c r="Y24" i="2" s="1"/>
  <c r="R24" i="2"/>
  <c r="Q24" i="2"/>
  <c r="S24" i="2" s="1"/>
  <c r="L24" i="2"/>
  <c r="K24" i="2"/>
  <c r="M24" i="2" s="1"/>
  <c r="F24" i="2"/>
  <c r="E24" i="2"/>
  <c r="G24" i="2" s="1"/>
  <c r="D24" i="2"/>
  <c r="C24" i="2"/>
  <c r="B24" i="2"/>
  <c r="CR23" i="2"/>
  <c r="CQ23" i="2"/>
  <c r="CR22" i="2"/>
  <c r="CQ22" i="2"/>
  <c r="CR21" i="2"/>
  <c r="CQ21" i="2"/>
  <c r="CS21" i="2" s="1"/>
  <c r="CR20" i="2"/>
  <c r="CQ20" i="2"/>
  <c r="CR19" i="2"/>
  <c r="CQ19" i="2"/>
  <c r="CR18" i="2"/>
  <c r="CQ18" i="2"/>
  <c r="CR17" i="2"/>
  <c r="CQ17" i="2"/>
  <c r="CS17" i="2" s="1"/>
  <c r="CR16" i="2"/>
  <c r="CQ16" i="2"/>
  <c r="CS16" i="2" s="1"/>
  <c r="CR15" i="2"/>
  <c r="CQ15" i="2"/>
  <c r="CR14" i="2"/>
  <c r="CQ14" i="2"/>
  <c r="CR13" i="2"/>
  <c r="CQ13" i="2"/>
  <c r="CS13" i="2" s="1"/>
  <c r="CR12" i="2"/>
  <c r="CQ12" i="2"/>
  <c r="CR11" i="2"/>
  <c r="CQ11" i="2"/>
  <c r="CR10" i="2"/>
  <c r="CQ10" i="2"/>
  <c r="CR9" i="2"/>
  <c r="CQ9" i="2"/>
  <c r="CS9" i="2" s="1"/>
  <c r="CR8" i="2"/>
  <c r="CQ8" i="2"/>
  <c r="CR7" i="2"/>
  <c r="CQ7" i="2"/>
  <c r="CR6" i="2"/>
  <c r="CQ6" i="2"/>
  <c r="CR5" i="2"/>
  <c r="CQ5" i="2"/>
  <c r="CS26" i="2"/>
  <c r="CS23" i="2"/>
  <c r="CS22" i="2"/>
  <c r="CS20" i="2"/>
  <c r="CS19" i="2"/>
  <c r="CS18" i="2"/>
  <c r="CS15" i="2"/>
  <c r="CS14" i="2"/>
  <c r="CS12" i="2"/>
  <c r="CS11" i="2"/>
  <c r="CS10" i="2"/>
  <c r="CS8" i="2"/>
  <c r="CS7" i="2"/>
  <c r="CS6" i="2"/>
  <c r="CS5" i="2"/>
  <c r="CM28" i="2"/>
  <c r="CM27" i="2"/>
  <c r="CM26" i="2"/>
  <c r="CM25" i="2"/>
  <c r="CM24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M6" i="2"/>
  <c r="CM5" i="2"/>
  <c r="CG28" i="2"/>
  <c r="CG27" i="2"/>
  <c r="CG26" i="2"/>
  <c r="CG25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1" i="2"/>
  <c r="CG10" i="2"/>
  <c r="CG9" i="2"/>
  <c r="CG8" i="2"/>
  <c r="CG7" i="2"/>
  <c r="CG6" i="2"/>
  <c r="CG5" i="2"/>
  <c r="CA28" i="2"/>
  <c r="CA27" i="2"/>
  <c r="CA26" i="2"/>
  <c r="CA25" i="2"/>
  <c r="CA24" i="2"/>
  <c r="CA23" i="2"/>
  <c r="CA22" i="2"/>
  <c r="CA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BU28" i="2"/>
  <c r="BU27" i="2"/>
  <c r="BU26" i="2"/>
  <c r="BU25" i="2"/>
  <c r="BU23" i="2"/>
  <c r="BU22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O28" i="2"/>
  <c r="BO27" i="2"/>
  <c r="BO26" i="2"/>
  <c r="BO25" i="2"/>
  <c r="BO23" i="2"/>
  <c r="BO22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I28" i="2"/>
  <c r="BI27" i="2"/>
  <c r="BI26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Q28" i="2"/>
  <c r="AQ27" i="2"/>
  <c r="AQ26" i="2"/>
  <c r="AQ25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K28" i="2"/>
  <c r="AK27" i="2"/>
  <c r="AK26" i="2"/>
  <c r="AK25" i="2"/>
  <c r="AK10" i="2"/>
  <c r="AK6" i="2"/>
  <c r="AE28" i="2"/>
  <c r="AE27" i="2"/>
  <c r="AE26" i="2"/>
  <c r="AE25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Y28" i="2"/>
  <c r="Y27" i="2"/>
  <c r="Y26" i="2"/>
  <c r="Y25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S28" i="2"/>
  <c r="S27" i="2"/>
  <c r="S26" i="2"/>
  <c r="S25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32" i="2" s="1"/>
  <c r="M28" i="2"/>
  <c r="M27" i="2"/>
  <c r="M26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G28" i="2"/>
  <c r="G27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28" i="2"/>
  <c r="D27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32" i="2" s="1"/>
  <c r="B32" i="2"/>
  <c r="C32" i="2"/>
  <c r="E32" i="2"/>
  <c r="F32" i="2"/>
  <c r="G32" i="2"/>
  <c r="K32" i="2"/>
  <c r="L32" i="2"/>
  <c r="M32" i="2"/>
  <c r="P32" i="2" s="1"/>
  <c r="Q32" i="2"/>
  <c r="R32" i="2"/>
  <c r="W32" i="2"/>
  <c r="X32" i="2"/>
  <c r="Y32" i="2"/>
  <c r="AC32" i="2"/>
  <c r="AF32" i="2" s="1"/>
  <c r="AD32" i="2"/>
  <c r="AE32" i="2"/>
  <c r="AI32" i="2"/>
  <c r="AO32" i="2"/>
  <c r="AR32" i="2" s="1"/>
  <c r="AP32" i="2"/>
  <c r="AS32" i="2" s="1"/>
  <c r="AQ32" i="2"/>
  <c r="AU32" i="2"/>
  <c r="AX32" i="2" s="1"/>
  <c r="AV32" i="2"/>
  <c r="AW32" i="2"/>
  <c r="BA32" i="2"/>
  <c r="BB32" i="2"/>
  <c r="BC32" i="2"/>
  <c r="BG32" i="2"/>
  <c r="BJ32" i="2" s="1"/>
  <c r="BH32" i="2"/>
  <c r="BI32" i="2"/>
  <c r="BM32" i="2"/>
  <c r="BN32" i="2"/>
  <c r="BO32" i="2"/>
  <c r="BS32" i="2"/>
  <c r="BT32" i="2"/>
  <c r="BW32" i="2" s="1"/>
  <c r="BU32" i="2"/>
  <c r="BY32" i="2"/>
  <c r="CB32" i="2" s="1"/>
  <c r="BZ32" i="2"/>
  <c r="CC32" i="2" s="1"/>
  <c r="CA32" i="2"/>
  <c r="CE32" i="2"/>
  <c r="CF32" i="2"/>
  <c r="CG32" i="2"/>
  <c r="CK32" i="2"/>
  <c r="CN32" i="2" s="1"/>
  <c r="CL32" i="2"/>
  <c r="CO32" i="2" s="1"/>
  <c r="CM32" i="2"/>
  <c r="V42" i="6"/>
  <c r="V33" i="6"/>
  <c r="V27" i="6"/>
  <c r="AK5" i="2" l="1"/>
  <c r="AK32" i="2" s="1"/>
  <c r="AN32" i="2" s="1"/>
  <c r="AK8" i="2"/>
  <c r="AK11" i="2"/>
  <c r="AK13" i="2"/>
  <c r="AK15" i="2"/>
  <c r="AK18" i="2"/>
  <c r="AK19" i="2"/>
  <c r="AK20" i="2"/>
  <c r="AJ24" i="2"/>
  <c r="AK22" i="2"/>
  <c r="AK23" i="2"/>
  <c r="AI24" i="2"/>
  <c r="V32" i="2"/>
  <c r="CD32" i="2"/>
  <c r="Z32" i="2"/>
  <c r="CP32" i="2"/>
  <c r="AG32" i="2"/>
  <c r="N32" i="2"/>
  <c r="O32" i="2"/>
  <c r="J32" i="2"/>
  <c r="AZ32" i="2"/>
  <c r="H32" i="2"/>
  <c r="BP32" i="2"/>
  <c r="BE32" i="2"/>
  <c r="AL32" i="2"/>
  <c r="AB32" i="2"/>
  <c r="U32" i="2"/>
  <c r="CJ32" i="2"/>
  <c r="I32" i="2"/>
  <c r="CH32" i="2"/>
  <c r="AY32" i="2"/>
  <c r="AM32" i="2"/>
  <c r="CI32" i="2"/>
  <c r="BV32" i="2"/>
  <c r="BL32" i="2"/>
  <c r="BD32" i="2"/>
  <c r="AT32" i="2"/>
  <c r="AH32" i="2"/>
  <c r="AA32" i="2"/>
  <c r="BR32" i="2"/>
  <c r="T32" i="2"/>
  <c r="BQ32" i="2"/>
  <c r="BF32" i="2"/>
  <c r="BX32" i="2"/>
  <c r="BK32" i="2"/>
  <c r="V45" i="6"/>
  <c r="V46" i="6"/>
  <c r="V39" i="6"/>
  <c r="V43" i="6"/>
  <c r="V38" i="6"/>
  <c r="V44" i="6"/>
  <c r="V31" i="6"/>
  <c r="V37" i="6"/>
  <c r="V35" i="6"/>
  <c r="V36" i="6"/>
  <c r="V34" i="6"/>
  <c r="V41" i="6"/>
  <c r="V28" i="6"/>
  <c r="V32" i="6"/>
  <c r="V40" i="6"/>
  <c r="V30" i="6"/>
  <c r="V29" i="6"/>
  <c r="AK24" i="2" l="1"/>
  <c r="CL29" i="2"/>
  <c r="CK29" i="2"/>
  <c r="CM29" i="2" s="1"/>
  <c r="CF29" i="2"/>
  <c r="CE29" i="2"/>
  <c r="CG29" i="2" s="1"/>
  <c r="BZ29" i="2"/>
  <c r="BY29" i="2"/>
  <c r="CA29" i="2" s="1"/>
  <c r="BT29" i="2"/>
  <c r="BS29" i="2"/>
  <c r="BU29" i="2" s="1"/>
  <c r="BN29" i="2"/>
  <c r="BM29" i="2"/>
  <c r="BO29" i="2" s="1"/>
  <c r="BH29" i="2"/>
  <c r="BG29" i="2"/>
  <c r="BI29" i="2" s="1"/>
  <c r="BB29" i="2"/>
  <c r="BA29" i="2"/>
  <c r="BC29" i="2" s="1"/>
  <c r="AV29" i="2"/>
  <c r="AU29" i="2"/>
  <c r="AP29" i="2"/>
  <c r="AO29" i="2"/>
  <c r="AQ29" i="2" s="1"/>
  <c r="AJ29" i="2"/>
  <c r="AI29" i="2"/>
  <c r="AD29" i="2"/>
  <c r="AC29" i="2"/>
  <c r="X29" i="2"/>
  <c r="W29" i="2"/>
  <c r="Y29" i="2" s="1"/>
  <c r="R29" i="2"/>
  <c r="Q29" i="2"/>
  <c r="S29" i="2" s="1"/>
  <c r="L29" i="2"/>
  <c r="K29" i="2"/>
  <c r="M29" i="2" s="1"/>
  <c r="F29" i="2"/>
  <c r="E29" i="2"/>
  <c r="AK29" i="2" l="1"/>
  <c r="AW29" i="2"/>
  <c r="AE29" i="2"/>
  <c r="G29" i="2"/>
  <c r="CU26" i="2"/>
  <c r="CT27" i="2"/>
  <c r="CU27" i="2"/>
  <c r="CN26" i="2"/>
  <c r="CO26" i="2"/>
  <c r="CP26" i="2"/>
  <c r="CN27" i="2"/>
  <c r="CO27" i="2"/>
  <c r="CP27" i="2"/>
  <c r="CH26" i="2"/>
  <c r="CI26" i="2"/>
  <c r="CJ26" i="2"/>
  <c r="CH27" i="2"/>
  <c r="CI27" i="2"/>
  <c r="CJ27" i="2"/>
  <c r="CB26" i="2"/>
  <c r="CC26" i="2"/>
  <c r="CD26" i="2"/>
  <c r="CB27" i="2"/>
  <c r="CC27" i="2"/>
  <c r="CD27" i="2"/>
  <c r="BV26" i="2"/>
  <c r="BW26" i="2"/>
  <c r="BX26" i="2"/>
  <c r="BV27" i="2"/>
  <c r="BW27" i="2"/>
  <c r="BX27" i="2"/>
  <c r="BP26" i="2"/>
  <c r="BQ26" i="2"/>
  <c r="BR26" i="2"/>
  <c r="BP27" i="2"/>
  <c r="BQ27" i="2"/>
  <c r="BR27" i="2"/>
  <c r="BJ26" i="2"/>
  <c r="BK26" i="2"/>
  <c r="BL26" i="2"/>
  <c r="BJ27" i="2"/>
  <c r="BK27" i="2"/>
  <c r="BL27" i="2"/>
  <c r="BD26" i="2"/>
  <c r="BE26" i="2"/>
  <c r="BF26" i="2"/>
  <c r="BD27" i="2"/>
  <c r="BE27" i="2"/>
  <c r="BF27" i="2"/>
  <c r="AX26" i="2"/>
  <c r="AY26" i="2"/>
  <c r="AZ26" i="2"/>
  <c r="AX27" i="2"/>
  <c r="AY27" i="2"/>
  <c r="AZ27" i="2"/>
  <c r="AS6" i="2"/>
  <c r="AR6" i="2"/>
  <c r="AT5" i="2"/>
  <c r="AS5" i="2"/>
  <c r="AR5" i="2"/>
  <c r="AR28" i="2"/>
  <c r="AS28" i="2"/>
  <c r="AT28" i="2"/>
  <c r="AR7" i="2"/>
  <c r="AS7" i="2"/>
  <c r="AT7" i="2"/>
  <c r="AR8" i="2"/>
  <c r="AS8" i="2"/>
  <c r="AT8" i="2"/>
  <c r="AR9" i="2"/>
  <c r="AS9" i="2"/>
  <c r="AT9" i="2"/>
  <c r="AR10" i="2"/>
  <c r="AS10" i="2"/>
  <c r="AT10" i="2"/>
  <c r="AR11" i="2"/>
  <c r="AS11" i="2"/>
  <c r="AT11" i="2"/>
  <c r="AR12" i="2"/>
  <c r="AS12" i="2"/>
  <c r="AT12" i="2"/>
  <c r="AR13" i="2"/>
  <c r="AS13" i="2"/>
  <c r="AT13" i="2"/>
  <c r="AR14" i="2"/>
  <c r="AS14" i="2"/>
  <c r="AT14" i="2"/>
  <c r="AR15" i="2"/>
  <c r="AS15" i="2"/>
  <c r="AT15" i="2"/>
  <c r="AR16" i="2"/>
  <c r="AS16" i="2"/>
  <c r="AT16" i="2"/>
  <c r="AR17" i="2"/>
  <c r="AS17" i="2"/>
  <c r="AT17" i="2"/>
  <c r="AR18" i="2"/>
  <c r="AS18" i="2"/>
  <c r="AT18" i="2"/>
  <c r="AR19" i="2"/>
  <c r="AS19" i="2"/>
  <c r="AT19" i="2"/>
  <c r="AR20" i="2"/>
  <c r="AS20" i="2"/>
  <c r="AT20" i="2"/>
  <c r="AR21" i="2"/>
  <c r="AS21" i="2"/>
  <c r="AT21" i="2"/>
  <c r="AR22" i="2"/>
  <c r="AS22" i="2"/>
  <c r="AT22" i="2"/>
  <c r="AR23" i="2"/>
  <c r="AS23" i="2"/>
  <c r="AT23" i="2"/>
  <c r="AR24" i="2"/>
  <c r="AS24" i="2"/>
  <c r="AT24" i="2"/>
  <c r="AR25" i="2"/>
  <c r="AS25" i="2"/>
  <c r="AT25" i="2"/>
  <c r="AR26" i="2"/>
  <c r="AS26" i="2"/>
  <c r="AT26" i="2"/>
  <c r="AR27" i="2"/>
  <c r="AS27" i="2"/>
  <c r="AT27" i="2"/>
  <c r="AT6" i="2"/>
  <c r="U6" i="2"/>
  <c r="AL26" i="2"/>
  <c r="AM26" i="2"/>
  <c r="AN26" i="2"/>
  <c r="AL27" i="2"/>
  <c r="AM27" i="2"/>
  <c r="AN27" i="2"/>
  <c r="AH27" i="2"/>
  <c r="AF28" i="2"/>
  <c r="AG28" i="2"/>
  <c r="AH28" i="2"/>
  <c r="AF25" i="2"/>
  <c r="AG25" i="2"/>
  <c r="AH25" i="2"/>
  <c r="AF26" i="2"/>
  <c r="AG26" i="2"/>
  <c r="AH26" i="2"/>
  <c r="AF27" i="2"/>
  <c r="AG27" i="2"/>
  <c r="AF7" i="2"/>
  <c r="AG7" i="2"/>
  <c r="AH7" i="2"/>
  <c r="AF8" i="2"/>
  <c r="AG8" i="2"/>
  <c r="AH8" i="2"/>
  <c r="AF9" i="2"/>
  <c r="AG9" i="2"/>
  <c r="AH9" i="2"/>
  <c r="AF10" i="2"/>
  <c r="AG10" i="2"/>
  <c r="AH10" i="2"/>
  <c r="AF11" i="2"/>
  <c r="AG11" i="2"/>
  <c r="AH11" i="2"/>
  <c r="AF12" i="2"/>
  <c r="AG12" i="2"/>
  <c r="AH12" i="2"/>
  <c r="AF13" i="2"/>
  <c r="AG13" i="2"/>
  <c r="AH13" i="2"/>
  <c r="AF14" i="2"/>
  <c r="AG14" i="2"/>
  <c r="AH14" i="2"/>
  <c r="AF15" i="2"/>
  <c r="AG15" i="2"/>
  <c r="AH15" i="2"/>
  <c r="AF16" i="2"/>
  <c r="AG16" i="2"/>
  <c r="AH16" i="2"/>
  <c r="AF17" i="2"/>
  <c r="AG17" i="2"/>
  <c r="AH17" i="2"/>
  <c r="AF18" i="2"/>
  <c r="AG18" i="2"/>
  <c r="AH18" i="2"/>
  <c r="AF19" i="2"/>
  <c r="AG19" i="2"/>
  <c r="AH19" i="2"/>
  <c r="AF20" i="2"/>
  <c r="AG20" i="2"/>
  <c r="AH20" i="2"/>
  <c r="AF21" i="2"/>
  <c r="AG21" i="2"/>
  <c r="AH21" i="2"/>
  <c r="AF22" i="2"/>
  <c r="AG22" i="2"/>
  <c r="AH22" i="2"/>
  <c r="AF23" i="2"/>
  <c r="AG23" i="2"/>
  <c r="AH23" i="2"/>
  <c r="Z24" i="2"/>
  <c r="AA24" i="2"/>
  <c r="AB24" i="2"/>
  <c r="Z25" i="2"/>
  <c r="AA25" i="2"/>
  <c r="AB25" i="2"/>
  <c r="Z26" i="2"/>
  <c r="AA26" i="2"/>
  <c r="AB26" i="2"/>
  <c r="Z27" i="2"/>
  <c r="AA27" i="2"/>
  <c r="AB27" i="2"/>
  <c r="Z28" i="2"/>
  <c r="AA28" i="2"/>
  <c r="AB28" i="2"/>
  <c r="Z7" i="2"/>
  <c r="AA7" i="2"/>
  <c r="AB7" i="2"/>
  <c r="Z8" i="2"/>
  <c r="AA8" i="2"/>
  <c r="AB8" i="2"/>
  <c r="Z9" i="2"/>
  <c r="AA9" i="2"/>
  <c r="AB9" i="2"/>
  <c r="Z10" i="2"/>
  <c r="AA10" i="2"/>
  <c r="AB10" i="2"/>
  <c r="Z11" i="2"/>
  <c r="AA11" i="2"/>
  <c r="AB11" i="2"/>
  <c r="Z12" i="2"/>
  <c r="AA12" i="2"/>
  <c r="AB12" i="2"/>
  <c r="Z13" i="2"/>
  <c r="AA13" i="2"/>
  <c r="AB13" i="2"/>
  <c r="Z14" i="2"/>
  <c r="AA14" i="2"/>
  <c r="AB14" i="2"/>
  <c r="Z15" i="2"/>
  <c r="AA15" i="2"/>
  <c r="AB15" i="2"/>
  <c r="Z16" i="2"/>
  <c r="AA16" i="2"/>
  <c r="AB16" i="2"/>
  <c r="Z17" i="2"/>
  <c r="AA17" i="2"/>
  <c r="AB17" i="2"/>
  <c r="Z18" i="2"/>
  <c r="AA18" i="2"/>
  <c r="AB18" i="2"/>
  <c r="Z19" i="2"/>
  <c r="AA19" i="2"/>
  <c r="AB19" i="2"/>
  <c r="Z20" i="2"/>
  <c r="AA20" i="2"/>
  <c r="AB20" i="2"/>
  <c r="Z21" i="2"/>
  <c r="AA21" i="2"/>
  <c r="AB21" i="2"/>
  <c r="Z22" i="2"/>
  <c r="AA22" i="2"/>
  <c r="AB22" i="2"/>
  <c r="Z23" i="2"/>
  <c r="AA23" i="2"/>
  <c r="AB23" i="2"/>
  <c r="Z5" i="2"/>
  <c r="AA5" i="2"/>
  <c r="AB5" i="2"/>
  <c r="AB6" i="2"/>
  <c r="AA6" i="2"/>
  <c r="Z6" i="2"/>
  <c r="CS29" i="2" l="1"/>
  <c r="CV27" i="2"/>
  <c r="CV26" i="2"/>
  <c r="CT26" i="2"/>
  <c r="T26" i="2" l="1"/>
  <c r="U26" i="2"/>
  <c r="V26" i="2"/>
  <c r="T27" i="2"/>
  <c r="U27" i="2"/>
  <c r="V27" i="2"/>
  <c r="N26" i="2"/>
  <c r="O26" i="2"/>
  <c r="P26" i="2"/>
  <c r="N27" i="2"/>
  <c r="O27" i="2"/>
  <c r="P27" i="2"/>
  <c r="N24" i="2"/>
  <c r="H26" i="2"/>
  <c r="I26" i="2"/>
  <c r="J26" i="2"/>
  <c r="H27" i="2"/>
  <c r="I27" i="2"/>
  <c r="J27" i="2"/>
  <c r="H25" i="2"/>
  <c r="C29" i="2"/>
  <c r="AS29" i="2" s="1"/>
  <c r="B29" i="2"/>
  <c r="D29" i="2" l="1"/>
  <c r="AT29" i="2" s="1"/>
  <c r="AR29" i="2"/>
  <c r="CT29" i="2"/>
  <c r="H29" i="2"/>
  <c r="B33" i="2"/>
  <c r="P29" i="2" l="1"/>
  <c r="O24" i="2"/>
  <c r="P24" i="2"/>
  <c r="N25" i="2"/>
  <c r="O25" i="2"/>
  <c r="P25" i="2"/>
  <c r="N28" i="2"/>
  <c r="O28" i="2"/>
  <c r="P28" i="2"/>
  <c r="N29" i="2"/>
  <c r="O29" i="2"/>
  <c r="N20" i="2"/>
  <c r="O20" i="2"/>
  <c r="P20" i="2"/>
  <c r="N21" i="2"/>
  <c r="O21" i="2"/>
  <c r="P21" i="2"/>
  <c r="N22" i="2"/>
  <c r="O22" i="2"/>
  <c r="P22" i="2"/>
  <c r="N23" i="2"/>
  <c r="O23" i="2"/>
  <c r="P23" i="2"/>
  <c r="N7" i="2"/>
  <c r="O7" i="2"/>
  <c r="P7" i="2"/>
  <c r="N8" i="2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P6" i="2"/>
  <c r="N5" i="2"/>
  <c r="O5" i="2"/>
  <c r="P5" i="2"/>
  <c r="N6" i="2"/>
  <c r="O6" i="2"/>
  <c r="AN29" i="2" l="1"/>
  <c r="BS31" i="2" l="1"/>
  <c r="AU31" i="2"/>
  <c r="W31" i="2"/>
  <c r="BS1" i="2"/>
  <c r="AU1" i="2"/>
  <c r="W1" i="2"/>
  <c r="T29" i="2" l="1"/>
  <c r="U29" i="2"/>
  <c r="V29" i="2"/>
  <c r="T24" i="2"/>
  <c r="U24" i="2"/>
  <c r="V24" i="2"/>
  <c r="T25" i="2"/>
  <c r="U25" i="2"/>
  <c r="V25" i="2"/>
  <c r="T28" i="2"/>
  <c r="U28" i="2"/>
  <c r="V28" i="2"/>
  <c r="T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V5" i="2"/>
  <c r="U5" i="2"/>
  <c r="T5" i="2"/>
  <c r="AL5" i="2" l="1"/>
  <c r="AM5" i="2"/>
  <c r="AN5" i="2"/>
  <c r="AL6" i="2"/>
  <c r="AM6" i="2"/>
  <c r="AN6" i="2"/>
  <c r="AL7" i="2"/>
  <c r="AM7" i="2"/>
  <c r="AN7" i="2"/>
  <c r="AL8" i="2"/>
  <c r="AM8" i="2"/>
  <c r="AN8" i="2"/>
  <c r="AL9" i="2"/>
  <c r="AM9" i="2"/>
  <c r="AN9" i="2"/>
  <c r="AL10" i="2"/>
  <c r="AM10" i="2"/>
  <c r="AN10" i="2"/>
  <c r="AL11" i="2"/>
  <c r="AM11" i="2"/>
  <c r="AN11" i="2"/>
  <c r="AL12" i="2"/>
  <c r="AM12" i="2"/>
  <c r="AN12" i="2"/>
  <c r="AL13" i="2"/>
  <c r="AM13" i="2"/>
  <c r="AN13" i="2"/>
  <c r="AL14" i="2"/>
  <c r="AM14" i="2"/>
  <c r="AN14" i="2"/>
  <c r="AL15" i="2"/>
  <c r="AM15" i="2"/>
  <c r="AN15" i="2"/>
  <c r="AL16" i="2"/>
  <c r="AM16" i="2"/>
  <c r="AN16" i="2"/>
  <c r="AL17" i="2"/>
  <c r="AM17" i="2"/>
  <c r="AN17" i="2"/>
  <c r="AL18" i="2"/>
  <c r="AM18" i="2"/>
  <c r="AN18" i="2"/>
  <c r="AL19" i="2"/>
  <c r="AM19" i="2"/>
  <c r="AN19" i="2"/>
  <c r="AL20" i="2"/>
  <c r="AM20" i="2"/>
  <c r="AN20" i="2"/>
  <c r="AL21" i="2"/>
  <c r="AM21" i="2"/>
  <c r="AN21" i="2"/>
  <c r="AL22" i="2"/>
  <c r="AM22" i="2"/>
  <c r="AN22" i="2"/>
  <c r="AL23" i="2"/>
  <c r="AM23" i="2"/>
  <c r="AN23" i="2"/>
  <c r="AL24" i="2"/>
  <c r="AM24" i="2"/>
  <c r="AN24" i="2"/>
  <c r="AL25" i="2"/>
  <c r="AM25" i="2"/>
  <c r="AN25" i="2"/>
  <c r="AL28" i="2"/>
  <c r="AM28" i="2"/>
  <c r="AN28" i="2"/>
  <c r="AL29" i="2"/>
  <c r="AM29" i="2"/>
  <c r="CU25" i="2"/>
  <c r="CU28" i="2"/>
  <c r="CN25" i="2"/>
  <c r="CO25" i="2"/>
  <c r="CP25" i="2"/>
  <c r="CN28" i="2"/>
  <c r="CO28" i="2"/>
  <c r="CP28" i="2"/>
  <c r="CH25" i="2"/>
  <c r="CI25" i="2"/>
  <c r="CJ25" i="2"/>
  <c r="CH28" i="2"/>
  <c r="CI28" i="2"/>
  <c r="CJ28" i="2"/>
  <c r="CB25" i="2"/>
  <c r="CC25" i="2"/>
  <c r="CD25" i="2"/>
  <c r="CB28" i="2"/>
  <c r="CC28" i="2"/>
  <c r="CD28" i="2"/>
  <c r="BV24" i="2"/>
  <c r="BW24" i="2"/>
  <c r="BX24" i="2"/>
  <c r="BV25" i="2"/>
  <c r="BW25" i="2"/>
  <c r="BX25" i="2"/>
  <c r="BV28" i="2"/>
  <c r="BW28" i="2"/>
  <c r="BX28" i="2"/>
  <c r="BP24" i="2"/>
  <c r="BQ24" i="2"/>
  <c r="BR24" i="2"/>
  <c r="BP25" i="2"/>
  <c r="BQ25" i="2"/>
  <c r="BR25" i="2"/>
  <c r="BP28" i="2"/>
  <c r="BQ28" i="2"/>
  <c r="BR28" i="2"/>
  <c r="BJ24" i="2"/>
  <c r="BK24" i="2"/>
  <c r="BL24" i="2"/>
  <c r="BJ25" i="2"/>
  <c r="BK25" i="2"/>
  <c r="BL25" i="2"/>
  <c r="BJ28" i="2"/>
  <c r="BK28" i="2"/>
  <c r="BL28" i="2"/>
  <c r="BD24" i="2"/>
  <c r="BE24" i="2"/>
  <c r="BF24" i="2"/>
  <c r="BD25" i="2"/>
  <c r="BE25" i="2"/>
  <c r="BF25" i="2"/>
  <c r="BD28" i="2"/>
  <c r="BE28" i="2"/>
  <c r="BF28" i="2"/>
  <c r="AX24" i="2"/>
  <c r="AY24" i="2"/>
  <c r="AZ24" i="2"/>
  <c r="AX25" i="2"/>
  <c r="AY25" i="2"/>
  <c r="AZ25" i="2"/>
  <c r="AX28" i="2"/>
  <c r="AY28" i="2"/>
  <c r="AZ28" i="2"/>
  <c r="AF24" i="2"/>
  <c r="AG24" i="2"/>
  <c r="AH24" i="2"/>
  <c r="I25" i="2"/>
  <c r="J25" i="2"/>
  <c r="H28" i="2"/>
  <c r="I28" i="2"/>
  <c r="J28" i="2"/>
  <c r="CV28" i="2" l="1"/>
  <c r="CV25" i="2"/>
  <c r="CT28" i="2"/>
  <c r="CT25" i="2"/>
  <c r="H8" i="2" l="1"/>
  <c r="J8" i="2"/>
  <c r="CE33" i="2" l="1"/>
  <c r="CF33" i="2"/>
  <c r="CG33" i="2"/>
  <c r="CE34" i="2"/>
  <c r="CF34" i="2"/>
  <c r="CG34" i="2"/>
  <c r="CE35" i="2"/>
  <c r="CF35" i="2"/>
  <c r="CG35" i="2"/>
  <c r="CE36" i="2"/>
  <c r="CF36" i="2"/>
  <c r="CG36" i="2"/>
  <c r="CE37" i="2"/>
  <c r="CF37" i="2"/>
  <c r="CG37" i="2"/>
  <c r="CE38" i="2"/>
  <c r="CF38" i="2"/>
  <c r="CG38" i="2"/>
  <c r="CF39" i="2" l="1"/>
  <c r="CG39" i="2"/>
  <c r="CE39" i="2"/>
  <c r="CU5" i="2" l="1"/>
  <c r="CP5" i="2"/>
  <c r="CO5" i="2"/>
  <c r="CN5" i="2"/>
  <c r="CJ5" i="2"/>
  <c r="CI5" i="2"/>
  <c r="CH5" i="2"/>
  <c r="CD5" i="2"/>
  <c r="CC5" i="2"/>
  <c r="CB5" i="2"/>
  <c r="BX5" i="2"/>
  <c r="BW5" i="2"/>
  <c r="BV5" i="2"/>
  <c r="BR5" i="2"/>
  <c r="BQ5" i="2"/>
  <c r="BP5" i="2"/>
  <c r="BL5" i="2"/>
  <c r="BK5" i="2"/>
  <c r="BJ5" i="2"/>
  <c r="BF5" i="2"/>
  <c r="BE5" i="2"/>
  <c r="BD5" i="2"/>
  <c r="AZ5" i="2"/>
  <c r="AY5" i="2"/>
  <c r="AX5" i="2"/>
  <c r="AH5" i="2"/>
  <c r="AG5" i="2"/>
  <c r="AF5" i="2"/>
  <c r="J5" i="2"/>
  <c r="I5" i="2"/>
  <c r="H5" i="2"/>
  <c r="CU23" i="2"/>
  <c r="CU22" i="2"/>
  <c r="CT21" i="2"/>
  <c r="CU20" i="2"/>
  <c r="CT20" i="2"/>
  <c r="CU19" i="2"/>
  <c r="CU18" i="2"/>
  <c r="CT18" i="2"/>
  <c r="CU17" i="2"/>
  <c r="CT17" i="2"/>
  <c r="CU16" i="2"/>
  <c r="CU15" i="2"/>
  <c r="CU14" i="2"/>
  <c r="CT13" i="2"/>
  <c r="CT12" i="2"/>
  <c r="CU11" i="2"/>
  <c r="CU10" i="2"/>
  <c r="CT10" i="2"/>
  <c r="CU9" i="2"/>
  <c r="CT8" i="2"/>
  <c r="CP23" i="2"/>
  <c r="CO23" i="2"/>
  <c r="CN23" i="2"/>
  <c r="CP22" i="2"/>
  <c r="CO22" i="2"/>
  <c r="CN22" i="2"/>
  <c r="CP21" i="2"/>
  <c r="CO21" i="2"/>
  <c r="CN21" i="2"/>
  <c r="CP20" i="2"/>
  <c r="CO20" i="2"/>
  <c r="CN20" i="2"/>
  <c r="CP19" i="2"/>
  <c r="CO19" i="2"/>
  <c r="CN19" i="2"/>
  <c r="CP18" i="2"/>
  <c r="CO18" i="2"/>
  <c r="CN18" i="2"/>
  <c r="CP17" i="2"/>
  <c r="CO17" i="2"/>
  <c r="CN17" i="2"/>
  <c r="CP16" i="2"/>
  <c r="CO16" i="2"/>
  <c r="CN16" i="2"/>
  <c r="CP15" i="2"/>
  <c r="CO15" i="2"/>
  <c r="CN15" i="2"/>
  <c r="CP14" i="2"/>
  <c r="CO14" i="2"/>
  <c r="CN14" i="2"/>
  <c r="CP13" i="2"/>
  <c r="CO13" i="2"/>
  <c r="CN13" i="2"/>
  <c r="CP12" i="2"/>
  <c r="CO12" i="2"/>
  <c r="CN12" i="2"/>
  <c r="CP11" i="2"/>
  <c r="CO11" i="2"/>
  <c r="CN11" i="2"/>
  <c r="CP10" i="2"/>
  <c r="CO10" i="2"/>
  <c r="CN10" i="2"/>
  <c r="CP9" i="2"/>
  <c r="CO9" i="2"/>
  <c r="CN9" i="2"/>
  <c r="CP8" i="2"/>
  <c r="CO8" i="2"/>
  <c r="CN8" i="2"/>
  <c r="CP7" i="2"/>
  <c r="CO7" i="2"/>
  <c r="CN7" i="2"/>
  <c r="CP6" i="2"/>
  <c r="CO6" i="2"/>
  <c r="CN6" i="2"/>
  <c r="CJ23" i="2"/>
  <c r="CI23" i="2"/>
  <c r="CH23" i="2"/>
  <c r="CJ22" i="2"/>
  <c r="CI22" i="2"/>
  <c r="CH22" i="2"/>
  <c r="CJ21" i="2"/>
  <c r="CI21" i="2"/>
  <c r="CH21" i="2"/>
  <c r="CJ20" i="2"/>
  <c r="CI20" i="2"/>
  <c r="CH20" i="2"/>
  <c r="CJ19" i="2"/>
  <c r="CI19" i="2"/>
  <c r="CH19" i="2"/>
  <c r="CJ18" i="2"/>
  <c r="CI18" i="2"/>
  <c r="CH18" i="2"/>
  <c r="CJ17" i="2"/>
  <c r="CI17" i="2"/>
  <c r="CH17" i="2"/>
  <c r="CJ16" i="2"/>
  <c r="CI16" i="2"/>
  <c r="CH16" i="2"/>
  <c r="CJ15" i="2"/>
  <c r="CI15" i="2"/>
  <c r="CH15" i="2"/>
  <c r="CJ14" i="2"/>
  <c r="CI14" i="2"/>
  <c r="CH14" i="2"/>
  <c r="CJ13" i="2"/>
  <c r="CI13" i="2"/>
  <c r="CH13" i="2"/>
  <c r="CJ12" i="2"/>
  <c r="CI12" i="2"/>
  <c r="CH12" i="2"/>
  <c r="CJ11" i="2"/>
  <c r="CI11" i="2"/>
  <c r="CH11" i="2"/>
  <c r="CJ10" i="2"/>
  <c r="CI10" i="2"/>
  <c r="CH10" i="2"/>
  <c r="CJ9" i="2"/>
  <c r="CI9" i="2"/>
  <c r="CH9" i="2"/>
  <c r="CJ8" i="2"/>
  <c r="CI8" i="2"/>
  <c r="CH8" i="2"/>
  <c r="CJ7" i="2"/>
  <c r="CI7" i="2"/>
  <c r="CH7" i="2"/>
  <c r="CJ6" i="2"/>
  <c r="CI6" i="2"/>
  <c r="CH6" i="2"/>
  <c r="CD23" i="2"/>
  <c r="CC23" i="2"/>
  <c r="CB23" i="2"/>
  <c r="CD22" i="2"/>
  <c r="CC22" i="2"/>
  <c r="CB22" i="2"/>
  <c r="CD21" i="2"/>
  <c r="CC21" i="2"/>
  <c r="CB21" i="2"/>
  <c r="CD20" i="2"/>
  <c r="CC20" i="2"/>
  <c r="CB20" i="2"/>
  <c r="CD19" i="2"/>
  <c r="CC19" i="2"/>
  <c r="CB19" i="2"/>
  <c r="CD18" i="2"/>
  <c r="CC18" i="2"/>
  <c r="CB18" i="2"/>
  <c r="CD17" i="2"/>
  <c r="CC17" i="2"/>
  <c r="CB17" i="2"/>
  <c r="CD16" i="2"/>
  <c r="CC16" i="2"/>
  <c r="CB16" i="2"/>
  <c r="CD15" i="2"/>
  <c r="CC15" i="2"/>
  <c r="CB15" i="2"/>
  <c r="CD14" i="2"/>
  <c r="CC14" i="2"/>
  <c r="CB14" i="2"/>
  <c r="CD13" i="2"/>
  <c r="CC13" i="2"/>
  <c r="CB13" i="2"/>
  <c r="CD12" i="2"/>
  <c r="CC12" i="2"/>
  <c r="CB12" i="2"/>
  <c r="CD11" i="2"/>
  <c r="CC11" i="2"/>
  <c r="CB11" i="2"/>
  <c r="CD10" i="2"/>
  <c r="CC10" i="2"/>
  <c r="CB10" i="2"/>
  <c r="CD9" i="2"/>
  <c r="CC9" i="2"/>
  <c r="CB9" i="2"/>
  <c r="CD8" i="2"/>
  <c r="CC8" i="2"/>
  <c r="CB8" i="2"/>
  <c r="CD7" i="2"/>
  <c r="CC7" i="2"/>
  <c r="CB7" i="2"/>
  <c r="CD6" i="2"/>
  <c r="CC6" i="2"/>
  <c r="CB6" i="2"/>
  <c r="BX23" i="2"/>
  <c r="BW23" i="2"/>
  <c r="BV23" i="2"/>
  <c r="BX22" i="2"/>
  <c r="BW22" i="2"/>
  <c r="BV22" i="2"/>
  <c r="BX21" i="2"/>
  <c r="BW21" i="2"/>
  <c r="BV21" i="2"/>
  <c r="BX20" i="2"/>
  <c r="BW20" i="2"/>
  <c r="BV20" i="2"/>
  <c r="BX19" i="2"/>
  <c r="BW19" i="2"/>
  <c r="BV19" i="2"/>
  <c r="BX18" i="2"/>
  <c r="BW18" i="2"/>
  <c r="BV18" i="2"/>
  <c r="BX17" i="2"/>
  <c r="BW17" i="2"/>
  <c r="BV17" i="2"/>
  <c r="BX16" i="2"/>
  <c r="BW16" i="2"/>
  <c r="BV16" i="2"/>
  <c r="BX15" i="2"/>
  <c r="BW15" i="2"/>
  <c r="BV15" i="2"/>
  <c r="BX14" i="2"/>
  <c r="BW14" i="2"/>
  <c r="BV14" i="2"/>
  <c r="BX13" i="2"/>
  <c r="BW13" i="2"/>
  <c r="BV13" i="2"/>
  <c r="BX12" i="2"/>
  <c r="BW12" i="2"/>
  <c r="BV12" i="2"/>
  <c r="BX11" i="2"/>
  <c r="BW11" i="2"/>
  <c r="BV11" i="2"/>
  <c r="BX10" i="2"/>
  <c r="BW10" i="2"/>
  <c r="BV10" i="2"/>
  <c r="BX9" i="2"/>
  <c r="BW9" i="2"/>
  <c r="BV9" i="2"/>
  <c r="BX8" i="2"/>
  <c r="BW8" i="2"/>
  <c r="BV8" i="2"/>
  <c r="BX7" i="2"/>
  <c r="BW7" i="2"/>
  <c r="BV7" i="2"/>
  <c r="BX6" i="2"/>
  <c r="BW6" i="2"/>
  <c r="BV6" i="2"/>
  <c r="BR23" i="2"/>
  <c r="BQ23" i="2"/>
  <c r="BP23" i="2"/>
  <c r="BR22" i="2"/>
  <c r="BQ22" i="2"/>
  <c r="BP22" i="2"/>
  <c r="BR21" i="2"/>
  <c r="BQ21" i="2"/>
  <c r="BP21" i="2"/>
  <c r="BR20" i="2"/>
  <c r="BQ20" i="2"/>
  <c r="BP20" i="2"/>
  <c r="BR19" i="2"/>
  <c r="BQ19" i="2"/>
  <c r="BP19" i="2"/>
  <c r="BR18" i="2"/>
  <c r="BQ18" i="2"/>
  <c r="BP18" i="2"/>
  <c r="BR17" i="2"/>
  <c r="BQ17" i="2"/>
  <c r="BP17" i="2"/>
  <c r="BR16" i="2"/>
  <c r="BQ16" i="2"/>
  <c r="BP16" i="2"/>
  <c r="BR15" i="2"/>
  <c r="BQ15" i="2"/>
  <c r="BP15" i="2"/>
  <c r="BR14" i="2"/>
  <c r="BQ14" i="2"/>
  <c r="BP14" i="2"/>
  <c r="BR13" i="2"/>
  <c r="BQ13" i="2"/>
  <c r="BP13" i="2"/>
  <c r="BR12" i="2"/>
  <c r="BQ12" i="2"/>
  <c r="BP12" i="2"/>
  <c r="BR11" i="2"/>
  <c r="BQ11" i="2"/>
  <c r="BP11" i="2"/>
  <c r="BR10" i="2"/>
  <c r="BQ10" i="2"/>
  <c r="BP10" i="2"/>
  <c r="BR9" i="2"/>
  <c r="BQ9" i="2"/>
  <c r="BP9" i="2"/>
  <c r="BR8" i="2"/>
  <c r="BQ8" i="2"/>
  <c r="BP8" i="2"/>
  <c r="BR7" i="2"/>
  <c r="BQ7" i="2"/>
  <c r="BP7" i="2"/>
  <c r="BR6" i="2"/>
  <c r="BQ6" i="2"/>
  <c r="BP6" i="2"/>
  <c r="BL23" i="2"/>
  <c r="BK23" i="2"/>
  <c r="BJ23" i="2"/>
  <c r="BL22" i="2"/>
  <c r="BK22" i="2"/>
  <c r="BJ22" i="2"/>
  <c r="BL21" i="2"/>
  <c r="BK21" i="2"/>
  <c r="BJ21" i="2"/>
  <c r="BL20" i="2"/>
  <c r="BK20" i="2"/>
  <c r="BJ20" i="2"/>
  <c r="BL19" i="2"/>
  <c r="BK19" i="2"/>
  <c r="BJ19" i="2"/>
  <c r="BL18" i="2"/>
  <c r="BK18" i="2"/>
  <c r="BJ18" i="2"/>
  <c r="BL17" i="2"/>
  <c r="BK17" i="2"/>
  <c r="BJ17" i="2"/>
  <c r="BL16" i="2"/>
  <c r="BK16" i="2"/>
  <c r="BJ16" i="2"/>
  <c r="BL15" i="2"/>
  <c r="BK15" i="2"/>
  <c r="BJ15" i="2"/>
  <c r="BL14" i="2"/>
  <c r="BK14" i="2"/>
  <c r="BJ14" i="2"/>
  <c r="BL13" i="2"/>
  <c r="BK13" i="2"/>
  <c r="BJ13" i="2"/>
  <c r="BL12" i="2"/>
  <c r="BK12" i="2"/>
  <c r="BJ12" i="2"/>
  <c r="BL11" i="2"/>
  <c r="BK11" i="2"/>
  <c r="BJ11" i="2"/>
  <c r="BL10" i="2"/>
  <c r="BK10" i="2"/>
  <c r="BJ10" i="2"/>
  <c r="BL9" i="2"/>
  <c r="BK9" i="2"/>
  <c r="BJ9" i="2"/>
  <c r="BL8" i="2"/>
  <c r="BK8" i="2"/>
  <c r="BJ8" i="2"/>
  <c r="BL7" i="2"/>
  <c r="BK7" i="2"/>
  <c r="BJ7" i="2"/>
  <c r="BL6" i="2"/>
  <c r="BK6" i="2"/>
  <c r="BJ6" i="2"/>
  <c r="BF23" i="2"/>
  <c r="BE23" i="2"/>
  <c r="BD23" i="2"/>
  <c r="BF22" i="2"/>
  <c r="BE22" i="2"/>
  <c r="BD22" i="2"/>
  <c r="BF21" i="2"/>
  <c r="BE21" i="2"/>
  <c r="BD21" i="2"/>
  <c r="BF20" i="2"/>
  <c r="BE20" i="2"/>
  <c r="BD20" i="2"/>
  <c r="BF19" i="2"/>
  <c r="BE19" i="2"/>
  <c r="BD19" i="2"/>
  <c r="BF18" i="2"/>
  <c r="BE18" i="2"/>
  <c r="BD18" i="2"/>
  <c r="BF17" i="2"/>
  <c r="BE17" i="2"/>
  <c r="BD17" i="2"/>
  <c r="BF16" i="2"/>
  <c r="BE16" i="2"/>
  <c r="BD16" i="2"/>
  <c r="BF15" i="2"/>
  <c r="BE15" i="2"/>
  <c r="BD15" i="2"/>
  <c r="BF14" i="2"/>
  <c r="BE14" i="2"/>
  <c r="BD14" i="2"/>
  <c r="BF13" i="2"/>
  <c r="BE13" i="2"/>
  <c r="BD13" i="2"/>
  <c r="BF12" i="2"/>
  <c r="BE12" i="2"/>
  <c r="BD12" i="2"/>
  <c r="BF11" i="2"/>
  <c r="BE11" i="2"/>
  <c r="BD11" i="2"/>
  <c r="BF10" i="2"/>
  <c r="BE10" i="2"/>
  <c r="BD10" i="2"/>
  <c r="BF9" i="2"/>
  <c r="BE9" i="2"/>
  <c r="BD9" i="2"/>
  <c r="BF8" i="2"/>
  <c r="BE8" i="2"/>
  <c r="BD8" i="2"/>
  <c r="BF7" i="2"/>
  <c r="BE7" i="2"/>
  <c r="BD7" i="2"/>
  <c r="BF6" i="2"/>
  <c r="BE6" i="2"/>
  <c r="BD6" i="2"/>
  <c r="AZ23" i="2"/>
  <c r="AY23" i="2"/>
  <c r="AX23" i="2"/>
  <c r="AZ22" i="2"/>
  <c r="AY22" i="2"/>
  <c r="AX22" i="2"/>
  <c r="AZ21" i="2"/>
  <c r="AY21" i="2"/>
  <c r="AX21" i="2"/>
  <c r="AZ20" i="2"/>
  <c r="AY20" i="2"/>
  <c r="AX20" i="2"/>
  <c r="AZ19" i="2"/>
  <c r="AY19" i="2"/>
  <c r="AX19" i="2"/>
  <c r="AZ18" i="2"/>
  <c r="AY18" i="2"/>
  <c r="AX18" i="2"/>
  <c r="AZ17" i="2"/>
  <c r="AY17" i="2"/>
  <c r="AX17" i="2"/>
  <c r="AZ16" i="2"/>
  <c r="AY16" i="2"/>
  <c r="AX16" i="2"/>
  <c r="AZ15" i="2"/>
  <c r="AY15" i="2"/>
  <c r="AX15" i="2"/>
  <c r="AZ14" i="2"/>
  <c r="AY14" i="2"/>
  <c r="AX14" i="2"/>
  <c r="AZ13" i="2"/>
  <c r="AY13" i="2"/>
  <c r="AX13" i="2"/>
  <c r="AZ12" i="2"/>
  <c r="AY12" i="2"/>
  <c r="AX12" i="2"/>
  <c r="AZ11" i="2"/>
  <c r="AY11" i="2"/>
  <c r="AX11" i="2"/>
  <c r="AZ10" i="2"/>
  <c r="AY10" i="2"/>
  <c r="AX10" i="2"/>
  <c r="AZ9" i="2"/>
  <c r="AY9" i="2"/>
  <c r="AX9" i="2"/>
  <c r="AZ8" i="2"/>
  <c r="AY8" i="2"/>
  <c r="AX8" i="2"/>
  <c r="AZ7" i="2"/>
  <c r="AY7" i="2"/>
  <c r="AX7" i="2"/>
  <c r="AZ6" i="2"/>
  <c r="AY6" i="2"/>
  <c r="AX6" i="2"/>
  <c r="AH6" i="2"/>
  <c r="AG6" i="2"/>
  <c r="AF6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I8" i="2"/>
  <c r="J7" i="2"/>
  <c r="I7" i="2"/>
  <c r="H7" i="2"/>
  <c r="J6" i="2"/>
  <c r="I6" i="2"/>
  <c r="H6" i="2"/>
  <c r="CT5" i="2" l="1"/>
  <c r="CQ32" i="2"/>
  <c r="CR37" i="2"/>
  <c r="CR35" i="2"/>
  <c r="CQ36" i="2"/>
  <c r="CT6" i="2"/>
  <c r="CU7" i="2"/>
  <c r="CV14" i="2"/>
  <c r="CV22" i="2"/>
  <c r="CR38" i="2"/>
  <c r="CT14" i="2"/>
  <c r="CT22" i="2"/>
  <c r="CU6" i="2"/>
  <c r="CR36" i="2"/>
  <c r="CQ38" i="2"/>
  <c r="CT15" i="2"/>
  <c r="CV16" i="2"/>
  <c r="CT16" i="2"/>
  <c r="CV18" i="2"/>
  <c r="CV21" i="2"/>
  <c r="CU21" i="2"/>
  <c r="CT7" i="2"/>
  <c r="CQ37" i="2"/>
  <c r="CQ35" i="2"/>
  <c r="CT9" i="2"/>
  <c r="CQ33" i="2"/>
  <c r="CV10" i="2"/>
  <c r="CU12" i="2"/>
  <c r="CR34" i="2"/>
  <c r="CV13" i="2"/>
  <c r="CU13" i="2"/>
  <c r="CV23" i="2"/>
  <c r="CT23" i="2"/>
  <c r="CV11" i="2"/>
  <c r="CV17" i="2"/>
  <c r="CV19" i="2"/>
  <c r="CV20" i="2"/>
  <c r="CU8" i="2"/>
  <c r="CT11" i="2"/>
  <c r="CT19" i="2"/>
  <c r="CR32" i="2"/>
  <c r="CR33" i="2"/>
  <c r="CQ34" i="2"/>
  <c r="CV5" i="2"/>
  <c r="CS32" i="2" l="1"/>
  <c r="CQ39" i="2"/>
  <c r="CR39" i="2"/>
  <c r="CS36" i="2"/>
  <c r="CV6" i="2"/>
  <c r="CS35" i="2"/>
  <c r="CV8" i="2"/>
  <c r="CS34" i="2"/>
  <c r="CV12" i="2"/>
  <c r="CV9" i="2"/>
  <c r="CS33" i="2"/>
  <c r="CV7" i="2"/>
  <c r="CS37" i="2"/>
  <c r="CS38" i="2"/>
  <c r="CV15" i="2"/>
  <c r="CM38" i="2"/>
  <c r="CL38" i="2"/>
  <c r="CK38" i="2"/>
  <c r="CM37" i="2"/>
  <c r="CL37" i="2"/>
  <c r="CK37" i="2"/>
  <c r="CM36" i="2"/>
  <c r="CL36" i="2"/>
  <c r="CK36" i="2"/>
  <c r="CM35" i="2"/>
  <c r="CL35" i="2"/>
  <c r="CK35" i="2"/>
  <c r="CM34" i="2"/>
  <c r="CL34" i="2"/>
  <c r="CK34" i="2"/>
  <c r="CM33" i="2"/>
  <c r="CL33" i="2"/>
  <c r="CK33" i="2"/>
  <c r="CA38" i="2"/>
  <c r="BZ38" i="2"/>
  <c r="BY38" i="2"/>
  <c r="CA37" i="2"/>
  <c r="BZ37" i="2"/>
  <c r="BY37" i="2"/>
  <c r="CA36" i="2"/>
  <c r="BZ36" i="2"/>
  <c r="BY36" i="2"/>
  <c r="CA35" i="2"/>
  <c r="BZ35" i="2"/>
  <c r="BY35" i="2"/>
  <c r="CA34" i="2"/>
  <c r="BZ34" i="2"/>
  <c r="BY34" i="2"/>
  <c r="CA33" i="2"/>
  <c r="BZ33" i="2"/>
  <c r="BY33" i="2"/>
  <c r="BU38" i="2"/>
  <c r="BT38" i="2"/>
  <c r="BS38" i="2"/>
  <c r="BU37" i="2"/>
  <c r="BT37" i="2"/>
  <c r="BS37" i="2"/>
  <c r="BU36" i="2"/>
  <c r="BT36" i="2"/>
  <c r="BS36" i="2"/>
  <c r="BU35" i="2"/>
  <c r="BT35" i="2"/>
  <c r="BS35" i="2"/>
  <c r="BU34" i="2"/>
  <c r="BT34" i="2"/>
  <c r="BS34" i="2"/>
  <c r="BU33" i="2"/>
  <c r="BT33" i="2"/>
  <c r="BS33" i="2"/>
  <c r="BO38" i="2"/>
  <c r="BN38" i="2"/>
  <c r="BM38" i="2"/>
  <c r="BO37" i="2"/>
  <c r="BN37" i="2"/>
  <c r="BM37" i="2"/>
  <c r="BO36" i="2"/>
  <c r="BN36" i="2"/>
  <c r="BM36" i="2"/>
  <c r="BO35" i="2"/>
  <c r="BN35" i="2"/>
  <c r="BM35" i="2"/>
  <c r="BO34" i="2"/>
  <c r="BN34" i="2"/>
  <c r="BM34" i="2"/>
  <c r="BO33" i="2"/>
  <c r="BN33" i="2"/>
  <c r="BM33" i="2"/>
  <c r="BI38" i="2"/>
  <c r="BH38" i="2"/>
  <c r="BG38" i="2"/>
  <c r="BI37" i="2"/>
  <c r="BH37" i="2"/>
  <c r="BG37" i="2"/>
  <c r="BI36" i="2"/>
  <c r="BH36" i="2"/>
  <c r="BG36" i="2"/>
  <c r="BI35" i="2"/>
  <c r="BH35" i="2"/>
  <c r="BG35" i="2"/>
  <c r="BI34" i="2"/>
  <c r="BH34" i="2"/>
  <c r="BG34" i="2"/>
  <c r="BI33" i="2"/>
  <c r="BH33" i="2"/>
  <c r="BG33" i="2"/>
  <c r="BC38" i="2"/>
  <c r="BB38" i="2"/>
  <c r="BA38" i="2"/>
  <c r="BC37" i="2"/>
  <c r="BB37" i="2"/>
  <c r="BA37" i="2"/>
  <c r="BC36" i="2"/>
  <c r="BB36" i="2"/>
  <c r="BA36" i="2"/>
  <c r="BC35" i="2"/>
  <c r="BB35" i="2"/>
  <c r="BA35" i="2"/>
  <c r="BC34" i="2"/>
  <c r="BB34" i="2"/>
  <c r="BA34" i="2"/>
  <c r="BC33" i="2"/>
  <c r="BB33" i="2"/>
  <c r="BA33" i="2"/>
  <c r="AW38" i="2"/>
  <c r="AV38" i="2"/>
  <c r="AU38" i="2"/>
  <c r="AW37" i="2"/>
  <c r="AV37" i="2"/>
  <c r="AU37" i="2"/>
  <c r="AW36" i="2"/>
  <c r="AV36" i="2"/>
  <c r="AU36" i="2"/>
  <c r="AW35" i="2"/>
  <c r="AV35" i="2"/>
  <c r="AU35" i="2"/>
  <c r="AW34" i="2"/>
  <c r="AV34" i="2"/>
  <c r="AU34" i="2"/>
  <c r="AW33" i="2"/>
  <c r="AV33" i="2"/>
  <c r="AU33" i="2"/>
  <c r="AQ38" i="2"/>
  <c r="AP38" i="2"/>
  <c r="AO38" i="2"/>
  <c r="AQ37" i="2"/>
  <c r="AP37" i="2"/>
  <c r="AO37" i="2"/>
  <c r="AQ36" i="2"/>
  <c r="AP36" i="2"/>
  <c r="AO36" i="2"/>
  <c r="AQ35" i="2"/>
  <c r="AP35" i="2"/>
  <c r="AO35" i="2"/>
  <c r="AQ34" i="2"/>
  <c r="AP34" i="2"/>
  <c r="AO34" i="2"/>
  <c r="AQ33" i="2"/>
  <c r="AP33" i="2"/>
  <c r="AO33" i="2"/>
  <c r="AK38" i="2"/>
  <c r="AJ38" i="2"/>
  <c r="AI38" i="2"/>
  <c r="AK37" i="2"/>
  <c r="AJ37" i="2"/>
  <c r="AI37" i="2"/>
  <c r="AK36" i="2"/>
  <c r="AJ36" i="2"/>
  <c r="AI36" i="2"/>
  <c r="AK35" i="2"/>
  <c r="AJ35" i="2"/>
  <c r="AI35" i="2"/>
  <c r="AK34" i="2"/>
  <c r="AJ34" i="2"/>
  <c r="AI34" i="2"/>
  <c r="AK33" i="2"/>
  <c r="AJ33" i="2"/>
  <c r="AI33" i="2"/>
  <c r="AE38" i="2"/>
  <c r="AD38" i="2"/>
  <c r="AC38" i="2"/>
  <c r="AE37" i="2"/>
  <c r="AD37" i="2"/>
  <c r="AC37" i="2"/>
  <c r="AE36" i="2"/>
  <c r="AD36" i="2"/>
  <c r="AC36" i="2"/>
  <c r="AE35" i="2"/>
  <c r="AD35" i="2"/>
  <c r="AC35" i="2"/>
  <c r="AE34" i="2"/>
  <c r="AD34" i="2"/>
  <c r="AC34" i="2"/>
  <c r="AE33" i="2"/>
  <c r="AD33" i="2"/>
  <c r="AC33" i="2"/>
  <c r="Y38" i="2"/>
  <c r="X38" i="2"/>
  <c r="W38" i="2"/>
  <c r="Y37" i="2"/>
  <c r="X37" i="2"/>
  <c r="W37" i="2"/>
  <c r="Y36" i="2"/>
  <c r="X36" i="2"/>
  <c r="W36" i="2"/>
  <c r="Y35" i="2"/>
  <c r="X35" i="2"/>
  <c r="W35" i="2"/>
  <c r="Y34" i="2"/>
  <c r="X34" i="2"/>
  <c r="W34" i="2"/>
  <c r="Y33" i="2"/>
  <c r="X33" i="2"/>
  <c r="W33" i="2"/>
  <c r="S38" i="2"/>
  <c r="R38" i="2"/>
  <c r="Q38" i="2"/>
  <c r="S37" i="2"/>
  <c r="R37" i="2"/>
  <c r="Q37" i="2"/>
  <c r="S36" i="2"/>
  <c r="R36" i="2"/>
  <c r="Q36" i="2"/>
  <c r="S35" i="2"/>
  <c r="R35" i="2"/>
  <c r="Q35" i="2"/>
  <c r="S34" i="2"/>
  <c r="R34" i="2"/>
  <c r="Q34" i="2"/>
  <c r="S33" i="2"/>
  <c r="R33" i="2"/>
  <c r="Q33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F38" i="2"/>
  <c r="O38" i="2" s="1"/>
  <c r="E38" i="2"/>
  <c r="F37" i="2"/>
  <c r="E37" i="2"/>
  <c r="F36" i="2"/>
  <c r="O36" i="2" s="1"/>
  <c r="E36" i="2"/>
  <c r="F35" i="2"/>
  <c r="E35" i="2"/>
  <c r="N35" i="2" s="1"/>
  <c r="F34" i="2"/>
  <c r="E34" i="2"/>
  <c r="N34" i="2" s="1"/>
  <c r="F33" i="2"/>
  <c r="E33" i="2"/>
  <c r="G33" i="2"/>
  <c r="G34" i="2"/>
  <c r="P34" i="2" s="1"/>
  <c r="G35" i="2"/>
  <c r="G36" i="2"/>
  <c r="P36" i="2" s="1"/>
  <c r="G37" i="2"/>
  <c r="G38" i="2"/>
  <c r="P33" i="2" l="1"/>
  <c r="P38" i="2"/>
  <c r="N36" i="2"/>
  <c r="P37" i="2"/>
  <c r="O33" i="2"/>
  <c r="N33" i="2"/>
  <c r="P35" i="2"/>
  <c r="O34" i="2"/>
  <c r="O35" i="2"/>
  <c r="N37" i="2"/>
  <c r="O37" i="2"/>
  <c r="N38" i="2"/>
  <c r="CS39" i="2"/>
  <c r="M39" i="2"/>
  <c r="S39" i="2"/>
  <c r="X39" i="2"/>
  <c r="AC39" i="2"/>
  <c r="AQ39" i="2"/>
  <c r="BA39" i="2"/>
  <c r="BO39" i="2"/>
  <c r="BY39" i="2"/>
  <c r="CM39" i="2"/>
  <c r="AK39" i="2"/>
  <c r="BI39" i="2"/>
  <c r="AD39" i="2"/>
  <c r="AI39" i="2"/>
  <c r="AW39" i="2"/>
  <c r="BG39" i="2"/>
  <c r="BU39" i="2"/>
  <c r="L39" i="2"/>
  <c r="AE39" i="2"/>
  <c r="BC39" i="2"/>
  <c r="BB39" i="2"/>
  <c r="CK39" i="2"/>
  <c r="K39" i="2"/>
  <c r="BZ39" i="2"/>
  <c r="E39" i="2"/>
  <c r="BS39" i="2"/>
  <c r="Q39" i="2"/>
  <c r="BM39" i="2"/>
  <c r="CA39" i="2"/>
  <c r="AU39" i="2"/>
  <c r="G39" i="2"/>
  <c r="CL39" i="2"/>
  <c r="F39" i="2"/>
  <c r="AO39" i="2"/>
  <c r="AV39" i="2"/>
  <c r="BH39" i="2"/>
  <c r="Y39" i="2"/>
  <c r="BT39" i="2"/>
  <c r="BN39" i="2"/>
  <c r="AP39" i="2"/>
  <c r="AJ39" i="2"/>
  <c r="W39" i="2"/>
  <c r="R39" i="2"/>
  <c r="P39" i="2" l="1"/>
  <c r="O39" i="2"/>
  <c r="N39" i="2"/>
  <c r="B60" i="6"/>
  <c r="B60" i="5"/>
  <c r="D38" i="2" l="1"/>
  <c r="J38" i="2" s="1"/>
  <c r="D37" i="2"/>
  <c r="J37" i="2" s="1"/>
  <c r="D36" i="2"/>
  <c r="J36" i="2" s="1"/>
  <c r="D35" i="2"/>
  <c r="D34" i="2"/>
  <c r="D33" i="2"/>
  <c r="C38" i="2"/>
  <c r="C37" i="2"/>
  <c r="C36" i="2"/>
  <c r="C35" i="2"/>
  <c r="C34" i="2"/>
  <c r="C33" i="2"/>
  <c r="B38" i="2"/>
  <c r="B37" i="2"/>
  <c r="B36" i="2"/>
  <c r="B35" i="2"/>
  <c r="B34" i="2"/>
  <c r="CT34" i="2" l="1"/>
  <c r="CT38" i="2"/>
  <c r="CT33" i="2"/>
  <c r="CT35" i="2"/>
  <c r="CT37" i="2"/>
  <c r="CU34" i="2"/>
  <c r="CU36" i="2"/>
  <c r="CU38" i="2"/>
  <c r="CV33" i="2"/>
  <c r="CV35" i="2"/>
  <c r="CV37" i="2"/>
  <c r="CT36" i="2"/>
  <c r="CU33" i="2"/>
  <c r="CU35" i="2"/>
  <c r="CU37" i="2"/>
  <c r="CV34" i="2"/>
  <c r="CV36" i="2"/>
  <c r="CV38" i="2"/>
  <c r="CT32" i="2"/>
  <c r="CV32" i="2"/>
  <c r="CU32" i="2"/>
  <c r="CP38" i="2"/>
  <c r="BR38" i="2"/>
  <c r="AT38" i="2"/>
  <c r="V38" i="2"/>
  <c r="CJ38" i="2"/>
  <c r="BL38" i="2"/>
  <c r="AN38" i="2"/>
  <c r="CD38" i="2"/>
  <c r="BF38" i="2"/>
  <c r="AH38" i="2"/>
  <c r="BX38" i="2"/>
  <c r="AZ38" i="2"/>
  <c r="AB38" i="2"/>
  <c r="BW38" i="2"/>
  <c r="AY38" i="2"/>
  <c r="AA38" i="2"/>
  <c r="CO38" i="2"/>
  <c r="BQ38" i="2"/>
  <c r="AS38" i="2"/>
  <c r="U38" i="2"/>
  <c r="I38" i="2"/>
  <c r="CI38" i="2"/>
  <c r="BK38" i="2"/>
  <c r="AM38" i="2"/>
  <c r="CC38" i="2"/>
  <c r="BE38" i="2"/>
  <c r="AG38" i="2"/>
  <c r="CB38" i="2"/>
  <c r="BD38" i="2"/>
  <c r="AF38" i="2"/>
  <c r="BV38" i="2"/>
  <c r="AX38" i="2"/>
  <c r="Z38" i="2"/>
  <c r="CN38" i="2"/>
  <c r="BP38" i="2"/>
  <c r="AR38" i="2"/>
  <c r="T38" i="2"/>
  <c r="H38" i="2"/>
  <c r="CH38" i="2"/>
  <c r="BJ38" i="2"/>
  <c r="AL38" i="2"/>
  <c r="CO34" i="2"/>
  <c r="BQ34" i="2"/>
  <c r="AS34" i="2"/>
  <c r="U34" i="2"/>
  <c r="I34" i="2"/>
  <c r="CI34" i="2"/>
  <c r="BK34" i="2"/>
  <c r="AM34" i="2"/>
  <c r="CC34" i="2"/>
  <c r="BE34" i="2"/>
  <c r="AG34" i="2"/>
  <c r="BW34" i="2"/>
  <c r="AY34" i="2"/>
  <c r="AA34" i="2"/>
  <c r="BV34" i="2"/>
  <c r="AX34" i="2"/>
  <c r="Z34" i="2"/>
  <c r="CN34" i="2"/>
  <c r="BP34" i="2"/>
  <c r="AR34" i="2"/>
  <c r="T34" i="2"/>
  <c r="H34" i="2"/>
  <c r="BD34" i="2"/>
  <c r="CH34" i="2"/>
  <c r="BJ34" i="2"/>
  <c r="AL34" i="2"/>
  <c r="CB34" i="2"/>
  <c r="AF34" i="2"/>
  <c r="CJ34" i="2"/>
  <c r="BL34" i="2"/>
  <c r="AN34" i="2"/>
  <c r="V34" i="2"/>
  <c r="CD34" i="2"/>
  <c r="BF34" i="2"/>
  <c r="AH34" i="2"/>
  <c r="BR34" i="2"/>
  <c r="AT34" i="2"/>
  <c r="BX34" i="2"/>
  <c r="AZ34" i="2"/>
  <c r="AB34" i="2"/>
  <c r="CP34" i="2"/>
  <c r="J34" i="2"/>
  <c r="CN33" i="2"/>
  <c r="BP33" i="2"/>
  <c r="AR33" i="2"/>
  <c r="T33" i="2"/>
  <c r="H33" i="2"/>
  <c r="BD33" i="2"/>
  <c r="AF33" i="2"/>
  <c r="BV33" i="2"/>
  <c r="AX33" i="2"/>
  <c r="Z33" i="2"/>
  <c r="CH33" i="2"/>
  <c r="BJ33" i="2"/>
  <c r="AL33" i="2"/>
  <c r="CB33" i="2"/>
  <c r="CD33" i="2"/>
  <c r="BF33" i="2"/>
  <c r="AH33" i="2"/>
  <c r="CP33" i="2"/>
  <c r="BR33" i="2"/>
  <c r="J33" i="2"/>
  <c r="CJ33" i="2"/>
  <c r="BL33" i="2"/>
  <c r="AN33" i="2"/>
  <c r="BX33" i="2"/>
  <c r="AZ33" i="2"/>
  <c r="AB33" i="2"/>
  <c r="AT33" i="2"/>
  <c r="V33" i="2"/>
  <c r="CI33" i="2"/>
  <c r="BK33" i="2"/>
  <c r="AM33" i="2"/>
  <c r="AY33" i="2"/>
  <c r="BQ33" i="2"/>
  <c r="AS33" i="2"/>
  <c r="CC33" i="2"/>
  <c r="BE33" i="2"/>
  <c r="AG33" i="2"/>
  <c r="BW33" i="2"/>
  <c r="AA33" i="2"/>
  <c r="CO33" i="2"/>
  <c r="U33" i="2"/>
  <c r="I33" i="2"/>
  <c r="BX35" i="2"/>
  <c r="AZ35" i="2"/>
  <c r="AB35" i="2"/>
  <c r="CD35" i="2"/>
  <c r="BF35" i="2"/>
  <c r="AH35" i="2"/>
  <c r="CJ35" i="2"/>
  <c r="BL35" i="2"/>
  <c r="AN35" i="2"/>
  <c r="CP35" i="2"/>
  <c r="BR35" i="2"/>
  <c r="AT35" i="2"/>
  <c r="V35" i="2"/>
  <c r="J35" i="2"/>
  <c r="CO35" i="2"/>
  <c r="BQ35" i="2"/>
  <c r="AS35" i="2"/>
  <c r="U35" i="2"/>
  <c r="I35" i="2"/>
  <c r="BW35" i="2"/>
  <c r="AY35" i="2"/>
  <c r="AA35" i="2"/>
  <c r="CC35" i="2"/>
  <c r="BE35" i="2"/>
  <c r="AG35" i="2"/>
  <c r="CI35" i="2"/>
  <c r="BK35" i="2"/>
  <c r="AM35" i="2"/>
  <c r="CH35" i="2"/>
  <c r="BJ35" i="2"/>
  <c r="AL35" i="2"/>
  <c r="CN35" i="2"/>
  <c r="BP35" i="2"/>
  <c r="AR35" i="2"/>
  <c r="T35" i="2"/>
  <c r="H35" i="2"/>
  <c r="BV35" i="2"/>
  <c r="AX35" i="2"/>
  <c r="Z35" i="2"/>
  <c r="CB35" i="2"/>
  <c r="BD35" i="2"/>
  <c r="AF35" i="2"/>
  <c r="CO37" i="2"/>
  <c r="BQ37" i="2"/>
  <c r="AS37" i="2"/>
  <c r="U37" i="2"/>
  <c r="I37" i="2"/>
  <c r="BE37" i="2"/>
  <c r="AG37" i="2"/>
  <c r="CI37" i="2"/>
  <c r="BK37" i="2"/>
  <c r="AM37" i="2"/>
  <c r="CC37" i="2"/>
  <c r="BW37" i="2"/>
  <c r="AY37" i="2"/>
  <c r="AA37" i="2"/>
  <c r="BV37" i="2"/>
  <c r="AX37" i="2"/>
  <c r="Z37" i="2"/>
  <c r="BJ37" i="2"/>
  <c r="BD37" i="2"/>
  <c r="CN37" i="2"/>
  <c r="BP37" i="2"/>
  <c r="AR37" i="2"/>
  <c r="T37" i="2"/>
  <c r="H37" i="2"/>
  <c r="CH37" i="2"/>
  <c r="AL37" i="2"/>
  <c r="CB37" i="2"/>
  <c r="AF37" i="2"/>
  <c r="CJ37" i="2"/>
  <c r="BL37" i="2"/>
  <c r="AN37" i="2"/>
  <c r="AZ37" i="2"/>
  <c r="AB37" i="2"/>
  <c r="CP37" i="2"/>
  <c r="BR37" i="2"/>
  <c r="CD37" i="2"/>
  <c r="BF37" i="2"/>
  <c r="AH37" i="2"/>
  <c r="BX37" i="2"/>
  <c r="AT37" i="2"/>
  <c r="V37" i="2"/>
  <c r="BW36" i="2"/>
  <c r="AY36" i="2"/>
  <c r="AA36" i="2"/>
  <c r="I36" i="2"/>
  <c r="CC36" i="2"/>
  <c r="BE36" i="2"/>
  <c r="AG36" i="2"/>
  <c r="CI36" i="2"/>
  <c r="BK36" i="2"/>
  <c r="AM36" i="2"/>
  <c r="CO36" i="2"/>
  <c r="BQ36" i="2"/>
  <c r="AS36" i="2"/>
  <c r="U36" i="2"/>
  <c r="CN36" i="2"/>
  <c r="BP36" i="2"/>
  <c r="AR36" i="2"/>
  <c r="T36" i="2"/>
  <c r="H36" i="2"/>
  <c r="CH36" i="2"/>
  <c r="BJ36" i="2"/>
  <c r="AL36" i="2"/>
  <c r="BV36" i="2"/>
  <c r="AX36" i="2"/>
  <c r="Z36" i="2"/>
  <c r="CB36" i="2"/>
  <c r="BD36" i="2"/>
  <c r="AF36" i="2"/>
  <c r="CD36" i="2"/>
  <c r="BF36" i="2"/>
  <c r="AH36" i="2"/>
  <c r="CP36" i="2"/>
  <c r="BR36" i="2"/>
  <c r="V36" i="2"/>
  <c r="BX36" i="2"/>
  <c r="AZ36" i="2"/>
  <c r="AB36" i="2"/>
  <c r="CJ36" i="2"/>
  <c r="BL36" i="2"/>
  <c r="AN36" i="2"/>
  <c r="AT36" i="2"/>
  <c r="B39" i="2"/>
  <c r="C39" i="2"/>
  <c r="D39" i="2"/>
  <c r="CV39" i="2" l="1"/>
  <c r="CU39" i="2"/>
  <c r="CT39" i="2"/>
  <c r="CH39" i="2"/>
  <c r="BV39" i="2"/>
  <c r="BJ39" i="2"/>
  <c r="AX39" i="2"/>
  <c r="AL39" i="2"/>
  <c r="Z39" i="2"/>
  <c r="AR39" i="2"/>
  <c r="T39" i="2"/>
  <c r="CN39" i="2"/>
  <c r="CB39" i="2"/>
  <c r="BP39" i="2"/>
  <c r="BD39" i="2"/>
  <c r="AF39" i="2"/>
  <c r="H39" i="2"/>
  <c r="CP39" i="2"/>
  <c r="CD39" i="2"/>
  <c r="BR39" i="2"/>
  <c r="BF39" i="2"/>
  <c r="AT39" i="2"/>
  <c r="AH39" i="2"/>
  <c r="V39" i="2"/>
  <c r="J39" i="2"/>
  <c r="BL39" i="2"/>
  <c r="CJ39" i="2"/>
  <c r="BX39" i="2"/>
  <c r="AZ39" i="2"/>
  <c r="AN39" i="2"/>
  <c r="AB39" i="2"/>
  <c r="CO39" i="2"/>
  <c r="CC39" i="2"/>
  <c r="BQ39" i="2"/>
  <c r="BE39" i="2"/>
  <c r="AS39" i="2"/>
  <c r="AG39" i="2"/>
  <c r="U39" i="2"/>
  <c r="I39" i="2"/>
  <c r="CI39" i="2"/>
  <c r="BK39" i="2"/>
  <c r="AM39" i="2"/>
  <c r="BW39" i="2"/>
  <c r="AY39" i="2"/>
  <c r="AA39" i="2"/>
  <c r="CB24" i="2" l="1"/>
  <c r="H24" i="2"/>
  <c r="CN24" i="2"/>
  <c r="CH24" i="2"/>
  <c r="CC24" i="2"/>
  <c r="CO24" i="2"/>
  <c r="I24" i="2"/>
  <c r="CI24" i="2"/>
  <c r="CU24" i="2"/>
  <c r="CP24" i="2" l="1"/>
  <c r="CJ24" i="2"/>
  <c r="CD24" i="2"/>
  <c r="J24" i="2"/>
  <c r="CV24" i="2"/>
  <c r="CT24" i="2"/>
  <c r="CU29" i="2"/>
  <c r="CO29" i="2"/>
  <c r="CI29" i="2"/>
  <c r="BW29" i="2"/>
  <c r="BQ29" i="2"/>
  <c r="AY29" i="2"/>
  <c r="I29" i="2"/>
  <c r="CC29" i="2"/>
  <c r="BK29" i="2"/>
  <c r="BE29" i="2"/>
  <c r="AG29" i="2"/>
  <c r="CN29" i="2"/>
  <c r="CH29" i="2"/>
  <c r="CB29" i="2"/>
  <c r="BV29" i="2"/>
  <c r="BP29" i="2"/>
  <c r="BJ29" i="2"/>
  <c r="BD29" i="2"/>
  <c r="AX29" i="2"/>
  <c r="AF29" i="2"/>
  <c r="CV29" i="2" l="1"/>
  <c r="CP29" i="2"/>
  <c r="CJ29" i="2"/>
  <c r="CD29" i="2"/>
  <c r="BX29" i="2"/>
  <c r="BR29" i="2"/>
  <c r="BL29" i="2"/>
  <c r="BF29" i="2"/>
  <c r="AZ29" i="2"/>
  <c r="AH29" i="2"/>
  <c r="J29" i="2"/>
</calcChain>
</file>

<file path=xl/sharedStrings.xml><?xml version="1.0" encoding="utf-8"?>
<sst xmlns="http://schemas.openxmlformats.org/spreadsheetml/2006/main" count="287" uniqueCount="101">
  <si>
    <t>受診者数</t>
  </si>
  <si>
    <t>う歯有病者数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</si>
  <si>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</si>
  <si>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</si>
  <si>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</si>
  <si>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</si>
  <si>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</si>
  <si>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</si>
  <si>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</si>
  <si>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</si>
  <si>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</si>
  <si>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</si>
  <si>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</si>
  <si>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</si>
  <si>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</si>
  <si>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</si>
  <si>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</si>
  <si>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</si>
  <si>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</si>
  <si>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</si>
  <si>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</si>
  <si>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</si>
  <si>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</si>
  <si>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</si>
  <si>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</si>
  <si>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</si>
  <si>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</si>
  <si>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</si>
  <si>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</si>
  <si>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</si>
  <si>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</si>
  <si>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</si>
  <si>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</si>
  <si>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</si>
  <si>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</si>
  <si>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</si>
  <si>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</si>
  <si>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</si>
  <si>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</si>
  <si>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</si>
  <si>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</si>
  <si>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</si>
  <si>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</si>
  <si>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</si>
  <si>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処置完了者数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</si>
  <si>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</si>
  <si>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</si>
  <si>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</si>
  <si>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一人平均喪失歯数</t>
    <phoneticPr fontId="2"/>
  </si>
  <si>
    <t>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</si>
  <si>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</si>
  <si>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</si>
  <si>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</si>
  <si>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</si>
  <si>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</si>
  <si>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</si>
  <si>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</si>
  <si>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</si>
  <si>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</si>
  <si>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</si>
  <si>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</si>
  <si>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</si>
  <si>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</si>
  <si>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</si>
  <si>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</si>
  <si>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</si>
  <si>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</si>
  <si>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</si>
  <si>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滋賀県</t>
    <rPh sb="0" eb="3">
      <t>シガケン</t>
    </rPh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</si>
  <si>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</si>
  <si>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市町</t>
    <rPh sb="0" eb="1">
      <t>シ</t>
    </rPh>
    <rPh sb="1" eb="2">
      <t>マチ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</si>
  <si>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</si>
  <si>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</si>
  <si>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市町</t>
    <rPh sb="0" eb="1">
      <t>シ</t>
    </rPh>
    <rPh sb="1" eb="2">
      <t>マチ</t>
    </rPh>
    <phoneticPr fontId="2"/>
  </si>
  <si>
    <t>■12歳児（中学1年生時点）　一人平均むし歯数の状況</t>
    <rPh sb="3" eb="5">
      <t>サイジ</t>
    </rPh>
    <rPh sb="6" eb="8">
      <t>チュウガク</t>
    </rPh>
    <rPh sb="9" eb="11">
      <t>ネンセイ</t>
    </rPh>
    <rPh sb="11" eb="13">
      <t>ジテン</t>
    </rPh>
    <rPh sb="15" eb="17">
      <t>ヒトリ</t>
    </rPh>
    <rPh sb="17" eb="19">
      <t>ヘイキン</t>
    </rPh>
    <rPh sb="21" eb="22">
      <t>シ</t>
    </rPh>
    <rPh sb="22" eb="23">
      <t>スウ</t>
    </rPh>
    <rPh sb="24" eb="26">
      <t>ジョウキョウ</t>
    </rPh>
    <phoneticPr fontId="2"/>
  </si>
  <si>
    <t>■12歳児（中学1年生時点）　むし歯のある人の割合の状況</t>
    <rPh sb="3" eb="5">
      <t>サイジ</t>
    </rPh>
    <rPh sb="6" eb="8">
      <t>チュウガク</t>
    </rPh>
    <rPh sb="9" eb="11">
      <t>ネンセイ</t>
    </rPh>
    <rPh sb="11" eb="13">
      <t>ジテン</t>
    </rPh>
    <rPh sb="17" eb="18">
      <t>バ</t>
    </rPh>
    <rPh sb="21" eb="22">
      <t>ヒト</t>
    </rPh>
    <rPh sb="23" eb="25">
      <t>ワリアイ</t>
    </rPh>
    <rPh sb="26" eb="28">
      <t>ジョウキョウ</t>
    </rPh>
    <phoneticPr fontId="2"/>
  </si>
  <si>
    <t>■二次保健医療圏域別（市町立中学校再掲）</t>
    <rPh sb="1" eb="3">
      <t>ニジ</t>
    </rPh>
    <rPh sb="3" eb="5">
      <t>ホケン</t>
    </rPh>
    <rPh sb="5" eb="7">
      <t>イリョウ</t>
    </rPh>
    <rPh sb="7" eb="9">
      <t>ケンイキ</t>
    </rPh>
    <rPh sb="9" eb="10">
      <t>ベツ</t>
    </rPh>
    <rPh sb="11" eb="13">
      <t>シチョウ</t>
    </rPh>
    <rPh sb="13" eb="14">
      <t>リツ</t>
    </rPh>
    <rPh sb="14" eb="17">
      <t>チュウガッコウ</t>
    </rPh>
    <rPh sb="17" eb="19">
      <t>サイケイ</t>
    </rPh>
    <phoneticPr fontId="2"/>
  </si>
  <si>
    <t>有所見者数</t>
    <rPh sb="0" eb="1">
      <t>ユウ</t>
    </rPh>
    <rPh sb="1" eb="3">
      <t>ショケン</t>
    </rPh>
    <rPh sb="3" eb="4">
      <t>シャ</t>
    </rPh>
    <rPh sb="4" eb="5">
      <t>スウ</t>
    </rPh>
    <phoneticPr fontId="2"/>
  </si>
  <si>
    <t>湖西</t>
    <rPh sb="0" eb="2">
      <t>コセイ</t>
    </rPh>
    <phoneticPr fontId="2"/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</si>
  <si>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</si>
  <si>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</si>
  <si>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</si>
  <si>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</si>
  <si>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</si>
  <si>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</si>
  <si>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</si>
  <si>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</si>
  <si>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</si>
  <si>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</si>
  <si>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</si>
  <si>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</si>
  <si>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歯垢の状態</t>
    <phoneticPr fontId="2"/>
  </si>
  <si>
    <t>国立</t>
  </si>
  <si>
    <t>県立　　計</t>
    <rPh sb="0" eb="2">
      <t>ケンリツ</t>
    </rPh>
    <rPh sb="4" eb="5">
      <t>ケイ</t>
    </rPh>
    <phoneticPr fontId="3"/>
  </si>
  <si>
    <t>私立　　計</t>
    <rPh sb="4" eb="5">
      <t>ケイ</t>
    </rPh>
    <phoneticPr fontId="3"/>
  </si>
  <si>
    <t>R2</t>
  </si>
  <si>
    <t>R3</t>
    <phoneticPr fontId="2"/>
  </si>
  <si>
    <t>竜王町</t>
    <phoneticPr fontId="2"/>
  </si>
  <si>
    <t>（4）中学校１年生歯科保健データ</t>
    <rPh sb="3" eb="4">
      <t>ナカ</t>
    </rPh>
    <phoneticPr fontId="2"/>
  </si>
  <si>
    <t>R4</t>
    <phoneticPr fontId="2"/>
  </si>
  <si>
    <t>■令和4年度　12歳児（中学1年生時点）　歯科健康診査結果</t>
    <rPh sb="1" eb="3">
      <t>レイワ</t>
    </rPh>
    <rPh sb="4" eb="5">
      <t>ネン</t>
    </rPh>
    <rPh sb="5" eb="6">
      <t>ド</t>
    </rPh>
    <rPh sb="9" eb="11">
      <t>サイジ</t>
    </rPh>
    <rPh sb="12" eb="14">
      <t>チュウガク</t>
    </rPh>
    <rPh sb="15" eb="17">
      <t>ネンセイ</t>
    </rPh>
    <rPh sb="17" eb="19">
      <t>ジテン</t>
    </rPh>
    <rPh sb="21" eb="23">
      <t>シカ</t>
    </rPh>
    <rPh sb="23" eb="25">
      <t>ケンコウ</t>
    </rPh>
    <rPh sb="25" eb="27">
      <t>シンサ</t>
    </rPh>
    <rPh sb="27" eb="29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</si>
</sst>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0.00_);[Red]\(0.00\)"/>
    <numFmt numFmtId="178" formatCode="0_);[Red]\(0\)"/>
    <numFmt numFmtId="179" formatCode="#,##0.0_);[Red]\(#,##0.0\)"/>
    <numFmt numFmtId="180" formatCode="0.0%"/>
    <numFmt numFmtId="181" formatCode="0.0"/>
    <numFmt numFmtId="182" formatCode="0.0_);[Red]\(0.0\)"/>
  </numFmts>
  <fonts count="16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BIZ UDゴシック"/>
      <family val="3"/>
      <charset val="128"/>
    </font>
    <font>
      <sz val="7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sz val="7"/>
      <color indexed="8"/>
      <name val="BIZ UDゴシック"/>
      <family val="3"/>
      <charset val="128"/>
    </font>
    <font>
      <sz val="6"/>
      <color indexed="8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02">
    <xf numFmtId="0" fontId="0" fillId="0" borderId="0" xfId="0"/>
    <xf numFmtId="0" fontId="4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18" xfId="3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8" fillId="0" borderId="17" xfId="3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/>
    </xf>
    <xf numFmtId="177" fontId="4" fillId="0" borderId="5" xfId="2" applyNumberFormat="1" applyFont="1" applyBorder="1" applyAlignment="1">
      <alignment horizontal="right" shrinkToFit="1"/>
    </xf>
    <xf numFmtId="181" fontId="4" fillId="0" borderId="0" xfId="0" applyNumberFormat="1" applyFont="1" applyBorder="1"/>
    <xf numFmtId="177" fontId="4" fillId="0" borderId="5" xfId="0" applyNumberFormat="1" applyFont="1" applyBorder="1" applyAlignment="1">
      <alignment horizontal="right" shrinkToFit="1"/>
    </xf>
    <xf numFmtId="0" fontId="8" fillId="0" borderId="21" xfId="0" applyFont="1" applyFill="1" applyBorder="1" applyAlignment="1">
      <alignment horizontal="left"/>
    </xf>
    <xf numFmtId="177" fontId="4" fillId="0" borderId="21" xfId="2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left"/>
    </xf>
    <xf numFmtId="177" fontId="4" fillId="0" borderId="17" xfId="0" applyNumberFormat="1" applyFont="1" applyBorder="1" applyAlignment="1">
      <alignment horizontal="right" shrinkToFit="1"/>
    </xf>
    <xf numFmtId="177" fontId="4" fillId="0" borderId="17" xfId="2" applyNumberFormat="1" applyFont="1" applyBorder="1" applyAlignment="1">
      <alignment horizontal="right" shrinkToFit="1"/>
    </xf>
    <xf numFmtId="0" fontId="7" fillId="0" borderId="0" xfId="0" applyFont="1" applyAlignment="1">
      <alignment horizontal="right" vertical="center"/>
    </xf>
    <xf numFmtId="177" fontId="4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5" xfId="3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5" xfId="2" applyNumberFormat="1" applyFont="1" applyBorder="1" applyAlignment="1">
      <alignment horizontal="right" shrinkToFit="1"/>
    </xf>
    <xf numFmtId="181" fontId="4" fillId="0" borderId="5" xfId="0" applyNumberFormat="1" applyFont="1" applyBorder="1" applyAlignment="1">
      <alignment horizontal="right" shrinkToFit="1"/>
    </xf>
    <xf numFmtId="181" fontId="4" fillId="0" borderId="5" xfId="0" applyNumberFormat="1" applyFont="1" applyBorder="1"/>
    <xf numFmtId="0" fontId="4" fillId="0" borderId="5" xfId="0" applyFont="1" applyBorder="1"/>
    <xf numFmtId="181" fontId="4" fillId="0" borderId="21" xfId="2" applyNumberFormat="1" applyFont="1" applyBorder="1" applyAlignment="1">
      <alignment horizontal="right" shrinkToFit="1"/>
    </xf>
    <xf numFmtId="181" fontId="4" fillId="0" borderId="21" xfId="0" applyNumberFormat="1" applyFont="1" applyBorder="1" applyAlignment="1">
      <alignment horizontal="right" shrinkToFit="1"/>
    </xf>
    <xf numFmtId="181" fontId="4" fillId="0" borderId="21" xfId="0" applyNumberFormat="1" applyFont="1" applyBorder="1"/>
    <xf numFmtId="0" fontId="4" fillId="0" borderId="17" xfId="0" applyFont="1" applyBorder="1"/>
    <xf numFmtId="181" fontId="4" fillId="0" borderId="17" xfId="0" applyNumberFormat="1" applyFont="1" applyBorder="1" applyAlignment="1">
      <alignment horizontal="right" shrinkToFit="1"/>
    </xf>
    <xf numFmtId="181" fontId="4" fillId="0" borderId="17" xfId="2" applyNumberFormat="1" applyFont="1" applyBorder="1" applyAlignment="1">
      <alignment horizontal="right" shrinkToFit="1"/>
    </xf>
    <xf numFmtId="181" fontId="4" fillId="0" borderId="17" xfId="0" applyNumberFormat="1" applyFont="1" applyBorder="1"/>
    <xf numFmtId="182" fontId="4" fillId="0" borderId="0" xfId="0" applyNumberFormat="1" applyFont="1"/>
    <xf numFmtId="1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1" fontId="12" fillId="0" borderId="0" xfId="2" applyNumberFormat="1" applyFont="1" applyFill="1" applyAlignment="1">
      <alignment vertical="center"/>
    </xf>
    <xf numFmtId="1" fontId="7" fillId="0" borderId="0" xfId="2" applyNumberFormat="1" applyFont="1" applyFill="1" applyAlignment="1">
      <alignment vertical="center"/>
    </xf>
    <xf numFmtId="2" fontId="12" fillId="0" borderId="0" xfId="2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9" fillId="0" borderId="1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1" fontId="12" fillId="0" borderId="44" xfId="2" applyNumberFormat="1" applyFont="1" applyFill="1" applyBorder="1" applyAlignment="1">
      <alignment horizontal="center" vertical="center"/>
    </xf>
    <xf numFmtId="1" fontId="12" fillId="0" borderId="8" xfId="2" applyNumberFormat="1" applyFont="1" applyFill="1" applyBorder="1" applyAlignment="1">
      <alignment horizontal="center" vertical="center"/>
    </xf>
    <xf numFmtId="1" fontId="12" fillId="0" borderId="9" xfId="2" applyNumberFormat="1" applyFont="1" applyFill="1" applyBorder="1" applyAlignment="1">
      <alignment horizontal="center" vertical="center"/>
    </xf>
    <xf numFmtId="1" fontId="12" fillId="0" borderId="20" xfId="2" applyNumberFormat="1" applyFont="1" applyFill="1" applyBorder="1" applyAlignment="1">
      <alignment horizontal="center" vertical="center"/>
    </xf>
    <xf numFmtId="1" fontId="12" fillId="0" borderId="67" xfId="2" applyNumberFormat="1" applyFont="1" applyFill="1" applyBorder="1" applyAlignment="1">
      <alignment horizontal="center" vertical="center"/>
    </xf>
    <xf numFmtId="1" fontId="7" fillId="0" borderId="44" xfId="2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left"/>
    </xf>
    <xf numFmtId="176" fontId="14" fillId="2" borderId="19" xfId="0" applyNumberFormat="1" applyFont="1" applyFill="1" applyBorder="1" applyAlignment="1">
      <alignment horizontal="right"/>
    </xf>
    <xf numFmtId="176" fontId="14" fillId="2" borderId="2" xfId="0" applyNumberFormat="1" applyFont="1" applyFill="1" applyBorder="1" applyAlignment="1">
      <alignment horizontal="right"/>
    </xf>
    <xf numFmtId="176" fontId="7" fillId="2" borderId="13" xfId="2" applyNumberFormat="1" applyFont="1" applyFill="1" applyBorder="1" applyAlignment="1">
      <alignment horizontal="right"/>
    </xf>
    <xf numFmtId="180" fontId="7" fillId="2" borderId="19" xfId="1" applyNumberFormat="1" applyFont="1" applyFill="1" applyBorder="1" applyAlignment="1">
      <alignment horizontal="right"/>
    </xf>
    <xf numFmtId="180" fontId="7" fillId="2" borderId="2" xfId="1" applyNumberFormat="1" applyFont="1" applyFill="1" applyBorder="1" applyAlignment="1">
      <alignment horizontal="right"/>
    </xf>
    <xf numFmtId="180" fontId="7" fillId="2" borderId="13" xfId="1" applyNumberFormat="1" applyFont="1" applyFill="1" applyBorder="1" applyAlignment="1">
      <alignment horizontal="right"/>
    </xf>
    <xf numFmtId="180" fontId="7" fillId="0" borderId="3" xfId="1" applyNumberFormat="1" applyFont="1" applyFill="1" applyBorder="1" applyAlignment="1">
      <alignment horizontal="right"/>
    </xf>
    <xf numFmtId="180" fontId="7" fillId="0" borderId="1" xfId="1" applyNumberFormat="1" applyFont="1" applyFill="1" applyBorder="1" applyAlignment="1">
      <alignment horizontal="right"/>
    </xf>
    <xf numFmtId="180" fontId="7" fillId="0" borderId="6" xfId="1" applyNumberFormat="1" applyFont="1" applyFill="1" applyBorder="1" applyAlignment="1">
      <alignment horizontal="right"/>
    </xf>
    <xf numFmtId="177" fontId="7" fillId="2" borderId="57" xfId="1" applyNumberFormat="1" applyFont="1" applyFill="1" applyBorder="1" applyAlignment="1">
      <alignment horizontal="right"/>
    </xf>
    <xf numFmtId="177" fontId="7" fillId="2" borderId="19" xfId="1" applyNumberFormat="1" applyFont="1" applyFill="1" applyBorder="1" applyAlignment="1">
      <alignment horizontal="right"/>
    </xf>
    <xf numFmtId="177" fontId="7" fillId="2" borderId="59" xfId="1" applyNumberFormat="1" applyFont="1" applyFill="1" applyBorder="1" applyAlignment="1">
      <alignment horizontal="right"/>
    </xf>
    <xf numFmtId="177" fontId="14" fillId="0" borderId="57" xfId="1" applyNumberFormat="1" applyFont="1" applyFill="1" applyBorder="1" applyAlignment="1"/>
    <xf numFmtId="177" fontId="7" fillId="0" borderId="1" xfId="1" applyNumberFormat="1" applyFont="1" applyFill="1" applyBorder="1" applyAlignment="1">
      <alignment horizontal="right"/>
    </xf>
    <xf numFmtId="177" fontId="7" fillId="0" borderId="6" xfId="1" applyNumberFormat="1" applyFont="1" applyFill="1" applyBorder="1" applyAlignment="1">
      <alignment horizontal="right"/>
    </xf>
    <xf numFmtId="177" fontId="7" fillId="2" borderId="2" xfId="1" applyNumberFormat="1" applyFont="1" applyFill="1" applyBorder="1" applyAlignment="1">
      <alignment horizontal="right"/>
    </xf>
    <xf numFmtId="177" fontId="7" fillId="2" borderId="13" xfId="1" applyNumberFormat="1" applyFont="1" applyFill="1" applyBorder="1" applyAlignment="1">
      <alignment horizontal="right"/>
    </xf>
    <xf numFmtId="176" fontId="14" fillId="0" borderId="19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>
      <alignment horizontal="right"/>
    </xf>
    <xf numFmtId="176" fontId="7" fillId="0" borderId="13" xfId="2" applyNumberFormat="1" applyFont="1" applyFill="1" applyBorder="1" applyAlignment="1">
      <alignment horizontal="right"/>
    </xf>
    <xf numFmtId="177" fontId="14" fillId="0" borderId="7" xfId="1" applyNumberFormat="1" applyFont="1" applyFill="1" applyBorder="1" applyAlignment="1"/>
    <xf numFmtId="177" fontId="14" fillId="0" borderId="1" xfId="1" applyNumberFormat="1" applyFont="1" applyFill="1" applyBorder="1" applyAlignment="1"/>
    <xf numFmtId="177" fontId="14" fillId="0" borderId="6" xfId="1" applyNumberFormat="1" applyFont="1" applyFill="1" applyBorder="1" applyAlignment="1"/>
    <xf numFmtId="176" fontId="14" fillId="0" borderId="57" xfId="0" applyNumberFormat="1" applyFont="1" applyFill="1" applyBorder="1" applyAlignment="1">
      <alignment horizontal="right"/>
    </xf>
    <xf numFmtId="180" fontId="7" fillId="0" borderId="57" xfId="1" applyNumberFormat="1" applyFont="1" applyFill="1" applyBorder="1" applyAlignment="1">
      <alignment horizontal="right"/>
    </xf>
    <xf numFmtId="180" fontId="7" fillId="0" borderId="2" xfId="1" applyNumberFormat="1" applyFont="1" applyFill="1" applyBorder="1" applyAlignment="1">
      <alignment horizontal="right"/>
    </xf>
    <xf numFmtId="180" fontId="7" fillId="0" borderId="13" xfId="1" applyNumberFormat="1" applyFont="1" applyFill="1" applyBorder="1" applyAlignment="1">
      <alignment horizontal="right"/>
    </xf>
    <xf numFmtId="176" fontId="7" fillId="0" borderId="68" xfId="2" applyNumberFormat="1" applyFont="1" applyFill="1" applyBorder="1" applyAlignment="1">
      <alignment horizontal="right"/>
    </xf>
    <xf numFmtId="180" fontId="7" fillId="0" borderId="19" xfId="1" applyNumberFormat="1" applyFont="1" applyFill="1" applyBorder="1" applyAlignment="1">
      <alignment horizontal="right"/>
    </xf>
    <xf numFmtId="176" fontId="7" fillId="0" borderId="19" xfId="1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>
      <alignment horizontal="right"/>
    </xf>
    <xf numFmtId="176" fontId="7" fillId="0" borderId="68" xfId="1" applyNumberFormat="1" applyFont="1" applyFill="1" applyBorder="1" applyAlignment="1">
      <alignment horizontal="right"/>
    </xf>
    <xf numFmtId="180" fontId="14" fillId="0" borderId="57" xfId="1" applyNumberFormat="1" applyFont="1" applyFill="1" applyBorder="1" applyAlignment="1">
      <alignment horizontal="right"/>
    </xf>
    <xf numFmtId="1" fontId="14" fillId="0" borderId="0" xfId="0" applyNumberFormat="1" applyFont="1" applyFill="1" applyAlignment="1">
      <alignment vertical="center"/>
    </xf>
    <xf numFmtId="1" fontId="13" fillId="0" borderId="11" xfId="0" applyNumberFormat="1" applyFont="1" applyFill="1" applyBorder="1" applyAlignment="1">
      <alignment horizontal="left"/>
    </xf>
    <xf numFmtId="176" fontId="14" fillId="0" borderId="3" xfId="0" applyNumberFormat="1" applyFont="1" applyFill="1" applyBorder="1" applyAlignment="1">
      <alignment horizontal="right"/>
    </xf>
    <xf numFmtId="176" fontId="14" fillId="0" borderId="1" xfId="0" applyNumberFormat="1" applyFont="1" applyFill="1" applyBorder="1" applyAlignment="1">
      <alignment horizontal="right"/>
    </xf>
    <xf numFmtId="176" fontId="7" fillId="0" borderId="6" xfId="2" applyNumberFormat="1" applyFont="1" applyFill="1" applyBorder="1" applyAlignment="1">
      <alignment horizontal="right"/>
    </xf>
    <xf numFmtId="177" fontId="7" fillId="0" borderId="3" xfId="1" applyNumberFormat="1" applyFont="1" applyFill="1" applyBorder="1" applyAlignment="1">
      <alignment horizontal="right"/>
    </xf>
    <xf numFmtId="176" fontId="14" fillId="0" borderId="7" xfId="0" applyNumberFormat="1" applyFont="1" applyFill="1" applyBorder="1" applyAlignment="1">
      <alignment horizontal="right"/>
    </xf>
    <xf numFmtId="180" fontId="7" fillId="0" borderId="7" xfId="1" applyNumberFormat="1" applyFont="1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/>
    </xf>
    <xf numFmtId="176" fontId="7" fillId="0" borderId="3" xfId="1" applyNumberFormat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right"/>
    </xf>
    <xf numFmtId="176" fontId="7" fillId="0" borderId="4" xfId="1" applyNumberFormat="1" applyFont="1" applyFill="1" applyBorder="1" applyAlignment="1">
      <alignment horizontal="right"/>
    </xf>
    <xf numFmtId="180" fontId="14" fillId="0" borderId="7" xfId="1" applyNumberFormat="1" applyFont="1" applyFill="1" applyBorder="1" applyAlignment="1">
      <alignment horizontal="right"/>
    </xf>
    <xf numFmtId="1" fontId="13" fillId="2" borderId="11" xfId="0" applyNumberFormat="1" applyFont="1" applyFill="1" applyBorder="1" applyAlignment="1">
      <alignment horizontal="left"/>
    </xf>
    <xf numFmtId="176" fontId="14" fillId="2" borderId="3" xfId="0" applyNumberFormat="1" applyFont="1" applyFill="1" applyBorder="1" applyAlignment="1">
      <alignment horizontal="right"/>
    </xf>
    <xf numFmtId="176" fontId="14" fillId="2" borderId="1" xfId="0" applyNumberFormat="1" applyFont="1" applyFill="1" applyBorder="1" applyAlignment="1">
      <alignment horizontal="right"/>
    </xf>
    <xf numFmtId="176" fontId="7" fillId="2" borderId="6" xfId="2" applyNumberFormat="1" applyFont="1" applyFill="1" applyBorder="1" applyAlignment="1">
      <alignment horizontal="right"/>
    </xf>
    <xf numFmtId="180" fontId="7" fillId="2" borderId="3" xfId="1" applyNumberFormat="1" applyFont="1" applyFill="1" applyBorder="1" applyAlignment="1">
      <alignment horizontal="right"/>
    </xf>
    <xf numFmtId="180" fontId="7" fillId="2" borderId="1" xfId="1" applyNumberFormat="1" applyFont="1" applyFill="1" applyBorder="1" applyAlignment="1">
      <alignment horizontal="right"/>
    </xf>
    <xf numFmtId="180" fontId="7" fillId="2" borderId="6" xfId="1" applyNumberFormat="1" applyFont="1" applyFill="1" applyBorder="1" applyAlignment="1">
      <alignment horizontal="right"/>
    </xf>
    <xf numFmtId="177" fontId="7" fillId="2" borderId="3" xfId="1" applyNumberFormat="1" applyFont="1" applyFill="1" applyBorder="1" applyAlignment="1">
      <alignment horizontal="right"/>
    </xf>
    <xf numFmtId="177" fontId="7" fillId="2" borderId="1" xfId="1" applyNumberFormat="1" applyFont="1" applyFill="1" applyBorder="1" applyAlignment="1">
      <alignment horizontal="right"/>
    </xf>
    <xf numFmtId="177" fontId="7" fillId="2" borderId="6" xfId="1" applyNumberFormat="1" applyFont="1" applyFill="1" applyBorder="1" applyAlignment="1">
      <alignment horizontal="right"/>
    </xf>
    <xf numFmtId="176" fontId="14" fillId="2" borderId="7" xfId="0" applyNumberFormat="1" applyFont="1" applyFill="1" applyBorder="1" applyAlignment="1">
      <alignment horizontal="right"/>
    </xf>
    <xf numFmtId="180" fontId="7" fillId="2" borderId="7" xfId="1" applyNumberFormat="1" applyFont="1" applyFill="1" applyBorder="1" applyAlignment="1">
      <alignment horizontal="right"/>
    </xf>
    <xf numFmtId="176" fontId="7" fillId="2" borderId="4" xfId="2" applyNumberFormat="1" applyFont="1" applyFill="1" applyBorder="1" applyAlignment="1">
      <alignment horizontal="right"/>
    </xf>
    <xf numFmtId="176" fontId="7" fillId="2" borderId="3" xfId="1" applyNumberFormat="1" applyFont="1" applyFill="1" applyBorder="1" applyAlignment="1">
      <alignment horizontal="right"/>
    </xf>
    <xf numFmtId="176" fontId="7" fillId="2" borderId="1" xfId="1" applyNumberFormat="1" applyFont="1" applyFill="1" applyBorder="1" applyAlignment="1">
      <alignment horizontal="right"/>
    </xf>
    <xf numFmtId="176" fontId="7" fillId="2" borderId="4" xfId="1" applyNumberFormat="1" applyFont="1" applyFill="1" applyBorder="1" applyAlignment="1">
      <alignment horizontal="right"/>
    </xf>
    <xf numFmtId="180" fontId="14" fillId="2" borderId="7" xfId="1" applyNumberFormat="1" applyFont="1" applyFill="1" applyBorder="1" applyAlignment="1">
      <alignment horizontal="right"/>
    </xf>
    <xf numFmtId="1" fontId="7" fillId="2" borderId="0" xfId="0" applyNumberFormat="1" applyFont="1" applyFill="1" applyAlignment="1">
      <alignment vertical="center"/>
    </xf>
    <xf numFmtId="1" fontId="14" fillId="2" borderId="0" xfId="0" applyNumberFormat="1" applyFont="1" applyFill="1" applyAlignment="1">
      <alignment vertical="center"/>
    </xf>
    <xf numFmtId="1" fontId="13" fillId="2" borderId="12" xfId="0" applyNumberFormat="1" applyFont="1" applyFill="1" applyBorder="1" applyAlignment="1">
      <alignment horizontal="left"/>
    </xf>
    <xf numFmtId="176" fontId="14" fillId="2" borderId="20" xfId="0" applyNumberFormat="1" applyFont="1" applyFill="1" applyBorder="1" applyAlignment="1">
      <alignment horizontal="right"/>
    </xf>
    <xf numFmtId="176" fontId="14" fillId="2" borderId="8" xfId="0" applyNumberFormat="1" applyFont="1" applyFill="1" applyBorder="1" applyAlignment="1">
      <alignment horizontal="right"/>
    </xf>
    <xf numFmtId="176" fontId="7" fillId="2" borderId="9" xfId="2" applyNumberFormat="1" applyFont="1" applyFill="1" applyBorder="1" applyAlignment="1">
      <alignment horizontal="right"/>
    </xf>
    <xf numFmtId="180" fontId="7" fillId="2" borderId="20" xfId="1" applyNumberFormat="1" applyFont="1" applyFill="1" applyBorder="1" applyAlignment="1">
      <alignment horizontal="right"/>
    </xf>
    <xf numFmtId="180" fontId="7" fillId="2" borderId="8" xfId="1" applyNumberFormat="1" applyFont="1" applyFill="1" applyBorder="1" applyAlignment="1">
      <alignment horizontal="right"/>
    </xf>
    <xf numFmtId="180" fontId="7" fillId="2" borderId="9" xfId="1" applyNumberFormat="1" applyFont="1" applyFill="1" applyBorder="1" applyAlignment="1">
      <alignment horizontal="right"/>
    </xf>
    <xf numFmtId="180" fontId="7" fillId="0" borderId="49" xfId="1" applyNumberFormat="1" applyFont="1" applyFill="1" applyBorder="1" applyAlignment="1">
      <alignment horizontal="right"/>
    </xf>
    <xf numFmtId="180" fontId="7" fillId="0" borderId="50" xfId="1" applyNumberFormat="1" applyFont="1" applyFill="1" applyBorder="1" applyAlignment="1">
      <alignment horizontal="right"/>
    </xf>
    <xf numFmtId="180" fontId="7" fillId="0" borderId="51" xfId="1" applyNumberFormat="1" applyFont="1" applyFill="1" applyBorder="1" applyAlignment="1">
      <alignment horizontal="right"/>
    </xf>
    <xf numFmtId="177" fontId="7" fillId="2" borderId="44" xfId="1" applyNumberFormat="1" applyFont="1" applyFill="1" applyBorder="1" applyAlignment="1">
      <alignment horizontal="right"/>
    </xf>
    <xf numFmtId="177" fontId="7" fillId="2" borderId="20" xfId="1" applyNumberFormat="1" applyFont="1" applyFill="1" applyBorder="1" applyAlignment="1">
      <alignment horizontal="right"/>
    </xf>
    <xf numFmtId="177" fontId="7" fillId="2" borderId="60" xfId="1" applyNumberFormat="1" applyFont="1" applyFill="1" applyBorder="1" applyAlignment="1">
      <alignment horizontal="right"/>
    </xf>
    <xf numFmtId="177" fontId="14" fillId="0" borderId="44" xfId="1" applyNumberFormat="1" applyFont="1" applyFill="1" applyBorder="1" applyAlignment="1"/>
    <xf numFmtId="177" fontId="7" fillId="0" borderId="8" xfId="1" applyNumberFormat="1" applyFont="1" applyFill="1" applyBorder="1" applyAlignment="1">
      <alignment horizontal="right"/>
    </xf>
    <xf numFmtId="177" fontId="7" fillId="0" borderId="9" xfId="1" applyNumberFormat="1" applyFont="1" applyFill="1" applyBorder="1" applyAlignment="1">
      <alignment horizontal="right"/>
    </xf>
    <xf numFmtId="177" fontId="7" fillId="0" borderId="44" xfId="1" applyNumberFormat="1" applyFont="1" applyFill="1" applyBorder="1" applyAlignment="1">
      <alignment horizontal="right"/>
    </xf>
    <xf numFmtId="177" fontId="7" fillId="2" borderId="8" xfId="1" applyNumberFormat="1" applyFont="1" applyFill="1" applyBorder="1" applyAlignment="1">
      <alignment horizontal="right"/>
    </xf>
    <xf numFmtId="177" fontId="7" fillId="2" borderId="9" xfId="1" applyNumberFormat="1" applyFont="1" applyFill="1" applyBorder="1" applyAlignment="1">
      <alignment horizontal="right"/>
    </xf>
    <xf numFmtId="177" fontId="14" fillId="0" borderId="8" xfId="1" applyNumberFormat="1" applyFont="1" applyFill="1" applyBorder="1" applyAlignment="1"/>
    <xf numFmtId="177" fontId="14" fillId="0" borderId="9" xfId="1" applyNumberFormat="1" applyFont="1" applyFill="1" applyBorder="1" applyAlignment="1"/>
    <xf numFmtId="176" fontId="14" fillId="2" borderId="44" xfId="0" applyNumberFormat="1" applyFont="1" applyFill="1" applyBorder="1" applyAlignment="1">
      <alignment horizontal="right"/>
    </xf>
    <xf numFmtId="180" fontId="7" fillId="2" borderId="44" xfId="1" applyNumberFormat="1" applyFont="1" applyFill="1" applyBorder="1" applyAlignment="1">
      <alignment horizontal="right"/>
    </xf>
    <xf numFmtId="176" fontId="7" fillId="2" borderId="67" xfId="2" applyNumberFormat="1" applyFont="1" applyFill="1" applyBorder="1" applyAlignment="1">
      <alignment horizontal="right"/>
    </xf>
    <xf numFmtId="176" fontId="7" fillId="2" borderId="20" xfId="1" applyNumberFormat="1" applyFont="1" applyFill="1" applyBorder="1" applyAlignment="1">
      <alignment horizontal="right"/>
    </xf>
    <xf numFmtId="176" fontId="7" fillId="2" borderId="8" xfId="1" applyNumberFormat="1" applyFont="1" applyFill="1" applyBorder="1" applyAlignment="1">
      <alignment horizontal="right"/>
    </xf>
    <xf numFmtId="176" fontId="7" fillId="2" borderId="67" xfId="1" applyNumberFormat="1" applyFont="1" applyFill="1" applyBorder="1" applyAlignment="1">
      <alignment horizontal="right"/>
    </xf>
    <xf numFmtId="180" fontId="14" fillId="2" borderId="44" xfId="1" applyNumberFormat="1" applyFont="1" applyFill="1" applyBorder="1" applyAlignment="1">
      <alignment horizontal="right"/>
    </xf>
    <xf numFmtId="1" fontId="13" fillId="2" borderId="17" xfId="0" applyNumberFormat="1" applyFont="1" applyFill="1" applyBorder="1" applyAlignment="1">
      <alignment horizontal="left"/>
    </xf>
    <xf numFmtId="176" fontId="14" fillId="2" borderId="32" xfId="0" applyNumberFormat="1" applyFont="1" applyFill="1" applyBorder="1" applyAlignment="1">
      <alignment horizontal="right"/>
    </xf>
    <xf numFmtId="176" fontId="14" fillId="2" borderId="15" xfId="0" applyNumberFormat="1" applyFont="1" applyFill="1" applyBorder="1" applyAlignment="1">
      <alignment horizontal="right"/>
    </xf>
    <xf numFmtId="176" fontId="7" fillId="2" borderId="16" xfId="2" applyNumberFormat="1" applyFont="1" applyFill="1" applyBorder="1" applyAlignment="1">
      <alignment horizontal="right"/>
    </xf>
    <xf numFmtId="180" fontId="7" fillId="2" borderId="32" xfId="1" applyNumberFormat="1" applyFont="1" applyFill="1" applyBorder="1" applyAlignment="1">
      <alignment horizontal="right"/>
    </xf>
    <xf numFmtId="180" fontId="7" fillId="2" borderId="15" xfId="1" applyNumberFormat="1" applyFont="1" applyFill="1" applyBorder="1" applyAlignment="1">
      <alignment horizontal="right"/>
    </xf>
    <xf numFmtId="180" fontId="7" fillId="2" borderId="16" xfId="1" applyNumberFormat="1" applyFont="1" applyFill="1" applyBorder="1" applyAlignment="1">
      <alignment horizontal="right"/>
    </xf>
    <xf numFmtId="180" fontId="7" fillId="0" borderId="45" xfId="1" applyNumberFormat="1" applyFont="1" applyFill="1" applyBorder="1" applyAlignment="1">
      <alignment horizontal="right"/>
    </xf>
    <xf numFmtId="180" fontId="7" fillId="0" borderId="40" xfId="1" applyNumberFormat="1" applyFont="1" applyFill="1" applyBorder="1" applyAlignment="1">
      <alignment horizontal="right"/>
    </xf>
    <xf numFmtId="180" fontId="7" fillId="0" borderId="42" xfId="1" applyNumberFormat="1" applyFont="1" applyFill="1" applyBorder="1" applyAlignment="1">
      <alignment horizontal="right"/>
    </xf>
    <xf numFmtId="177" fontId="7" fillId="2" borderId="45" xfId="1" applyNumberFormat="1" applyFont="1" applyFill="1" applyBorder="1" applyAlignment="1">
      <alignment horizontal="right"/>
    </xf>
    <xf numFmtId="177" fontId="7" fillId="2" borderId="46" xfId="1" applyNumberFormat="1" applyFont="1" applyFill="1" applyBorder="1" applyAlignment="1">
      <alignment horizontal="right"/>
    </xf>
    <xf numFmtId="177" fontId="7" fillId="2" borderId="61" xfId="1" applyNumberFormat="1" applyFont="1" applyFill="1" applyBorder="1" applyAlignment="1">
      <alignment horizontal="right"/>
    </xf>
    <xf numFmtId="177" fontId="7" fillId="2" borderId="32" xfId="1" applyNumberFormat="1" applyFont="1" applyFill="1" applyBorder="1" applyAlignment="1">
      <alignment horizontal="right"/>
    </xf>
    <xf numFmtId="177" fontId="7" fillId="2" borderId="15" xfId="1" applyNumberFormat="1" applyFont="1" applyFill="1" applyBorder="1" applyAlignment="1">
      <alignment horizontal="right"/>
    </xf>
    <xf numFmtId="177" fontId="7" fillId="2" borderId="16" xfId="1" applyNumberFormat="1" applyFont="1" applyFill="1" applyBorder="1" applyAlignment="1">
      <alignment horizontal="right"/>
    </xf>
    <xf numFmtId="177" fontId="14" fillId="0" borderId="14" xfId="1" applyNumberFormat="1" applyFont="1" applyFill="1" applyBorder="1" applyAlignment="1"/>
    <xf numFmtId="177" fontId="14" fillId="0" borderId="15" xfId="1" applyNumberFormat="1" applyFont="1" applyFill="1" applyBorder="1" applyAlignment="1"/>
    <xf numFmtId="177" fontId="14" fillId="0" borderId="16" xfId="1" applyNumberFormat="1" applyFont="1" applyFill="1" applyBorder="1" applyAlignment="1"/>
    <xf numFmtId="176" fontId="14" fillId="2" borderId="14" xfId="0" applyNumberFormat="1" applyFont="1" applyFill="1" applyBorder="1" applyAlignment="1">
      <alignment horizontal="right"/>
    </xf>
    <xf numFmtId="176" fontId="7" fillId="2" borderId="36" xfId="2" applyNumberFormat="1" applyFont="1" applyFill="1" applyBorder="1" applyAlignment="1">
      <alignment horizontal="right"/>
    </xf>
    <xf numFmtId="180" fontId="7" fillId="2" borderId="45" xfId="1" applyNumberFormat="1" applyFont="1" applyFill="1" applyBorder="1" applyAlignment="1">
      <alignment horizontal="right"/>
    </xf>
    <xf numFmtId="180" fontId="7" fillId="2" borderId="40" xfId="1" applyNumberFormat="1" applyFont="1" applyFill="1" applyBorder="1" applyAlignment="1">
      <alignment horizontal="right"/>
    </xf>
    <xf numFmtId="180" fontId="7" fillId="2" borderId="42" xfId="1" applyNumberFormat="1" applyFont="1" applyFill="1" applyBorder="1" applyAlignment="1">
      <alignment horizontal="right"/>
    </xf>
    <xf numFmtId="180" fontId="7" fillId="2" borderId="14" xfId="1" applyNumberFormat="1" applyFont="1" applyFill="1" applyBorder="1" applyAlignment="1">
      <alignment horizontal="right"/>
    </xf>
    <xf numFmtId="176" fontId="7" fillId="2" borderId="15" xfId="1" applyNumberFormat="1" applyFont="1" applyFill="1" applyBorder="1" applyAlignment="1">
      <alignment horizontal="right"/>
    </xf>
    <xf numFmtId="176" fontId="7" fillId="2" borderId="36" xfId="1" applyNumberFormat="1" applyFont="1" applyFill="1" applyBorder="1" applyAlignment="1">
      <alignment horizontal="right"/>
    </xf>
    <xf numFmtId="180" fontId="14" fillId="2" borderId="45" xfId="1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left"/>
    </xf>
    <xf numFmtId="176" fontId="14" fillId="2" borderId="46" xfId="0" applyNumberFormat="1" applyFont="1" applyFill="1" applyBorder="1" applyAlignment="1">
      <alignment horizontal="right"/>
    </xf>
    <xf numFmtId="176" fontId="14" fillId="2" borderId="40" xfId="0" applyNumberFormat="1" applyFont="1" applyFill="1" applyBorder="1" applyAlignment="1">
      <alignment horizontal="right"/>
    </xf>
    <xf numFmtId="176" fontId="7" fillId="2" borderId="42" xfId="2" applyNumberFormat="1" applyFont="1" applyFill="1" applyBorder="1" applyAlignment="1">
      <alignment horizontal="right"/>
    </xf>
    <xf numFmtId="180" fontId="7" fillId="2" borderId="46" xfId="1" applyNumberFormat="1" applyFont="1" applyFill="1" applyBorder="1" applyAlignment="1">
      <alignment horizontal="right"/>
    </xf>
    <xf numFmtId="180" fontId="7" fillId="0" borderId="46" xfId="1" applyNumberFormat="1" applyFont="1" applyFill="1" applyBorder="1" applyAlignment="1">
      <alignment horizontal="right"/>
    </xf>
    <xf numFmtId="177" fontId="7" fillId="2" borderId="40" xfId="1" applyNumberFormat="1" applyFont="1" applyFill="1" applyBorder="1" applyAlignment="1">
      <alignment horizontal="right"/>
    </xf>
    <xf numFmtId="177" fontId="7" fillId="2" borderId="42" xfId="1" applyNumberFormat="1" applyFont="1" applyFill="1" applyBorder="1" applyAlignment="1">
      <alignment horizontal="right"/>
    </xf>
    <xf numFmtId="176" fontId="14" fillId="2" borderId="45" xfId="0" applyNumberFormat="1" applyFont="1" applyFill="1" applyBorder="1" applyAlignment="1">
      <alignment horizontal="right"/>
    </xf>
    <xf numFmtId="176" fontId="7" fillId="2" borderId="69" xfId="2" applyNumberFormat="1" applyFont="1" applyFill="1" applyBorder="1" applyAlignment="1">
      <alignment horizontal="right"/>
    </xf>
    <xf numFmtId="176" fontId="7" fillId="2" borderId="46" xfId="1" applyNumberFormat="1" applyFont="1" applyFill="1" applyBorder="1" applyAlignment="1">
      <alignment horizontal="right"/>
    </xf>
    <xf numFmtId="176" fontId="7" fillId="2" borderId="40" xfId="1" applyNumberFormat="1" applyFont="1" applyFill="1" applyBorder="1" applyAlignment="1">
      <alignment horizontal="right"/>
    </xf>
    <xf numFmtId="176" fontId="7" fillId="2" borderId="69" xfId="1" applyNumberFormat="1" applyFont="1" applyFill="1" applyBorder="1" applyAlignment="1">
      <alignment horizontal="right"/>
    </xf>
    <xf numFmtId="1" fontId="12" fillId="2" borderId="54" xfId="0" applyNumberFormat="1" applyFont="1" applyFill="1" applyBorder="1" applyAlignment="1">
      <alignment horizontal="left"/>
    </xf>
    <xf numFmtId="176" fontId="14" fillId="2" borderId="55" xfId="0" applyNumberFormat="1" applyFont="1" applyFill="1" applyBorder="1" applyAlignment="1">
      <alignment horizontal="right"/>
    </xf>
    <xf numFmtId="176" fontId="14" fillId="2" borderId="41" xfId="0" applyNumberFormat="1" applyFont="1" applyFill="1" applyBorder="1" applyAlignment="1">
      <alignment horizontal="right"/>
    </xf>
    <xf numFmtId="176" fontId="7" fillId="2" borderId="43" xfId="2" applyNumberFormat="1" applyFont="1" applyFill="1" applyBorder="1" applyAlignment="1">
      <alignment horizontal="right"/>
    </xf>
    <xf numFmtId="180" fontId="7" fillId="2" borderId="56" xfId="1" applyNumberFormat="1" applyFont="1" applyFill="1" applyBorder="1" applyAlignment="1">
      <alignment horizontal="right"/>
    </xf>
    <xf numFmtId="180" fontId="7" fillId="2" borderId="41" xfId="1" applyNumberFormat="1" applyFont="1" applyFill="1" applyBorder="1" applyAlignment="1">
      <alignment horizontal="right"/>
    </xf>
    <xf numFmtId="180" fontId="7" fillId="2" borderId="43" xfId="1" applyNumberFormat="1" applyFont="1" applyFill="1" applyBorder="1" applyAlignment="1">
      <alignment horizontal="right"/>
    </xf>
    <xf numFmtId="180" fontId="7" fillId="0" borderId="56" xfId="1" applyNumberFormat="1" applyFont="1" applyFill="1" applyBorder="1" applyAlignment="1">
      <alignment horizontal="right"/>
    </xf>
    <xf numFmtId="180" fontId="7" fillId="0" borderId="41" xfId="1" applyNumberFormat="1" applyFont="1" applyFill="1" applyBorder="1" applyAlignment="1">
      <alignment horizontal="right"/>
    </xf>
    <xf numFmtId="180" fontId="7" fillId="0" borderId="43" xfId="1" applyNumberFormat="1" applyFont="1" applyFill="1" applyBorder="1" applyAlignment="1">
      <alignment horizontal="right"/>
    </xf>
    <xf numFmtId="177" fontId="7" fillId="2" borderId="56" xfId="1" applyNumberFormat="1" applyFont="1" applyFill="1" applyBorder="1" applyAlignment="1">
      <alignment horizontal="right"/>
    </xf>
    <xf numFmtId="177" fontId="7" fillId="2" borderId="55" xfId="1" applyNumberFormat="1" applyFont="1" applyFill="1" applyBorder="1" applyAlignment="1">
      <alignment horizontal="right"/>
    </xf>
    <xf numFmtId="177" fontId="7" fillId="2" borderId="62" xfId="1" applyNumberFormat="1" applyFont="1" applyFill="1" applyBorder="1" applyAlignment="1">
      <alignment horizontal="right"/>
    </xf>
    <xf numFmtId="177" fontId="14" fillId="0" borderId="39" xfId="1" applyNumberFormat="1" applyFont="1" applyFill="1" applyBorder="1" applyAlignment="1"/>
    <xf numFmtId="177" fontId="7" fillId="0" borderId="38" xfId="1" applyNumberFormat="1" applyFont="1" applyFill="1" applyBorder="1" applyAlignment="1">
      <alignment horizontal="right"/>
    </xf>
    <xf numFmtId="177" fontId="7" fillId="0" borderId="22" xfId="1" applyNumberFormat="1" applyFont="1" applyFill="1" applyBorder="1" applyAlignment="1">
      <alignment horizontal="right"/>
    </xf>
    <xf numFmtId="177" fontId="7" fillId="2" borderId="39" xfId="1" applyNumberFormat="1" applyFont="1" applyFill="1" applyBorder="1" applyAlignment="1">
      <alignment horizontal="right"/>
    </xf>
    <xf numFmtId="177" fontId="7" fillId="2" borderId="38" xfId="1" applyNumberFormat="1" applyFont="1" applyFill="1" applyBorder="1" applyAlignment="1">
      <alignment horizontal="right"/>
    </xf>
    <xf numFmtId="177" fontId="7" fillId="2" borderId="22" xfId="1" applyNumberFormat="1" applyFont="1" applyFill="1" applyBorder="1" applyAlignment="1">
      <alignment horizontal="right"/>
    </xf>
    <xf numFmtId="177" fontId="7" fillId="2" borderId="41" xfId="1" applyNumberFormat="1" applyFont="1" applyFill="1" applyBorder="1" applyAlignment="1">
      <alignment horizontal="right"/>
    </xf>
    <xf numFmtId="177" fontId="7" fillId="2" borderId="43" xfId="1" applyNumberFormat="1" applyFont="1" applyFill="1" applyBorder="1" applyAlignment="1">
      <alignment horizontal="right"/>
    </xf>
    <xf numFmtId="177" fontId="14" fillId="0" borderId="56" xfId="1" applyNumberFormat="1" applyFont="1" applyFill="1" applyBorder="1" applyAlignment="1"/>
    <xf numFmtId="177" fontId="14" fillId="0" borderId="41" xfId="1" applyNumberFormat="1" applyFont="1" applyFill="1" applyBorder="1" applyAlignment="1"/>
    <xf numFmtId="177" fontId="14" fillId="0" borderId="43" xfId="1" applyNumberFormat="1" applyFont="1" applyFill="1" applyBorder="1" applyAlignment="1"/>
    <xf numFmtId="176" fontId="14" fillId="2" borderId="56" xfId="0" applyNumberFormat="1" applyFont="1" applyFill="1" applyBorder="1" applyAlignment="1">
      <alignment horizontal="right"/>
    </xf>
    <xf numFmtId="176" fontId="7" fillId="2" borderId="70" xfId="2" applyNumberFormat="1" applyFont="1" applyFill="1" applyBorder="1" applyAlignment="1">
      <alignment horizontal="right"/>
    </xf>
    <xf numFmtId="180" fontId="7" fillId="2" borderId="55" xfId="1" applyNumberFormat="1" applyFont="1" applyFill="1" applyBorder="1" applyAlignment="1">
      <alignment horizontal="right"/>
    </xf>
    <xf numFmtId="176" fontId="7" fillId="2" borderId="55" xfId="1" applyNumberFormat="1" applyFont="1" applyFill="1" applyBorder="1" applyAlignment="1">
      <alignment horizontal="right"/>
    </xf>
    <xf numFmtId="176" fontId="7" fillId="2" borderId="41" xfId="1" applyNumberFormat="1" applyFont="1" applyFill="1" applyBorder="1" applyAlignment="1">
      <alignment horizontal="right"/>
    </xf>
    <xf numFmtId="176" fontId="7" fillId="2" borderId="70" xfId="1" applyNumberFormat="1" applyFont="1" applyFill="1" applyBorder="1" applyAlignment="1">
      <alignment horizontal="right"/>
    </xf>
    <xf numFmtId="180" fontId="14" fillId="2" borderId="56" xfId="1" applyNumberFormat="1" applyFont="1" applyFill="1" applyBorder="1" applyAlignment="1">
      <alignment horizontal="right"/>
    </xf>
    <xf numFmtId="1" fontId="13" fillId="2" borderId="58" xfId="0" applyNumberFormat="1" applyFont="1" applyFill="1" applyBorder="1" applyAlignment="1">
      <alignment horizontal="left"/>
    </xf>
    <xf numFmtId="176" fontId="7" fillId="2" borderId="71" xfId="2" applyNumberFormat="1" applyFont="1" applyFill="1" applyBorder="1" applyAlignment="1">
      <alignment horizontal="right"/>
    </xf>
    <xf numFmtId="176" fontId="7" fillId="2" borderId="52" xfId="2" applyNumberFormat="1" applyFont="1" applyFill="1" applyBorder="1" applyAlignment="1">
      <alignment horizontal="right"/>
    </xf>
    <xf numFmtId="176" fontId="7" fillId="2" borderId="63" xfId="2" applyNumberFormat="1" applyFont="1" applyFill="1" applyBorder="1" applyAlignment="1">
      <alignment horizontal="right"/>
    </xf>
    <xf numFmtId="180" fontId="7" fillId="2" borderId="48" xfId="1" applyNumberFormat="1" applyFont="1" applyFill="1" applyBorder="1" applyAlignment="1">
      <alignment horizontal="right"/>
    </xf>
    <xf numFmtId="180" fontId="7" fillId="2" borderId="52" xfId="1" applyNumberFormat="1" applyFont="1" applyFill="1" applyBorder="1" applyAlignment="1">
      <alignment horizontal="right"/>
    </xf>
    <xf numFmtId="180" fontId="7" fillId="2" borderId="53" xfId="1" applyNumberFormat="1" applyFont="1" applyFill="1" applyBorder="1" applyAlignment="1">
      <alignment horizontal="right"/>
    </xf>
    <xf numFmtId="180" fontId="7" fillId="0" borderId="47" xfId="1" applyNumberFormat="1" applyFont="1" applyFill="1" applyBorder="1" applyAlignment="1">
      <alignment horizontal="right"/>
    </xf>
    <xf numFmtId="180" fontId="7" fillId="0" borderId="52" xfId="1" applyNumberFormat="1" applyFont="1" applyFill="1" applyBorder="1" applyAlignment="1">
      <alignment horizontal="right"/>
    </xf>
    <xf numFmtId="180" fontId="7" fillId="0" borderId="53" xfId="1" applyNumberFormat="1" applyFont="1" applyFill="1" applyBorder="1" applyAlignment="1">
      <alignment horizontal="right"/>
    </xf>
    <xf numFmtId="177" fontId="7" fillId="2" borderId="47" xfId="1" applyNumberFormat="1" applyFont="1" applyFill="1" applyBorder="1" applyAlignment="1">
      <alignment horizontal="right"/>
    </xf>
    <xf numFmtId="177" fontId="7" fillId="2" borderId="48" xfId="1" applyNumberFormat="1" applyFont="1" applyFill="1" applyBorder="1" applyAlignment="1">
      <alignment horizontal="right"/>
    </xf>
    <xf numFmtId="177" fontId="7" fillId="2" borderId="63" xfId="1" applyNumberFormat="1" applyFont="1" applyFill="1" applyBorder="1" applyAlignment="1">
      <alignment horizontal="right"/>
    </xf>
    <xf numFmtId="177" fontId="7" fillId="2" borderId="52" xfId="1" applyNumberFormat="1" applyFont="1" applyFill="1" applyBorder="1" applyAlignment="1">
      <alignment horizontal="right"/>
    </xf>
    <xf numFmtId="177" fontId="7" fillId="2" borderId="53" xfId="1" applyNumberFormat="1" applyFont="1" applyFill="1" applyBorder="1" applyAlignment="1">
      <alignment horizontal="right"/>
    </xf>
    <xf numFmtId="177" fontId="14" fillId="0" borderId="47" xfId="1" applyNumberFormat="1" applyFont="1" applyFill="1" applyBorder="1" applyAlignment="1"/>
    <xf numFmtId="177" fontId="14" fillId="0" borderId="52" xfId="1" applyNumberFormat="1" applyFont="1" applyFill="1" applyBorder="1" applyAlignment="1"/>
    <xf numFmtId="177" fontId="14" fillId="0" borderId="53" xfId="1" applyNumberFormat="1" applyFont="1" applyFill="1" applyBorder="1" applyAlignment="1"/>
    <xf numFmtId="180" fontId="7" fillId="2" borderId="47" xfId="1" applyNumberFormat="1" applyFont="1" applyFill="1" applyBorder="1" applyAlignment="1">
      <alignment horizontal="right"/>
    </xf>
    <xf numFmtId="176" fontId="7" fillId="2" borderId="52" xfId="1" applyNumberFormat="1" applyFont="1" applyFill="1" applyBorder="1" applyAlignment="1">
      <alignment horizontal="right"/>
    </xf>
    <xf numFmtId="176" fontId="7" fillId="2" borderId="71" xfId="1" applyNumberFormat="1" applyFont="1" applyFill="1" applyBorder="1" applyAlignment="1">
      <alignment horizontal="right"/>
    </xf>
    <xf numFmtId="180" fontId="14" fillId="2" borderId="47" xfId="1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left"/>
    </xf>
    <xf numFmtId="176" fontId="7" fillId="2" borderId="0" xfId="2" applyNumberFormat="1" applyFont="1" applyFill="1" applyBorder="1" applyAlignment="1">
      <alignment horizontal="right"/>
    </xf>
    <xf numFmtId="180" fontId="7" fillId="2" borderId="0" xfId="1" applyNumberFormat="1" applyFont="1" applyFill="1" applyBorder="1" applyAlignment="1">
      <alignment horizontal="right"/>
    </xf>
    <xf numFmtId="176" fontId="14" fillId="2" borderId="0" xfId="0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7" fontId="7" fillId="2" borderId="0" xfId="1" applyNumberFormat="1" applyFont="1" applyFill="1" applyBorder="1" applyAlignment="1">
      <alignment horizontal="right"/>
    </xf>
    <xf numFmtId="177" fontId="14" fillId="0" borderId="0" xfId="1" applyNumberFormat="1" applyFont="1" applyFill="1" applyBorder="1" applyAlignment="1"/>
    <xf numFmtId="179" fontId="14" fillId="2" borderId="0" xfId="0" applyNumberFormat="1" applyFont="1" applyFill="1" applyBorder="1" applyAlignment="1">
      <alignment horizontal="right"/>
    </xf>
    <xf numFmtId="178" fontId="14" fillId="2" borderId="0" xfId="0" applyNumberFormat="1" applyFont="1" applyFill="1" applyBorder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180" fontId="14" fillId="2" borderId="0" xfId="1" applyNumberFormat="1" applyFont="1" applyFill="1" applyBorder="1" applyAlignment="1">
      <alignment horizontal="right"/>
    </xf>
    <xf numFmtId="1" fontId="9" fillId="0" borderId="37" xfId="0" applyNumberFormat="1" applyFont="1" applyFill="1" applyBorder="1" applyAlignment="1">
      <alignment horizontal="right" vertical="center"/>
    </xf>
    <xf numFmtId="1" fontId="5" fillId="0" borderId="37" xfId="2" applyNumberFormat="1" applyFont="1" applyFill="1" applyBorder="1" applyAlignment="1">
      <alignment vertical="center"/>
    </xf>
    <xf numFmtId="1" fontId="12" fillId="0" borderId="37" xfId="2" applyNumberFormat="1" applyFont="1" applyFill="1" applyBorder="1" applyAlignment="1">
      <alignment vertical="center"/>
    </xf>
    <xf numFmtId="1" fontId="5" fillId="0" borderId="0" xfId="2" applyNumberFormat="1" applyFont="1" applyFill="1" applyAlignment="1">
      <alignment vertical="center"/>
    </xf>
    <xf numFmtId="178" fontId="12" fillId="0" borderId="0" xfId="2" applyNumberFormat="1" applyFont="1" applyFill="1" applyAlignment="1">
      <alignment vertical="center"/>
    </xf>
    <xf numFmtId="1" fontId="9" fillId="0" borderId="33" xfId="0" applyNumberFormat="1" applyFont="1" applyFill="1" applyBorder="1" applyAlignment="1">
      <alignment horizontal="right" vertical="center"/>
    </xf>
    <xf numFmtId="176" fontId="7" fillId="0" borderId="30" xfId="2" applyNumberFormat="1" applyFont="1" applyFill="1" applyBorder="1" applyAlignment="1"/>
    <xf numFmtId="176" fontId="7" fillId="0" borderId="24" xfId="2" applyNumberFormat="1" applyFont="1" applyFill="1" applyBorder="1" applyAlignment="1"/>
    <xf numFmtId="176" fontId="7" fillId="0" borderId="25" xfId="2" applyNumberFormat="1" applyFont="1" applyFill="1" applyBorder="1" applyAlignment="1"/>
    <xf numFmtId="176" fontId="7" fillId="0" borderId="23" xfId="2" applyNumberFormat="1" applyFont="1" applyFill="1" applyBorder="1" applyAlignment="1"/>
    <xf numFmtId="180" fontId="7" fillId="0" borderId="23" xfId="1" applyNumberFormat="1" applyFont="1" applyFill="1" applyBorder="1" applyAlignment="1">
      <alignment horizontal="right"/>
    </xf>
    <xf numFmtId="180" fontId="7" fillId="0" borderId="24" xfId="1" applyNumberFormat="1" applyFont="1" applyFill="1" applyBorder="1" applyAlignment="1">
      <alignment horizontal="right"/>
    </xf>
    <xf numFmtId="180" fontId="7" fillId="0" borderId="25" xfId="1" applyNumberFormat="1" applyFont="1" applyFill="1" applyBorder="1" applyAlignment="1">
      <alignment horizontal="right"/>
    </xf>
    <xf numFmtId="177" fontId="7" fillId="0" borderId="23" xfId="1" applyNumberFormat="1" applyFont="1" applyFill="1" applyBorder="1" applyAlignment="1">
      <alignment horizontal="right"/>
    </xf>
    <xf numFmtId="177" fontId="7" fillId="0" borderId="24" xfId="1" applyNumberFormat="1" applyFont="1" applyFill="1" applyBorder="1" applyAlignment="1">
      <alignment horizontal="right"/>
    </xf>
    <xf numFmtId="177" fontId="7" fillId="0" borderId="25" xfId="1" applyNumberFormat="1" applyFont="1" applyFill="1" applyBorder="1" applyAlignment="1">
      <alignment horizontal="right"/>
    </xf>
    <xf numFmtId="178" fontId="7" fillId="0" borderId="23" xfId="2" applyNumberFormat="1" applyFont="1" applyFill="1" applyBorder="1" applyAlignment="1"/>
    <xf numFmtId="178" fontId="7" fillId="0" borderId="24" xfId="2" applyNumberFormat="1" applyFont="1" applyFill="1" applyBorder="1" applyAlignment="1"/>
    <xf numFmtId="178" fontId="7" fillId="0" borderId="25" xfId="2" applyNumberFormat="1" applyFont="1" applyFill="1" applyBorder="1" applyAlignment="1"/>
    <xf numFmtId="177" fontId="7" fillId="0" borderId="30" xfId="1" applyNumberFormat="1" applyFont="1" applyFill="1" applyBorder="1" applyAlignment="1">
      <alignment horizontal="right"/>
    </xf>
    <xf numFmtId="177" fontId="7" fillId="0" borderId="34" xfId="1" applyNumberFormat="1" applyFont="1" applyFill="1" applyBorder="1" applyAlignment="1">
      <alignment horizontal="right"/>
    </xf>
    <xf numFmtId="176" fontId="7" fillId="0" borderId="34" xfId="2" applyNumberFormat="1" applyFont="1" applyFill="1" applyBorder="1" applyAlignment="1"/>
    <xf numFmtId="178" fontId="7" fillId="0" borderId="30" xfId="2" applyNumberFormat="1" applyFont="1" applyFill="1" applyBorder="1" applyAlignment="1"/>
    <xf numFmtId="178" fontId="7" fillId="0" borderId="34" xfId="2" applyNumberFormat="1" applyFont="1" applyFill="1" applyBorder="1" applyAlignment="1"/>
    <xf numFmtId="180" fontId="7" fillId="0" borderId="30" xfId="1" applyNumberFormat="1" applyFont="1" applyFill="1" applyBorder="1" applyAlignment="1">
      <alignment horizontal="right"/>
    </xf>
    <xf numFmtId="180" fontId="7" fillId="0" borderId="34" xfId="1" applyNumberFormat="1" applyFont="1" applyFill="1" applyBorder="1" applyAlignment="1">
      <alignment horizontal="right"/>
    </xf>
    <xf numFmtId="176" fontId="7" fillId="0" borderId="30" xfId="1" applyNumberFormat="1" applyFont="1" applyFill="1" applyBorder="1" applyAlignment="1">
      <alignment horizontal="right"/>
    </xf>
    <xf numFmtId="176" fontId="7" fillId="0" borderId="24" xfId="1" applyNumberFormat="1" applyFont="1" applyFill="1" applyBorder="1" applyAlignment="1">
      <alignment horizontal="right"/>
    </xf>
    <xf numFmtId="176" fontId="7" fillId="0" borderId="34" xfId="1" applyNumberFormat="1" applyFont="1" applyFill="1" applyBorder="1" applyAlignment="1">
      <alignment horizontal="right"/>
    </xf>
    <xf numFmtId="180" fontId="14" fillId="0" borderId="23" xfId="1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 vertical="center"/>
    </xf>
    <xf numFmtId="176" fontId="7" fillId="0" borderId="3" xfId="2" applyNumberFormat="1" applyFont="1" applyFill="1" applyBorder="1" applyAlignment="1"/>
    <xf numFmtId="176" fontId="7" fillId="0" borderId="1" xfId="2" applyNumberFormat="1" applyFont="1" applyFill="1" applyBorder="1" applyAlignment="1"/>
    <xf numFmtId="176" fontId="7" fillId="0" borderId="6" xfId="2" applyNumberFormat="1" applyFont="1" applyFill="1" applyBorder="1" applyAlignment="1"/>
    <xf numFmtId="176" fontId="7" fillId="0" borderId="7" xfId="2" applyNumberFormat="1" applyFont="1" applyFill="1" applyBorder="1" applyAlignment="1"/>
    <xf numFmtId="177" fontId="7" fillId="0" borderId="7" xfId="1" applyNumberFormat="1" applyFont="1" applyFill="1" applyBorder="1" applyAlignment="1">
      <alignment horizontal="right"/>
    </xf>
    <xf numFmtId="178" fontId="7" fillId="0" borderId="7" xfId="2" applyNumberFormat="1" applyFont="1" applyFill="1" applyBorder="1" applyAlignment="1"/>
    <xf numFmtId="178" fontId="7" fillId="0" borderId="1" xfId="2" applyNumberFormat="1" applyFont="1" applyFill="1" applyBorder="1" applyAlignment="1"/>
    <xf numFmtId="178" fontId="7" fillId="0" borderId="6" xfId="2" applyNumberFormat="1" applyFont="1" applyFill="1" applyBorder="1" applyAlignment="1"/>
    <xf numFmtId="177" fontId="7" fillId="0" borderId="4" xfId="1" applyNumberFormat="1" applyFont="1" applyFill="1" applyBorder="1" applyAlignment="1">
      <alignment horizontal="right"/>
    </xf>
    <xf numFmtId="176" fontId="7" fillId="0" borderId="4" xfId="2" applyNumberFormat="1" applyFont="1" applyFill="1" applyBorder="1" applyAlignment="1"/>
    <xf numFmtId="178" fontId="7" fillId="0" borderId="3" xfId="2" applyNumberFormat="1" applyFont="1" applyFill="1" applyBorder="1" applyAlignment="1"/>
    <xf numFmtId="178" fontId="7" fillId="0" borderId="4" xfId="2" applyNumberFormat="1" applyFont="1" applyFill="1" applyBorder="1" applyAlignment="1"/>
    <xf numFmtId="180" fontId="7" fillId="0" borderId="4" xfId="1" applyNumberFormat="1" applyFont="1" applyFill="1" applyBorder="1" applyAlignment="1">
      <alignment horizontal="right"/>
    </xf>
    <xf numFmtId="1" fontId="9" fillId="0" borderId="26" xfId="0" applyNumberFormat="1" applyFont="1" applyFill="1" applyBorder="1" applyAlignment="1">
      <alignment horizontal="right" vertical="center"/>
    </xf>
    <xf numFmtId="176" fontId="7" fillId="0" borderId="31" xfId="2" applyNumberFormat="1" applyFont="1" applyFill="1" applyBorder="1" applyAlignment="1"/>
    <xf numFmtId="176" fontId="7" fillId="0" borderId="28" xfId="2" applyNumberFormat="1" applyFont="1" applyFill="1" applyBorder="1" applyAlignment="1"/>
    <xf numFmtId="176" fontId="7" fillId="0" borderId="29" xfId="2" applyNumberFormat="1" applyFont="1" applyFill="1" applyBorder="1" applyAlignment="1"/>
    <xf numFmtId="176" fontId="7" fillId="0" borderId="27" xfId="2" applyNumberFormat="1" applyFont="1" applyFill="1" applyBorder="1" applyAlignment="1"/>
    <xf numFmtId="180" fontId="7" fillId="0" borderId="27" xfId="1" applyNumberFormat="1" applyFont="1" applyFill="1" applyBorder="1" applyAlignment="1">
      <alignment horizontal="right"/>
    </xf>
    <xf numFmtId="180" fontId="7" fillId="0" borderId="28" xfId="1" applyNumberFormat="1" applyFont="1" applyFill="1" applyBorder="1" applyAlignment="1">
      <alignment horizontal="right"/>
    </xf>
    <xf numFmtId="180" fontId="7" fillId="0" borderId="29" xfId="1" applyNumberFormat="1" applyFont="1" applyFill="1" applyBorder="1" applyAlignment="1">
      <alignment horizontal="right"/>
    </xf>
    <xf numFmtId="177" fontId="7" fillId="0" borderId="27" xfId="1" applyNumberFormat="1" applyFont="1" applyFill="1" applyBorder="1" applyAlignment="1">
      <alignment horizontal="right"/>
    </xf>
    <xf numFmtId="177" fontId="7" fillId="0" borderId="28" xfId="1" applyNumberFormat="1" applyFont="1" applyFill="1" applyBorder="1" applyAlignment="1">
      <alignment horizontal="right"/>
    </xf>
    <xf numFmtId="177" fontId="7" fillId="0" borderId="29" xfId="1" applyNumberFormat="1" applyFont="1" applyFill="1" applyBorder="1" applyAlignment="1">
      <alignment horizontal="right"/>
    </xf>
    <xf numFmtId="178" fontId="7" fillId="0" borderId="27" xfId="2" applyNumberFormat="1" applyFont="1" applyFill="1" applyBorder="1" applyAlignment="1"/>
    <xf numFmtId="178" fontId="7" fillId="0" borderId="28" xfId="2" applyNumberFormat="1" applyFont="1" applyFill="1" applyBorder="1" applyAlignment="1"/>
    <xf numFmtId="178" fontId="7" fillId="0" borderId="29" xfId="2" applyNumberFormat="1" applyFont="1" applyFill="1" applyBorder="1" applyAlignment="1"/>
    <xf numFmtId="177" fontId="7" fillId="0" borderId="31" xfId="1" applyNumberFormat="1" applyFont="1" applyFill="1" applyBorder="1" applyAlignment="1">
      <alignment horizontal="right"/>
    </xf>
    <xf numFmtId="177" fontId="7" fillId="0" borderId="35" xfId="1" applyNumberFormat="1" applyFont="1" applyFill="1" applyBorder="1" applyAlignment="1">
      <alignment horizontal="right"/>
    </xf>
    <xf numFmtId="176" fontId="7" fillId="0" borderId="35" xfId="2" applyNumberFormat="1" applyFont="1" applyFill="1" applyBorder="1" applyAlignment="1"/>
    <xf numFmtId="178" fontId="7" fillId="0" borderId="31" xfId="2" applyNumberFormat="1" applyFont="1" applyFill="1" applyBorder="1" applyAlignment="1"/>
    <xf numFmtId="178" fontId="7" fillId="0" borderId="35" xfId="2" applyNumberFormat="1" applyFont="1" applyFill="1" applyBorder="1" applyAlignment="1"/>
    <xf numFmtId="180" fontId="7" fillId="0" borderId="31" xfId="1" applyNumberFormat="1" applyFont="1" applyFill="1" applyBorder="1" applyAlignment="1">
      <alignment horizontal="right"/>
    </xf>
    <xf numFmtId="180" fontId="7" fillId="0" borderId="35" xfId="1" applyNumberFormat="1" applyFont="1" applyFill="1" applyBorder="1" applyAlignment="1">
      <alignment horizontal="right"/>
    </xf>
    <xf numFmtId="176" fontId="7" fillId="0" borderId="31" xfId="1" applyNumberFormat="1" applyFont="1" applyFill="1" applyBorder="1" applyAlignment="1">
      <alignment horizontal="right"/>
    </xf>
    <xf numFmtId="176" fontId="7" fillId="0" borderId="28" xfId="1" applyNumberFormat="1" applyFont="1" applyFill="1" applyBorder="1" applyAlignment="1">
      <alignment horizontal="right"/>
    </xf>
    <xf numFmtId="176" fontId="7" fillId="0" borderId="35" xfId="1" applyNumberFormat="1" applyFont="1" applyFill="1" applyBorder="1" applyAlignment="1">
      <alignment horizontal="right"/>
    </xf>
    <xf numFmtId="180" fontId="14" fillId="0" borderId="27" xfId="1" applyNumberFormat="1" applyFont="1" applyFill="1" applyBorder="1" applyAlignment="1">
      <alignment horizontal="right"/>
    </xf>
    <xf numFmtId="1" fontId="9" fillId="0" borderId="17" xfId="0" applyNumberFormat="1" applyFont="1" applyFill="1" applyBorder="1" applyAlignment="1">
      <alignment horizontal="right" vertical="center"/>
    </xf>
    <xf numFmtId="176" fontId="7" fillId="0" borderId="32" xfId="2" applyNumberFormat="1" applyFont="1" applyFill="1" applyBorder="1" applyAlignment="1"/>
    <xf numFmtId="176" fontId="7" fillId="0" borderId="15" xfId="2" applyNumberFormat="1" applyFont="1" applyFill="1" applyBorder="1" applyAlignment="1"/>
    <xf numFmtId="176" fontId="7" fillId="0" borderId="16" xfId="2" applyNumberFormat="1" applyFont="1" applyFill="1" applyBorder="1" applyAlignment="1"/>
    <xf numFmtId="176" fontId="7" fillId="0" borderId="14" xfId="2" applyNumberFormat="1" applyFont="1" applyFill="1" applyBorder="1" applyAlignment="1"/>
    <xf numFmtId="180" fontId="7" fillId="0" borderId="14" xfId="1" applyNumberFormat="1" applyFont="1" applyFill="1" applyBorder="1" applyAlignment="1">
      <alignment horizontal="right"/>
    </xf>
    <xf numFmtId="180" fontId="7" fillId="0" borderId="15" xfId="1" applyNumberFormat="1" applyFont="1" applyFill="1" applyBorder="1" applyAlignment="1">
      <alignment horizontal="right"/>
    </xf>
    <xf numFmtId="180" fontId="7" fillId="0" borderId="16" xfId="1" applyNumberFormat="1" applyFont="1" applyFill="1" applyBorder="1" applyAlignment="1">
      <alignment horizontal="right"/>
    </xf>
    <xf numFmtId="177" fontId="7" fillId="0" borderId="14" xfId="1" applyNumberFormat="1" applyFont="1" applyFill="1" applyBorder="1" applyAlignment="1">
      <alignment horizontal="right"/>
    </xf>
    <xf numFmtId="177" fontId="7" fillId="0" borderId="15" xfId="1" applyNumberFormat="1" applyFont="1" applyFill="1" applyBorder="1" applyAlignment="1">
      <alignment horizontal="right"/>
    </xf>
    <xf numFmtId="177" fontId="7" fillId="0" borderId="16" xfId="1" applyNumberFormat="1" applyFont="1" applyFill="1" applyBorder="1" applyAlignment="1">
      <alignment horizontal="right"/>
    </xf>
    <xf numFmtId="178" fontId="7" fillId="0" borderId="14" xfId="2" applyNumberFormat="1" applyFont="1" applyFill="1" applyBorder="1" applyAlignment="1"/>
    <xf numFmtId="178" fontId="7" fillId="0" borderId="15" xfId="2" applyNumberFormat="1" applyFont="1" applyFill="1" applyBorder="1" applyAlignment="1"/>
    <xf numFmtId="178" fontId="7" fillId="0" borderId="16" xfId="2" applyNumberFormat="1" applyFont="1" applyFill="1" applyBorder="1" applyAlignment="1"/>
    <xf numFmtId="177" fontId="7" fillId="0" borderId="32" xfId="1" applyNumberFormat="1" applyFont="1" applyFill="1" applyBorder="1" applyAlignment="1">
      <alignment horizontal="right"/>
    </xf>
    <xf numFmtId="177" fontId="7" fillId="0" borderId="36" xfId="1" applyNumberFormat="1" applyFont="1" applyFill="1" applyBorder="1" applyAlignment="1">
      <alignment horizontal="right"/>
    </xf>
    <xf numFmtId="176" fontId="7" fillId="0" borderId="36" xfId="2" applyNumberFormat="1" applyFont="1" applyFill="1" applyBorder="1" applyAlignment="1"/>
    <xf numFmtId="178" fontId="7" fillId="0" borderId="32" xfId="2" applyNumberFormat="1" applyFont="1" applyFill="1" applyBorder="1" applyAlignment="1"/>
    <xf numFmtId="178" fontId="7" fillId="0" borderId="36" xfId="2" applyNumberFormat="1" applyFont="1" applyFill="1" applyBorder="1" applyAlignment="1"/>
    <xf numFmtId="180" fontId="7" fillId="0" borderId="32" xfId="1" applyNumberFormat="1" applyFont="1" applyFill="1" applyBorder="1" applyAlignment="1">
      <alignment horizontal="right"/>
    </xf>
    <xf numFmtId="180" fontId="7" fillId="0" borderId="36" xfId="1" applyNumberFormat="1" applyFont="1" applyFill="1" applyBorder="1" applyAlignment="1">
      <alignment horizontal="right"/>
    </xf>
    <xf numFmtId="176" fontId="7" fillId="0" borderId="32" xfId="1" applyNumberFormat="1" applyFont="1" applyFill="1" applyBorder="1" applyAlignment="1">
      <alignment horizontal="right"/>
    </xf>
    <xf numFmtId="176" fontId="7" fillId="0" borderId="15" xfId="1" applyNumberFormat="1" applyFont="1" applyFill="1" applyBorder="1" applyAlignment="1">
      <alignment horizontal="right"/>
    </xf>
    <xf numFmtId="176" fontId="7" fillId="0" borderId="36" xfId="1" applyNumberFormat="1" applyFont="1" applyFill="1" applyBorder="1" applyAlignment="1">
      <alignment horizontal="right"/>
    </xf>
    <xf numFmtId="180" fontId="14" fillId="0" borderId="14" xfId="1" applyNumberFormat="1" applyFont="1" applyFill="1" applyBorder="1" applyAlignment="1">
      <alignment horizontal="right"/>
    </xf>
    <xf numFmtId="176" fontId="15" fillId="2" borderId="14" xfId="0" applyNumberFormat="1" applyFont="1" applyFill="1" applyBorder="1" applyAlignment="1">
      <alignment horizontal="right"/>
    </xf>
    <xf numFmtId="176" fontId="6" fillId="2" borderId="71" xfId="2" applyNumberFormat="1" applyFont="1" applyFill="1" applyBorder="1" applyAlignment="1">
      <alignment horizontal="right"/>
    </xf>
    <xf numFmtId="176" fontId="6" fillId="2" borderId="36" xfId="2" applyNumberFormat="1" applyFont="1" applyFill="1" applyBorder="1" applyAlignment="1">
      <alignment horizontal="right"/>
    </xf>
    <xf numFmtId="176" fontId="6" fillId="2" borderId="63" xfId="2" applyNumberFormat="1" applyFont="1" applyFill="1" applyBorder="1" applyAlignment="1">
      <alignment horizontal="right"/>
    </xf>
    <xf numFmtId="176" fontId="6" fillId="2" borderId="32" xfId="1" applyNumberFormat="1" applyFont="1" applyFill="1" applyBorder="1" applyAlignment="1">
      <alignment horizontal="right"/>
    </xf>
    <xf numFmtId="176" fontId="6" fillId="2" borderId="48" xfId="1" applyNumberFormat="1" applyFont="1" applyFill="1" applyBorder="1" applyAlignment="1">
      <alignment horizontal="right"/>
    </xf>
    <xf numFmtId="176" fontId="6" fillId="0" borderId="36" xfId="2" applyNumberFormat="1" applyFont="1" applyFill="1" applyBorder="1" applyAlignment="1"/>
    <xf numFmtId="176" fontId="6" fillId="0" borderId="14" xfId="2" applyNumberFormat="1" applyFont="1" applyFill="1" applyBorder="1" applyAlignment="1"/>
    <xf numFmtId="0" fontId="9" fillId="0" borderId="5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" fontId="12" fillId="0" borderId="64" xfId="2" applyNumberFormat="1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1" fontId="12" fillId="2" borderId="25" xfId="2" applyNumberFormat="1" applyFont="1" applyFill="1" applyBorder="1" applyAlignment="1">
      <alignment horizontal="center" vertical="center"/>
    </xf>
    <xf numFmtId="1" fontId="12" fillId="2" borderId="9" xfId="2" applyNumberFormat="1" applyFont="1" applyFill="1" applyBorder="1" applyAlignment="1">
      <alignment horizontal="center" vertical="center"/>
    </xf>
    <xf numFmtId="1" fontId="12" fillId="2" borderId="30" xfId="2" applyNumberFormat="1" applyFont="1" applyFill="1" applyBorder="1" applyAlignment="1">
      <alignment horizontal="center" vertical="center"/>
    </xf>
    <xf numFmtId="1" fontId="12" fillId="2" borderId="20" xfId="2" applyNumberFormat="1" applyFont="1" applyFill="1" applyBorder="1" applyAlignment="1">
      <alignment horizontal="center" vertical="center"/>
    </xf>
    <xf numFmtId="1" fontId="12" fillId="2" borderId="24" xfId="2" applyNumberFormat="1" applyFont="1" applyFill="1" applyBorder="1" applyAlignment="1">
      <alignment horizontal="center" vertical="center"/>
    </xf>
    <xf numFmtId="1" fontId="12" fillId="2" borderId="8" xfId="2" applyNumberFormat="1" applyFont="1" applyFill="1" applyBorder="1" applyAlignment="1">
      <alignment horizontal="center" vertical="center"/>
    </xf>
    <xf numFmtId="1" fontId="12" fillId="0" borderId="25" xfId="2" applyNumberFormat="1" applyFont="1" applyFill="1" applyBorder="1" applyAlignment="1">
      <alignment horizontal="center" vertical="center"/>
    </xf>
    <xf numFmtId="1" fontId="12" fillId="0" borderId="9" xfId="2" applyNumberFormat="1" applyFont="1" applyFill="1" applyBorder="1" applyAlignment="1">
      <alignment horizontal="center" vertical="center"/>
    </xf>
    <xf numFmtId="1" fontId="12" fillId="0" borderId="30" xfId="2" applyNumberFormat="1" applyFont="1" applyFill="1" applyBorder="1" applyAlignment="1">
      <alignment horizontal="center" vertical="center"/>
    </xf>
    <xf numFmtId="1" fontId="12" fillId="0" borderId="20" xfId="2" applyNumberFormat="1" applyFont="1" applyFill="1" applyBorder="1" applyAlignment="1">
      <alignment horizontal="center" vertical="center"/>
    </xf>
    <xf numFmtId="1" fontId="12" fillId="0" borderId="24" xfId="2" applyNumberFormat="1" applyFont="1" applyFill="1" applyBorder="1" applyAlignment="1">
      <alignment horizontal="center" vertical="center"/>
    </xf>
    <xf numFmtId="1" fontId="12" fillId="0" borderId="8" xfId="2" applyNumberFormat="1" applyFont="1" applyFill="1" applyBorder="1" applyAlignment="1">
      <alignment horizontal="center" vertical="center"/>
    </xf>
    <xf numFmtId="1" fontId="12" fillId="2" borderId="64" xfId="2" applyNumberFormat="1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1" fontId="12" fillId="2" borderId="65" xfId="2" applyNumberFormat="1" applyFont="1" applyFill="1" applyBorder="1" applyAlignment="1">
      <alignment horizontal="center" vertical="center" wrapText="1"/>
    </xf>
    <xf numFmtId="1" fontId="12" fillId="2" borderId="66" xfId="2" applyNumberFormat="1" applyFont="1" applyFill="1" applyBorder="1" applyAlignment="1">
      <alignment horizontal="center" vertical="center" wrapText="1"/>
    </xf>
    <xf numFmtId="2" fontId="12" fillId="2" borderId="64" xfId="2" applyNumberFormat="1" applyFont="1" applyFill="1" applyBorder="1" applyAlignment="1">
      <alignment horizontal="center" vertical="center" wrapText="1"/>
    </xf>
    <xf numFmtId="2" fontId="12" fillId="2" borderId="65" xfId="2" applyNumberFormat="1" applyFont="1" applyFill="1" applyBorder="1" applyAlignment="1">
      <alignment horizontal="center" vertical="center" wrapText="1"/>
    </xf>
    <xf numFmtId="2" fontId="12" fillId="2" borderId="66" xfId="2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2" borderId="23" xfId="2" applyNumberFormat="1" applyFont="1" applyFill="1" applyBorder="1" applyAlignment="1">
      <alignment horizontal="center" vertical="center"/>
    </xf>
    <xf numFmtId="1" fontId="12" fillId="2" borderId="44" xfId="2" applyNumberFormat="1" applyFont="1" applyFill="1" applyBorder="1" applyAlignment="1">
      <alignment horizontal="center" vertical="center"/>
    </xf>
    <xf numFmtId="2" fontId="12" fillId="2" borderId="72" xfId="2" applyNumberFormat="1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1" fontId="7" fillId="2" borderId="25" xfId="2" applyNumberFormat="1" applyFont="1" applyFill="1" applyBorder="1" applyAlignment="1">
      <alignment horizontal="center" vertical="center"/>
    </xf>
    <xf numFmtId="1" fontId="7" fillId="2" borderId="9" xfId="2" applyNumberFormat="1" applyFont="1" applyFill="1" applyBorder="1" applyAlignment="1">
      <alignment horizontal="center" vertical="center"/>
    </xf>
    <xf numFmtId="1" fontId="12" fillId="0" borderId="72" xfId="2" applyNumberFormat="1" applyFont="1" applyFill="1" applyBorder="1" applyAlignment="1">
      <alignment horizontal="center" vertical="center"/>
    </xf>
    <xf numFmtId="1" fontId="12" fillId="0" borderId="65" xfId="2" applyNumberFormat="1" applyFont="1" applyFill="1" applyBorder="1" applyAlignment="1">
      <alignment horizontal="center" vertical="center"/>
    </xf>
    <xf numFmtId="1" fontId="12" fillId="0" borderId="66" xfId="2" applyNumberFormat="1" applyFont="1" applyFill="1" applyBorder="1" applyAlignment="1">
      <alignment horizontal="center" vertical="center"/>
    </xf>
    <xf numFmtId="1" fontId="12" fillId="0" borderId="64" xfId="2" applyNumberFormat="1" applyFont="1" applyFill="1" applyBorder="1" applyAlignment="1">
      <alignment horizontal="center" vertical="center"/>
    </xf>
    <xf numFmtId="1" fontId="12" fillId="0" borderId="23" xfId="2" applyNumberFormat="1" applyFont="1" applyFill="1" applyBorder="1" applyAlignment="1">
      <alignment horizontal="center" vertical="center"/>
    </xf>
    <xf numFmtId="2" fontId="12" fillId="0" borderId="64" xfId="2" applyNumberFormat="1" applyFont="1" applyFill="1" applyBorder="1" applyAlignment="1">
      <alignment horizontal="center" vertical="center" wrapText="1"/>
    </xf>
    <xf numFmtId="2" fontId="12" fillId="0" borderId="65" xfId="2" applyNumberFormat="1" applyFont="1" applyFill="1" applyBorder="1" applyAlignment="1">
      <alignment horizontal="center" vertical="center" wrapText="1"/>
    </xf>
    <xf numFmtId="2" fontId="12" fillId="0" borderId="66" xfId="2" applyNumberFormat="1" applyFont="1" applyFill="1" applyBorder="1" applyAlignment="1">
      <alignment horizontal="center" vertical="center" wrapText="1"/>
    </xf>
    <xf numFmtId="1" fontId="12" fillId="0" borderId="34" xfId="2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一人平均う歯数!$C$7:$Q$7</c:f>
              <c:numCache>
                <c:formatCode>0.00_);[Red]\(0.00\)</c:formatCode>
                <c:ptCount val="15"/>
                <c:pt idx="0">
                  <c:v>1.2289409297448444</c:v>
                </c:pt>
                <c:pt idx="1">
                  <c:v>1.2453271028037383</c:v>
                </c:pt>
                <c:pt idx="2">
                  <c:v>0.93176470588235294</c:v>
                </c:pt>
                <c:pt idx="3">
                  <c:v>1.0815286624203821</c:v>
                </c:pt>
                <c:pt idx="4">
                  <c:v>1.079136690647482</c:v>
                </c:pt>
                <c:pt idx="5">
                  <c:v>0.72776646300067893</c:v>
                </c:pt>
                <c:pt idx="6">
                  <c:v>0.64558232931726911</c:v>
                </c:pt>
                <c:pt idx="7">
                  <c:v>0.68674304418985266</c:v>
                </c:pt>
                <c:pt idx="8">
                  <c:v>0.67100868403473612</c:v>
                </c:pt>
                <c:pt idx="9">
                  <c:v>0.50862372404083067</c:v>
                </c:pt>
                <c:pt idx="10">
                  <c:v>0.5571273122959739</c:v>
                </c:pt>
                <c:pt idx="11">
                  <c:v>0.44734133790737562</c:v>
                </c:pt>
                <c:pt idx="12">
                  <c:v>0.45204081632653059</c:v>
                </c:pt>
                <c:pt idx="13">
                  <c:v>0.45238925706313221</c:v>
                </c:pt>
                <c:pt idx="14">
                  <c:v>0.40248962655601661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D-4C4D-AB3C-BA3FF754A396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D-4C4D-AB3C-BA3FF754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0400"/>
        <c:axId val="-1649230192"/>
      </c:lineChart>
      <c:catAx>
        <c:axId val="-164922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019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301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04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一人平均う歯数!$C$17:$Q$17</c:f>
              <c:numCache>
                <c:formatCode>0.00_);[Red]\(0.00\)</c:formatCode>
                <c:ptCount val="15"/>
                <c:pt idx="0">
                  <c:v>2.3065420560747665</c:v>
                </c:pt>
                <c:pt idx="1">
                  <c:v>2.2085769980506824</c:v>
                </c:pt>
                <c:pt idx="2">
                  <c:v>1.7195121951219512</c:v>
                </c:pt>
                <c:pt idx="3">
                  <c:v>1.969758064516129</c:v>
                </c:pt>
                <c:pt idx="4">
                  <c:v>1.8721174004192873</c:v>
                </c:pt>
                <c:pt idx="5">
                  <c:v>1.3605870020964361</c:v>
                </c:pt>
                <c:pt idx="6">
                  <c:v>1.4061135371179039</c:v>
                </c:pt>
                <c:pt idx="7">
                  <c:v>1.1271820448877805</c:v>
                </c:pt>
                <c:pt idx="8">
                  <c:v>0.90099009900990101</c:v>
                </c:pt>
                <c:pt idx="9">
                  <c:v>0.91400491400491402</c:v>
                </c:pt>
                <c:pt idx="10">
                  <c:v>0.78172588832487311</c:v>
                </c:pt>
                <c:pt idx="11">
                  <c:v>1.3770083102493076</c:v>
                </c:pt>
                <c:pt idx="12">
                  <c:v>0.80289855072463767</c:v>
                </c:pt>
                <c:pt idx="13">
                  <c:v>0.59593023255813948</c:v>
                </c:pt>
                <c:pt idx="14">
                  <c:v>0.69841269841269837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6-4878-9225-492DB00B06A8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6-4878-9225-492DB00B0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4752"/>
        <c:axId val="-1649228016"/>
      </c:lineChart>
      <c:catAx>
        <c:axId val="-164922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801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80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47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一人平均う歯数!$C$19:$Q$19</c:f>
              <c:numCache>
                <c:formatCode>0.00_);[Red]\(0.00\)</c:formatCode>
                <c:ptCount val="15"/>
                <c:pt idx="0">
                  <c:v>1.7743467933491686</c:v>
                </c:pt>
                <c:pt idx="1">
                  <c:v>1.3152173913043479</c:v>
                </c:pt>
                <c:pt idx="2">
                  <c:v>1.4696629213483146</c:v>
                </c:pt>
                <c:pt idx="3">
                  <c:v>1.5566265060240965</c:v>
                </c:pt>
                <c:pt idx="4">
                  <c:v>1.3059125964010283</c:v>
                </c:pt>
                <c:pt idx="5">
                  <c:v>1.135831381733021</c:v>
                </c:pt>
                <c:pt idx="6">
                  <c:v>1.5035629453681709</c:v>
                </c:pt>
                <c:pt idx="7">
                  <c:v>1.0259067357512954</c:v>
                </c:pt>
                <c:pt idx="8">
                  <c:v>0.57103825136612019</c:v>
                </c:pt>
                <c:pt idx="9">
                  <c:v>0.71130952380952384</c:v>
                </c:pt>
                <c:pt idx="10">
                  <c:v>0.70809248554913296</c:v>
                </c:pt>
                <c:pt idx="11">
                  <c:v>0.85668789808917201</c:v>
                </c:pt>
                <c:pt idx="12">
                  <c:v>0.76489028213166144</c:v>
                </c:pt>
                <c:pt idx="13">
                  <c:v>0.65243902439024393</c:v>
                </c:pt>
                <c:pt idx="14">
                  <c:v>0.7011173184357542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6-41D9-853C-368B99DA3B8B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6-41D9-853C-368B99DA3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0944"/>
        <c:axId val="-1649223664"/>
      </c:lineChart>
      <c:catAx>
        <c:axId val="-164922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366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366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09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一人平均う歯数!$C$20:$Q$20</c:f>
              <c:numCache>
                <c:formatCode>0.00_);[Red]\(0.00\)</c:formatCode>
                <c:ptCount val="15"/>
                <c:pt idx="0">
                  <c:v>1.4300518134715026</c:v>
                </c:pt>
                <c:pt idx="1">
                  <c:v>1.4915254237288136</c:v>
                </c:pt>
                <c:pt idx="2">
                  <c:v>1.4248704663212435</c:v>
                </c:pt>
                <c:pt idx="3">
                  <c:v>1.41</c:v>
                </c:pt>
                <c:pt idx="4">
                  <c:v>0.9027027027027027</c:v>
                </c:pt>
                <c:pt idx="5">
                  <c:v>1.0796019900497513</c:v>
                </c:pt>
                <c:pt idx="6">
                  <c:v>1.1989528795811519</c:v>
                </c:pt>
                <c:pt idx="7">
                  <c:v>0.76719576719576721</c:v>
                </c:pt>
                <c:pt idx="8">
                  <c:v>1.1229050279329609</c:v>
                </c:pt>
                <c:pt idx="9">
                  <c:v>0.989247311827957</c:v>
                </c:pt>
                <c:pt idx="10">
                  <c:v>0.4</c:v>
                </c:pt>
                <c:pt idx="11">
                  <c:v>0.43023255813953487</c:v>
                </c:pt>
                <c:pt idx="12">
                  <c:v>0.4861111111111111</c:v>
                </c:pt>
                <c:pt idx="13">
                  <c:v>0.37583892617449666</c:v>
                </c:pt>
                <c:pt idx="14">
                  <c:v>0.21546961325966851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EE-4E79-AEBD-53D982931EA9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E-4E79-AEBD-53D982931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32368"/>
        <c:axId val="-1649233456"/>
      </c:lineChart>
      <c:catAx>
        <c:axId val="-1649232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34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334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23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一人平均う歯数!$C$21:$Q$21</c:f>
              <c:numCache>
                <c:formatCode>0.00_);[Red]\(0.00\)</c:formatCode>
                <c:ptCount val="15"/>
                <c:pt idx="0">
                  <c:v>0.30656934306569344</c:v>
                </c:pt>
                <c:pt idx="1">
                  <c:v>0.27966101694915252</c:v>
                </c:pt>
                <c:pt idx="2">
                  <c:v>0.13445378151260504</c:v>
                </c:pt>
                <c:pt idx="3">
                  <c:v>0.24299065420560748</c:v>
                </c:pt>
                <c:pt idx="4">
                  <c:v>0.1743119266055046</c:v>
                </c:pt>
                <c:pt idx="5">
                  <c:v>0.15</c:v>
                </c:pt>
                <c:pt idx="6">
                  <c:v>0.21505376344086022</c:v>
                </c:pt>
                <c:pt idx="7">
                  <c:v>0.13157894736842105</c:v>
                </c:pt>
                <c:pt idx="8">
                  <c:v>0.125</c:v>
                </c:pt>
                <c:pt idx="9">
                  <c:v>5.128205128205128E-2</c:v>
                </c:pt>
                <c:pt idx="10">
                  <c:v>7.5630252100840331E-2</c:v>
                </c:pt>
                <c:pt idx="11">
                  <c:v>7.7669902912621352E-2</c:v>
                </c:pt>
                <c:pt idx="12">
                  <c:v>1.5748031496062992E-2</c:v>
                </c:pt>
                <c:pt idx="13">
                  <c:v>8.4745762711864403E-2</c:v>
                </c:pt>
                <c:pt idx="14">
                  <c:v>4.1666666666666664E-2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7-43E4-9C62-DB78DA531CDD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7-43E4-9C62-DB78DA531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7472"/>
        <c:axId val="-1649223120"/>
      </c:lineChart>
      <c:catAx>
        <c:axId val="-1649227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31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231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74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79259832608742831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一人平均う歯数!$C$22:$Q$22</c:f>
              <c:numCache>
                <c:formatCode>0.00_);[Red]\(0.00\)</c:formatCode>
                <c:ptCount val="15"/>
                <c:pt idx="0">
                  <c:v>1.478494623655914</c:v>
                </c:pt>
                <c:pt idx="1">
                  <c:v>1.5412371134020619</c:v>
                </c:pt>
                <c:pt idx="2">
                  <c:v>1.0403587443946187</c:v>
                </c:pt>
                <c:pt idx="3">
                  <c:v>1.0728155339805825</c:v>
                </c:pt>
                <c:pt idx="4">
                  <c:v>1.1839622641509433</c:v>
                </c:pt>
                <c:pt idx="5">
                  <c:v>1.1981132075471699</c:v>
                </c:pt>
                <c:pt idx="6">
                  <c:v>1.0801886792452831</c:v>
                </c:pt>
                <c:pt idx="7">
                  <c:v>1.3623188405797102</c:v>
                </c:pt>
                <c:pt idx="8">
                  <c:v>1.2843137254901962</c:v>
                </c:pt>
                <c:pt idx="9">
                  <c:v>1.4339622641509433</c:v>
                </c:pt>
                <c:pt idx="10">
                  <c:v>1.0547945205479452</c:v>
                </c:pt>
                <c:pt idx="11">
                  <c:v>1</c:v>
                </c:pt>
                <c:pt idx="12">
                  <c:v>0.98347107438016534</c:v>
                </c:pt>
                <c:pt idx="13">
                  <c:v>0.76126126126126126</c:v>
                </c:pt>
                <c:pt idx="14">
                  <c:v>0.90513833992094861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73-48A6-AA30-3ED37E013288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3-48A6-AA30-3ED37E013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5216"/>
        <c:axId val="-1646843584"/>
      </c:lineChart>
      <c:catAx>
        <c:axId val="-164684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35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684358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52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40909090909090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一人平均う歯数!$C$23:$Q$23</c:f>
              <c:numCache>
                <c:formatCode>0.00_);[Red]\(0.00\)</c:formatCode>
                <c:ptCount val="15"/>
                <c:pt idx="0">
                  <c:v>0.95454545454545459</c:v>
                </c:pt>
                <c:pt idx="1">
                  <c:v>1.396551724137931</c:v>
                </c:pt>
                <c:pt idx="2">
                  <c:v>1.84</c:v>
                </c:pt>
                <c:pt idx="3">
                  <c:v>0.75</c:v>
                </c:pt>
                <c:pt idx="4">
                  <c:v>0.68333333333333335</c:v>
                </c:pt>
                <c:pt idx="5">
                  <c:v>0.25333333333333335</c:v>
                </c:pt>
                <c:pt idx="6">
                  <c:v>0.65</c:v>
                </c:pt>
                <c:pt idx="7">
                  <c:v>0.33333333333333331</c:v>
                </c:pt>
                <c:pt idx="8">
                  <c:v>0.17142857142857143</c:v>
                </c:pt>
                <c:pt idx="9">
                  <c:v>0.19718309859154928</c:v>
                </c:pt>
                <c:pt idx="10">
                  <c:v>0.14492753623188406</c:v>
                </c:pt>
                <c:pt idx="11">
                  <c:v>0.22222222222222221</c:v>
                </c:pt>
                <c:pt idx="12">
                  <c:v>0.72307692307692306</c:v>
                </c:pt>
                <c:pt idx="13">
                  <c:v>0.5625</c:v>
                </c:pt>
                <c:pt idx="14">
                  <c:v>0.19354838709677419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9-40FF-A46A-ABC49510D46D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9-40FF-A46A-ABC49510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6848"/>
        <c:axId val="-1646852832"/>
      </c:lineChart>
      <c:catAx>
        <c:axId val="-164684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283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5283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68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2.8088235294117645</c:v>
                </c:pt>
                <c:pt idx="1">
                  <c:v>2.4864864864864864</c:v>
                </c:pt>
                <c:pt idx="2">
                  <c:v>2.3934426229508197</c:v>
                </c:pt>
                <c:pt idx="3">
                  <c:v>1.9852941176470589</c:v>
                </c:pt>
                <c:pt idx="4">
                  <c:v>2.0327868852459017</c:v>
                </c:pt>
                <c:pt idx="5">
                  <c:v>1.984375</c:v>
                </c:pt>
                <c:pt idx="6">
                  <c:v>0.81333333333333335</c:v>
                </c:pt>
                <c:pt idx="7">
                  <c:v>1.0166666666666666</c:v>
                </c:pt>
                <c:pt idx="8">
                  <c:v>0.63636363636363635</c:v>
                </c:pt>
                <c:pt idx="9">
                  <c:v>0.95238095238095233</c:v>
                </c:pt>
                <c:pt idx="10">
                  <c:v>0.51111111111111107</c:v>
                </c:pt>
                <c:pt idx="11">
                  <c:v>0.89795918367346939</c:v>
                </c:pt>
                <c:pt idx="12">
                  <c:v>0.90384615384615385</c:v>
                </c:pt>
                <c:pt idx="13">
                  <c:v>1.0535714285714286</c:v>
                </c:pt>
                <c:pt idx="1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D-481A-88CD-9C6F3C202459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8D-481A-88CD-9C6F3C20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2288"/>
        <c:axId val="-1646846304"/>
      </c:lineChart>
      <c:catAx>
        <c:axId val="-1646852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>
                <a:alpha val="99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63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630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22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一人平均う歯数!$C$25:$Q$25</c:f>
              <c:numCache>
                <c:formatCode>0.00_);[Red]\(0.00\)</c:formatCode>
                <c:ptCount val="15"/>
                <c:pt idx="0">
                  <c:v>3.0945945945945947</c:v>
                </c:pt>
                <c:pt idx="1">
                  <c:v>3.0853658536585367</c:v>
                </c:pt>
                <c:pt idx="2">
                  <c:v>2.1944444444444446</c:v>
                </c:pt>
                <c:pt idx="3">
                  <c:v>2.1351351351351351</c:v>
                </c:pt>
                <c:pt idx="4">
                  <c:v>1.3333333333333333</c:v>
                </c:pt>
                <c:pt idx="5">
                  <c:v>0.484375</c:v>
                </c:pt>
                <c:pt idx="6">
                  <c:v>0.4861111111111111</c:v>
                </c:pt>
                <c:pt idx="7">
                  <c:v>0.37037037037037035</c:v>
                </c:pt>
                <c:pt idx="8">
                  <c:v>0.40277777777777779</c:v>
                </c:pt>
                <c:pt idx="9">
                  <c:v>0.29090909090909089</c:v>
                </c:pt>
                <c:pt idx="10">
                  <c:v>0.33783783783783783</c:v>
                </c:pt>
                <c:pt idx="11">
                  <c:v>0.15254237288135594</c:v>
                </c:pt>
                <c:pt idx="12">
                  <c:v>6.3492063492063489E-2</c:v>
                </c:pt>
                <c:pt idx="13">
                  <c:v>0.15942028985507245</c:v>
                </c:pt>
                <c:pt idx="14">
                  <c:v>0.13114754098360656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1-4DF2-A810-284A96A206DF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1-4DF2-A810-284A96A20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4464"/>
        <c:axId val="-1646845760"/>
      </c:lineChart>
      <c:catAx>
        <c:axId val="-1646854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57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57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44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80000578707889958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一人平均う歯数!$C$9:$Q$9</c:f>
              <c:numCache>
                <c:formatCode>0.00_);[Red]\(0.00\)</c:formatCode>
                <c:ptCount val="15"/>
                <c:pt idx="2">
                  <c:v>1.470125786163522</c:v>
                </c:pt>
                <c:pt idx="3">
                  <c:v>1.4072672218016653</c:v>
                </c:pt>
                <c:pt idx="4">
                  <c:v>1.2025316455696202</c:v>
                </c:pt>
                <c:pt idx="5">
                  <c:v>1.0830670926517572</c:v>
                </c:pt>
                <c:pt idx="6">
                  <c:v>1.1634980988593155</c:v>
                </c:pt>
                <c:pt idx="7">
                  <c:v>0.98154362416107388</c:v>
                </c:pt>
                <c:pt idx="8">
                  <c:v>0.81411974977658619</c:v>
                </c:pt>
                <c:pt idx="9">
                  <c:v>0.81383432963279245</c:v>
                </c:pt>
                <c:pt idx="10">
                  <c:v>0.76556776556776551</c:v>
                </c:pt>
                <c:pt idx="11">
                  <c:v>0.72523686477174854</c:v>
                </c:pt>
                <c:pt idx="12">
                  <c:v>0.72045028142589118</c:v>
                </c:pt>
                <c:pt idx="13">
                  <c:v>0.60556621880998085</c:v>
                </c:pt>
                <c:pt idx="14">
                  <c:v>0.51948051948051943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8-477A-9B25-A4781AC22A86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8-477A-9B25-A4781AC22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3040"/>
        <c:axId val="-1646849024"/>
      </c:lineChart>
      <c:catAx>
        <c:axId val="-164684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90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90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30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285776467010232"/>
          <c:w val="0.80000578707889958"/>
          <c:h val="0.66667500000000002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一人平均う歯数!$C$10:$Q$10</c:f>
              <c:numCache>
                <c:formatCode>0.00_);[Red]\(0.00\)</c:formatCode>
                <c:ptCount val="15"/>
                <c:pt idx="2">
                  <c:v>1.3437057991513437</c:v>
                </c:pt>
                <c:pt idx="3">
                  <c:v>0.92240117130307464</c:v>
                </c:pt>
                <c:pt idx="4">
                  <c:v>1.062295081967213</c:v>
                </c:pt>
                <c:pt idx="5">
                  <c:v>1.102127659574468</c:v>
                </c:pt>
                <c:pt idx="6">
                  <c:v>1.5142857142857142</c:v>
                </c:pt>
                <c:pt idx="7">
                  <c:v>0.77500000000000002</c:v>
                </c:pt>
                <c:pt idx="8">
                  <c:v>1.015850144092219</c:v>
                </c:pt>
                <c:pt idx="9">
                  <c:v>0.7869362363919129</c:v>
                </c:pt>
                <c:pt idx="10">
                  <c:v>0.78017241379310343</c:v>
                </c:pt>
                <c:pt idx="11">
                  <c:v>0.92372881355932202</c:v>
                </c:pt>
                <c:pt idx="12">
                  <c:v>0.54109589041095896</c:v>
                </c:pt>
                <c:pt idx="13">
                  <c:v>0.65503355704697985</c:v>
                </c:pt>
                <c:pt idx="14">
                  <c:v>0.55036496350364961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5-4906-96B4-621ECC37BA33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5-4906-96B4-621ECC37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8480"/>
        <c:axId val="-1646844672"/>
      </c:lineChart>
      <c:catAx>
        <c:axId val="-1646848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46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467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84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571428571428571E-2"/>
          <c:w val="0.8963025177408380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910172462507851"/>
          <c:w val="0.79850746268656714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一人平均う歯数!$C$8:$Q$8</c:f>
              <c:numCache>
                <c:formatCode>0.00_);[Red]\(0.00\)</c:formatCode>
                <c:ptCount val="15"/>
                <c:pt idx="0">
                  <c:v>1.4856860809476802</c:v>
                </c:pt>
                <c:pt idx="1">
                  <c:v>1.1148184494602551</c:v>
                </c:pt>
                <c:pt idx="2">
                  <c:v>1.3178928247048138</c:v>
                </c:pt>
                <c:pt idx="3">
                  <c:v>1.0503802281368821</c:v>
                </c:pt>
                <c:pt idx="4">
                  <c:v>1.0449640287769784</c:v>
                </c:pt>
                <c:pt idx="5">
                  <c:v>1.0601145038167938</c:v>
                </c:pt>
                <c:pt idx="6">
                  <c:v>1.0571955719557196</c:v>
                </c:pt>
                <c:pt idx="7">
                  <c:v>1.1139601139601139</c:v>
                </c:pt>
                <c:pt idx="8">
                  <c:v>0.77490421455938696</c:v>
                </c:pt>
                <c:pt idx="9">
                  <c:v>0.500507614213198</c:v>
                </c:pt>
                <c:pt idx="10">
                  <c:v>0.67110655737704916</c:v>
                </c:pt>
                <c:pt idx="11">
                  <c:v>0.80635551142005957</c:v>
                </c:pt>
                <c:pt idx="12">
                  <c:v>0.694473409801877</c:v>
                </c:pt>
                <c:pt idx="13">
                  <c:v>0.5178571428571429</c:v>
                </c:pt>
                <c:pt idx="14">
                  <c:v>0.46848739495798319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C-4925-8C69-88765515E272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C-4925-8C69-88765515E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1488"/>
        <c:axId val="-1649235088"/>
      </c:lineChart>
      <c:catAx>
        <c:axId val="-164922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50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350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14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sz="1200" b="0"/>
              <a:t>令和</a:t>
            </a:r>
            <a:r>
              <a:rPr lang="en-US" sz="1200" b="0"/>
              <a:t>4</a:t>
            </a:r>
            <a:r>
              <a:rPr lang="ja-JP" sz="1200" b="0"/>
              <a:t>年度　市町別　一人平均むし歯数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167804699871154E-2"/>
          <c:y val="0.10608958568792805"/>
          <c:w val="0.88047832136447801"/>
          <c:h val="0.69268902110637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449-4A8F-8433-2273810BCC0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0A9-4C26-A8A9-886E9C68500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A9-4C26-A8A9-886E9C68500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A9-4C26-A8A9-886E9C68500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0A9-4C26-A8A9-886E9C68500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49-4A8F-8433-2273810BCC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49-4A8F-8433-2273810BCC0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49-4A8F-8433-2273810BCC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49-4A8F-8433-2273810BCC0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49-4A8F-8433-2273810BCC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49-4A8F-8433-2273810BCC0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9-4A8F-8433-2273810BCC01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A9-4C26-A8A9-886E9C68500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A9-4C26-A8A9-886E9C6850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A9-4C26-A8A9-886E9C68500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A9-4C26-A8A9-886E9C68500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49-4A8F-8433-2273810BCC0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449-4A8F-8433-2273810BCC0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49-4A8F-8433-2273810BCC0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449-4A8F-8433-2273810BCC0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449-4A8F-8433-2273810BCC0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449-4A8F-8433-2273810BCC0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449-4A8F-8433-2273810BCC0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一人平均う歯数!$U$28:$U$47</c:f>
              <c:strCache>
                <c:ptCount val="20"/>
                <c:pt idx="0">
                  <c:v>竜王町</c:v>
                </c:pt>
                <c:pt idx="1">
                  <c:v>多賀町</c:v>
                </c:pt>
                <c:pt idx="2">
                  <c:v>守山市</c:v>
                </c:pt>
                <c:pt idx="3">
                  <c:v>豊郷町</c:v>
                </c:pt>
                <c:pt idx="4">
                  <c:v>日野町</c:v>
                </c:pt>
                <c:pt idx="5">
                  <c:v>湖南市</c:v>
                </c:pt>
                <c:pt idx="6">
                  <c:v>大津市</c:v>
                </c:pt>
                <c:pt idx="7">
                  <c:v>東近江市</c:v>
                </c:pt>
                <c:pt idx="8">
                  <c:v>滋賀県</c:v>
                </c:pt>
                <c:pt idx="9">
                  <c:v>甲賀市</c:v>
                </c:pt>
                <c:pt idx="10">
                  <c:v>彦根市</c:v>
                </c:pt>
                <c:pt idx="11">
                  <c:v>草津市</c:v>
                </c:pt>
                <c:pt idx="12">
                  <c:v>長浜市</c:v>
                </c:pt>
                <c:pt idx="13">
                  <c:v>近江八幡市</c:v>
                </c:pt>
                <c:pt idx="14">
                  <c:v>栗東市</c:v>
                </c:pt>
                <c:pt idx="15">
                  <c:v>高島市</c:v>
                </c:pt>
                <c:pt idx="16">
                  <c:v>米原市</c:v>
                </c:pt>
                <c:pt idx="17">
                  <c:v>野洲市</c:v>
                </c:pt>
                <c:pt idx="18">
                  <c:v>甲良町</c:v>
                </c:pt>
                <c:pt idx="19">
                  <c:v>愛荘町</c:v>
                </c:pt>
              </c:strCache>
            </c:strRef>
          </c:cat>
          <c:val>
            <c:numRef>
              <c:f>一人平均う歯数!$V$28:$V$47</c:f>
              <c:numCache>
                <c:formatCode>0.00_);[Red]\(0.00\)</c:formatCode>
                <c:ptCount val="20"/>
                <c:pt idx="0">
                  <c:v>4.1666666666666664E-2</c:v>
                </c:pt>
                <c:pt idx="1">
                  <c:v>0.13114754098360656</c:v>
                </c:pt>
                <c:pt idx="2">
                  <c:v>0.13143483023001096</c:v>
                </c:pt>
                <c:pt idx="3">
                  <c:v>0.19354838709677419</c:v>
                </c:pt>
                <c:pt idx="4">
                  <c:v>0.21546961325966851</c:v>
                </c:pt>
                <c:pt idx="5">
                  <c:v>0.34273318872017355</c:v>
                </c:pt>
                <c:pt idx="6">
                  <c:v>0.40248962655601661</c:v>
                </c:pt>
                <c:pt idx="7">
                  <c:v>0.42442442442442441</c:v>
                </c:pt>
                <c:pt idx="8">
                  <c:v>0.4569398994333147</c:v>
                </c:pt>
                <c:pt idx="9">
                  <c:v>0.4654939106901218</c:v>
                </c:pt>
                <c:pt idx="10">
                  <c:v>0.46848739495798319</c:v>
                </c:pt>
                <c:pt idx="11">
                  <c:v>0.47727272727272729</c:v>
                </c:pt>
                <c:pt idx="12">
                  <c:v>0.51948051948051943</c:v>
                </c:pt>
                <c:pt idx="13">
                  <c:v>0.55036496350364961</c:v>
                </c:pt>
                <c:pt idx="14">
                  <c:v>0.61398176291793316</c:v>
                </c:pt>
                <c:pt idx="15">
                  <c:v>0.69841269841269837</c:v>
                </c:pt>
                <c:pt idx="16">
                  <c:v>0.7011173184357542</c:v>
                </c:pt>
                <c:pt idx="17">
                  <c:v>0.74364406779661019</c:v>
                </c:pt>
                <c:pt idx="18">
                  <c:v>0.75</c:v>
                </c:pt>
                <c:pt idx="19">
                  <c:v>0.90513833992094861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A9-4C26-A8A9-886E9C6850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-1646858272"/>
        <c:axId val="-1646853920"/>
      </c:barChart>
      <c:catAx>
        <c:axId val="-164685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-1646853920"/>
        <c:crosses val="autoZero"/>
        <c:auto val="1"/>
        <c:lblAlgn val="ctr"/>
        <c:lblOffset val="100"/>
        <c:noMultiLvlLbl val="0"/>
      </c:catAx>
      <c:valAx>
        <c:axId val="-1646853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 sz="800" b="0"/>
                  <a:t>(</a:t>
                </a:r>
                <a:r>
                  <a:rPr lang="ja-JP" sz="800" b="0"/>
                  <a:t>本</a:t>
                </a:r>
                <a:r>
                  <a:rPr lang="en-US" sz="800" b="0"/>
                  <a:t>)</a:t>
                </a:r>
                <a:endParaRPr lang="ja-JP" sz="800" b="0"/>
              </a:p>
            </c:rich>
          </c:tx>
          <c:layout>
            <c:manualLayout>
              <c:xMode val="edge"/>
              <c:yMode val="edge"/>
              <c:x val="2.8409943414715914E-2"/>
              <c:y val="2.4689032499042057E-2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64685827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761194029850746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有病者率!$C$5:$Q$5</c:f>
              <c:numCache>
                <c:formatCode>0.0</c:formatCode>
                <c:ptCount val="15"/>
                <c:pt idx="0">
                  <c:v>44.704648724222302</c:v>
                </c:pt>
                <c:pt idx="1">
                  <c:v>44.492656875834449</c:v>
                </c:pt>
                <c:pt idx="2">
                  <c:v>34.117647058823529</c:v>
                </c:pt>
                <c:pt idx="3">
                  <c:v>39.904458598726116</c:v>
                </c:pt>
                <c:pt idx="4">
                  <c:v>40.876389797253104</c:v>
                </c:pt>
                <c:pt idx="5">
                  <c:v>30.278343516632724</c:v>
                </c:pt>
                <c:pt idx="6">
                  <c:v>26.405622489959839</c:v>
                </c:pt>
                <c:pt idx="7">
                  <c:v>28.248772504091651</c:v>
                </c:pt>
                <c:pt idx="8">
                  <c:v>28.356713426853709</c:v>
                </c:pt>
                <c:pt idx="9">
                  <c:v>27.455121436114045</c:v>
                </c:pt>
                <c:pt idx="10">
                  <c:v>23.975335509611899</c:v>
                </c:pt>
                <c:pt idx="11">
                  <c:v>21.612349914236706</c:v>
                </c:pt>
                <c:pt idx="12">
                  <c:v>18.537414965986397</c:v>
                </c:pt>
                <c:pt idx="13">
                  <c:v>20.055807464248343</c:v>
                </c:pt>
                <c:pt idx="14">
                  <c:v>18.983402489626556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2-462B-B4AF-A4FE0BFEA7BB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2-462B-B4AF-A4FE0BFE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4128"/>
        <c:axId val="-1646851744"/>
      </c:lineChart>
      <c:catAx>
        <c:axId val="-1646844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1744"/>
        <c:crosses val="autoZero"/>
        <c:auto val="0"/>
        <c:lblAlgn val="ctr"/>
        <c:lblOffset val="100"/>
        <c:tickLblSkip val="14"/>
        <c:tickMarkSkip val="3"/>
        <c:noMultiLvlLbl val="0"/>
      </c:catAx>
      <c:valAx>
        <c:axId val="-1646851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68441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有病者率!$C$6:$Q$6</c:f>
              <c:numCache>
                <c:formatCode>0.0</c:formatCode>
                <c:ptCount val="15"/>
                <c:pt idx="0">
                  <c:v>49.25962487660415</c:v>
                </c:pt>
                <c:pt idx="1">
                  <c:v>38.959764474975465</c:v>
                </c:pt>
                <c:pt idx="2">
                  <c:v>44.777475022706632</c:v>
                </c:pt>
                <c:pt idx="3">
                  <c:v>42.49049429657795</c:v>
                </c:pt>
                <c:pt idx="4">
                  <c:v>39.388489208633089</c:v>
                </c:pt>
                <c:pt idx="5">
                  <c:v>41.030534351145036</c:v>
                </c:pt>
                <c:pt idx="6">
                  <c:v>39.575645756457568</c:v>
                </c:pt>
                <c:pt idx="7">
                  <c:v>41.025641025641022</c:v>
                </c:pt>
                <c:pt idx="8">
                  <c:v>30.555555555555557</c:v>
                </c:pt>
                <c:pt idx="9">
                  <c:v>24.36548223350254</c:v>
                </c:pt>
                <c:pt idx="10">
                  <c:v>26.741803278688526</c:v>
                </c:pt>
                <c:pt idx="11">
                  <c:v>31.479642502482623</c:v>
                </c:pt>
                <c:pt idx="12">
                  <c:v>27.528675703858184</c:v>
                </c:pt>
                <c:pt idx="13">
                  <c:v>26.587301587301589</c:v>
                </c:pt>
                <c:pt idx="14">
                  <c:v>21.84873949579832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3-4A2E-8848-CF55881A5BD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3-4A2E-8848-CF55881A5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7184"/>
        <c:axId val="-1646847936"/>
      </c:lineChart>
      <c:catAx>
        <c:axId val="-1646857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79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79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71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有病者率!$C$16:$Q$16</c:f>
              <c:numCache>
                <c:formatCode>0.0</c:formatCode>
                <c:ptCount val="15"/>
                <c:pt idx="0">
                  <c:v>52.435783879539407</c:v>
                </c:pt>
                <c:pt idx="1">
                  <c:v>54.946996466431095</c:v>
                </c:pt>
                <c:pt idx="2">
                  <c:v>51.406649616368284</c:v>
                </c:pt>
                <c:pt idx="3">
                  <c:v>43.645924627519719</c:v>
                </c:pt>
                <c:pt idx="4">
                  <c:v>46.771523178807946</c:v>
                </c:pt>
                <c:pt idx="5">
                  <c:v>44.373865698729581</c:v>
                </c:pt>
                <c:pt idx="6">
                  <c:v>37.619461337966989</c:v>
                </c:pt>
                <c:pt idx="7">
                  <c:v>37.567084078711986</c:v>
                </c:pt>
                <c:pt idx="8">
                  <c:v>34.469328140214216</c:v>
                </c:pt>
                <c:pt idx="9">
                  <c:v>33.049242424242422</c:v>
                </c:pt>
                <c:pt idx="10">
                  <c:v>35.064935064935064</c:v>
                </c:pt>
                <c:pt idx="11">
                  <c:v>24.951267056530213</c:v>
                </c:pt>
                <c:pt idx="12">
                  <c:v>25.458052073288336</c:v>
                </c:pt>
                <c:pt idx="13">
                  <c:v>19.882468168462292</c:v>
                </c:pt>
                <c:pt idx="14">
                  <c:v>18.018018018018019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E-453C-B2CD-47DDE7275EB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E-453C-B2CD-47DDE7275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7728"/>
        <c:axId val="-1646856640"/>
      </c:lineChart>
      <c:catAx>
        <c:axId val="-164685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66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6856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68577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有病者率!$C$9:$Q$9</c:f>
              <c:numCache>
                <c:formatCode>0.0</c:formatCode>
                <c:ptCount val="15"/>
                <c:pt idx="0">
                  <c:v>51.552795031055901</c:v>
                </c:pt>
                <c:pt idx="1">
                  <c:v>48.936170212765958</c:v>
                </c:pt>
                <c:pt idx="2">
                  <c:v>46.883988494726751</c:v>
                </c:pt>
                <c:pt idx="3">
                  <c:v>39.751552795031053</c:v>
                </c:pt>
                <c:pt idx="4">
                  <c:v>39.187913125590178</c:v>
                </c:pt>
                <c:pt idx="5">
                  <c:v>35.140186915887853</c:v>
                </c:pt>
                <c:pt idx="6">
                  <c:v>30.614115490375802</c:v>
                </c:pt>
                <c:pt idx="7">
                  <c:v>31.415525114155251</c:v>
                </c:pt>
                <c:pt idx="8">
                  <c:v>29.124423963133637</c:v>
                </c:pt>
                <c:pt idx="9">
                  <c:v>26.50709219858156</c:v>
                </c:pt>
                <c:pt idx="10">
                  <c:v>34.191176470588239</c:v>
                </c:pt>
                <c:pt idx="11">
                  <c:v>23.660714285714285</c:v>
                </c:pt>
                <c:pt idx="12">
                  <c:v>29.282700421940927</c:v>
                </c:pt>
                <c:pt idx="13">
                  <c:v>23.008849557522122</c:v>
                </c:pt>
                <c:pt idx="14">
                  <c:v>21.296296296296298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8-4B52-8CC4-425EE752370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8-4B52-8CC4-425EE7523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6096"/>
        <c:axId val="-1646855552"/>
      </c:lineChart>
      <c:catAx>
        <c:axId val="-1646856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55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555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60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033771050328769"/>
          <c:w val="0.78358208955223885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有病者率!$C$10:$Q$10</c:f>
              <c:numCache>
                <c:formatCode>0.0</c:formatCode>
                <c:ptCount val="15"/>
                <c:pt idx="0">
                  <c:v>35.57692307692308</c:v>
                </c:pt>
                <c:pt idx="1">
                  <c:v>28.975741239892184</c:v>
                </c:pt>
                <c:pt idx="2">
                  <c:v>30.519480519480517</c:v>
                </c:pt>
                <c:pt idx="3">
                  <c:v>31.505102040816325</c:v>
                </c:pt>
                <c:pt idx="4">
                  <c:v>24.703087885985749</c:v>
                </c:pt>
                <c:pt idx="5">
                  <c:v>24.539877300613497</c:v>
                </c:pt>
                <c:pt idx="6">
                  <c:v>18.770949720670391</c:v>
                </c:pt>
                <c:pt idx="7">
                  <c:v>24.439197166469896</c:v>
                </c:pt>
                <c:pt idx="8">
                  <c:v>17.114093959731544</c:v>
                </c:pt>
                <c:pt idx="9">
                  <c:v>17.233560090702948</c:v>
                </c:pt>
                <c:pt idx="10">
                  <c:v>13.396004700352526</c:v>
                </c:pt>
                <c:pt idx="11">
                  <c:v>20.800889877641822</c:v>
                </c:pt>
                <c:pt idx="12">
                  <c:v>9.3607305936073057</c:v>
                </c:pt>
                <c:pt idx="13">
                  <c:v>23.466092572658773</c:v>
                </c:pt>
                <c:pt idx="14">
                  <c:v>7.4479737130339538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B-44EC-9709-22754695C1A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B-44EC-9709-22754695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5008"/>
        <c:axId val="-1646853376"/>
      </c:lineChart>
      <c:catAx>
        <c:axId val="-164685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337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53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50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有病者率!$C$11:$Q$11</c:f>
              <c:numCache>
                <c:formatCode>0.0</c:formatCode>
                <c:ptCount val="15"/>
                <c:pt idx="0">
                  <c:v>46.666666666666664</c:v>
                </c:pt>
                <c:pt idx="1">
                  <c:v>52.420701168614357</c:v>
                </c:pt>
                <c:pt idx="2">
                  <c:v>43.551088777219434</c:v>
                </c:pt>
                <c:pt idx="3">
                  <c:v>46.411483253588514</c:v>
                </c:pt>
                <c:pt idx="4">
                  <c:v>29.548762736535661</c:v>
                </c:pt>
                <c:pt idx="5">
                  <c:v>33.030303030303031</c:v>
                </c:pt>
                <c:pt idx="6">
                  <c:v>28.11188811188811</c:v>
                </c:pt>
                <c:pt idx="7">
                  <c:v>23.672883787661405</c:v>
                </c:pt>
                <c:pt idx="8">
                  <c:v>25.79710144927536</c:v>
                </c:pt>
                <c:pt idx="9">
                  <c:v>40.281690140845072</c:v>
                </c:pt>
                <c:pt idx="10">
                  <c:v>23.795620437956206</c:v>
                </c:pt>
                <c:pt idx="11">
                  <c:v>30.21680216802168</c:v>
                </c:pt>
                <c:pt idx="12">
                  <c:v>33.562585969738649</c:v>
                </c:pt>
                <c:pt idx="13">
                  <c:v>23.706896551724139</c:v>
                </c:pt>
                <c:pt idx="14">
                  <c:v>25.835866261398177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D-4B9C-A297-3BAED006111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D-4B9C-A297-3BAED0061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1200"/>
        <c:axId val="-1646850656"/>
      </c:lineChart>
      <c:catAx>
        <c:axId val="-164685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06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50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12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有病者率!$C$13:$Q$13</c:f>
              <c:numCache>
                <c:formatCode>0.0</c:formatCode>
                <c:ptCount val="15"/>
                <c:pt idx="0">
                  <c:v>47.20930232558139</c:v>
                </c:pt>
                <c:pt idx="1">
                  <c:v>53.378378378378379</c:v>
                </c:pt>
                <c:pt idx="2">
                  <c:v>41.113490364025694</c:v>
                </c:pt>
                <c:pt idx="3">
                  <c:v>42.592592592592595</c:v>
                </c:pt>
                <c:pt idx="4">
                  <c:v>39.316239316239319</c:v>
                </c:pt>
                <c:pt idx="5">
                  <c:v>28.448275862068968</c:v>
                </c:pt>
                <c:pt idx="6">
                  <c:v>30.385487528344672</c:v>
                </c:pt>
                <c:pt idx="7">
                  <c:v>29.350104821802937</c:v>
                </c:pt>
                <c:pt idx="8">
                  <c:v>19.257540603248259</c:v>
                </c:pt>
                <c:pt idx="9">
                  <c:v>26.844262295081968</c:v>
                </c:pt>
                <c:pt idx="10">
                  <c:v>25.694444444444443</c:v>
                </c:pt>
                <c:pt idx="11">
                  <c:v>31.019522776572668</c:v>
                </c:pt>
                <c:pt idx="12">
                  <c:v>27.122641509433965</c:v>
                </c:pt>
                <c:pt idx="13">
                  <c:v>35.637149028077751</c:v>
                </c:pt>
                <c:pt idx="14">
                  <c:v>27.33050847457627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E-415D-AB30-B926F4F96DB4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E-415D-AB30-B926F4F96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0112"/>
        <c:axId val="-1646849568"/>
      </c:lineChart>
      <c:catAx>
        <c:axId val="-164685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956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68495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68501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有病者率!$C$14:$Q$14</c:f>
              <c:numCache>
                <c:formatCode>0.0</c:formatCode>
                <c:ptCount val="15"/>
                <c:pt idx="0">
                  <c:v>54.269449715370023</c:v>
                </c:pt>
                <c:pt idx="1">
                  <c:v>48.455598455598455</c:v>
                </c:pt>
                <c:pt idx="2">
                  <c:v>39.791666666666664</c:v>
                </c:pt>
                <c:pt idx="3">
                  <c:v>37.5</c:v>
                </c:pt>
                <c:pt idx="4">
                  <c:v>37.747035573122531</c:v>
                </c:pt>
                <c:pt idx="5">
                  <c:v>30.985915492957744</c:v>
                </c:pt>
                <c:pt idx="6">
                  <c:v>34.122287968441817</c:v>
                </c:pt>
                <c:pt idx="7">
                  <c:v>34.08163265306122</c:v>
                </c:pt>
                <c:pt idx="8">
                  <c:v>33.673469387755098</c:v>
                </c:pt>
                <c:pt idx="9">
                  <c:v>29.05263157894737</c:v>
                </c:pt>
                <c:pt idx="10">
                  <c:v>24.347826086956523</c:v>
                </c:pt>
                <c:pt idx="11">
                  <c:v>32.8159645232816</c:v>
                </c:pt>
                <c:pt idx="12">
                  <c:v>25.858123569794049</c:v>
                </c:pt>
                <c:pt idx="13">
                  <c:v>20.217391304347824</c:v>
                </c:pt>
                <c:pt idx="14">
                  <c:v>24.295010845986983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3-42D1-969D-4434998D3D88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3-42D1-969D-4434998D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7392"/>
        <c:axId val="-1645270704"/>
      </c:lineChart>
      <c:catAx>
        <c:axId val="-164684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070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707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68473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761194029850746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有病者率!$C$12:$Q$12</c:f>
              <c:numCache>
                <c:formatCode>0.0</c:formatCode>
                <c:ptCount val="15"/>
                <c:pt idx="0">
                  <c:v>46.696035242290748</c:v>
                </c:pt>
                <c:pt idx="1">
                  <c:v>40.085744908896032</c:v>
                </c:pt>
                <c:pt idx="2">
                  <c:v>39.439655172413794</c:v>
                </c:pt>
                <c:pt idx="3">
                  <c:v>34.680851063829785</c:v>
                </c:pt>
                <c:pt idx="4">
                  <c:v>40.829015544041454</c:v>
                </c:pt>
                <c:pt idx="5">
                  <c:v>34.943820224719104</c:v>
                </c:pt>
                <c:pt idx="6">
                  <c:v>35.273972602739725</c:v>
                </c:pt>
                <c:pt idx="7">
                  <c:v>30.725623582766442</c:v>
                </c:pt>
                <c:pt idx="8">
                  <c:v>28.38785046728972</c:v>
                </c:pt>
                <c:pt idx="9">
                  <c:v>23.514538558786345</c:v>
                </c:pt>
                <c:pt idx="10">
                  <c:v>20.454545454545457</c:v>
                </c:pt>
                <c:pt idx="11">
                  <c:v>33.502538071065992</c:v>
                </c:pt>
                <c:pt idx="12">
                  <c:v>28.481012658227851</c:v>
                </c:pt>
                <c:pt idx="13">
                  <c:v>24.064837905236907</c:v>
                </c:pt>
                <c:pt idx="14">
                  <c:v>22.598105548037889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6-4E75-B995-330D21B8426E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6-4E75-B995-330D21B84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6144"/>
        <c:axId val="-1645281040"/>
      </c:lineChart>
      <c:catAx>
        <c:axId val="-164527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810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81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52761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一人平均う歯数!$C$18:$Q$18</c:f>
              <c:numCache>
                <c:formatCode>0.00_);[Red]\(0.00\)</c:formatCode>
                <c:ptCount val="15"/>
                <c:pt idx="0">
                  <c:v>1.5668733392382639</c:v>
                </c:pt>
                <c:pt idx="1">
                  <c:v>1.6104240282685511</c:v>
                </c:pt>
                <c:pt idx="2">
                  <c:v>1.4774083546462062</c:v>
                </c:pt>
                <c:pt idx="3">
                  <c:v>1.2576687116564418</c:v>
                </c:pt>
                <c:pt idx="4">
                  <c:v>1.3551324503311257</c:v>
                </c:pt>
                <c:pt idx="5">
                  <c:v>1.2377495462794919</c:v>
                </c:pt>
                <c:pt idx="6">
                  <c:v>0.98783666377063428</c:v>
                </c:pt>
                <c:pt idx="7">
                  <c:v>1.1252236135957066</c:v>
                </c:pt>
                <c:pt idx="8">
                  <c:v>0.76630963972736121</c:v>
                </c:pt>
                <c:pt idx="9">
                  <c:v>0.7945075757575758</c:v>
                </c:pt>
                <c:pt idx="10">
                  <c:v>0.91908091908091905</c:v>
                </c:pt>
                <c:pt idx="11">
                  <c:v>0.62768031189083817</c:v>
                </c:pt>
                <c:pt idx="12">
                  <c:v>0.66634522661523621</c:v>
                </c:pt>
                <c:pt idx="13">
                  <c:v>0.40058765915768851</c:v>
                </c:pt>
                <c:pt idx="14">
                  <c:v>0.42442442442442441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C-4623-86BA-EC63EEACF3EC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C-4623-86BA-EC63EEACF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32912"/>
        <c:axId val="-1649229648"/>
      </c:lineChart>
      <c:catAx>
        <c:axId val="-164923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964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96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29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有病者率!$C$15:$Q$15</c:f>
              <c:numCache>
                <c:formatCode>0.0</c:formatCode>
                <c:ptCount val="15"/>
                <c:pt idx="0">
                  <c:v>66.355140186915889</c:v>
                </c:pt>
                <c:pt idx="1">
                  <c:v>62.378167641325533</c:v>
                </c:pt>
                <c:pt idx="2">
                  <c:v>52.439024390243901</c:v>
                </c:pt>
                <c:pt idx="3">
                  <c:v>57.056451612903224</c:v>
                </c:pt>
                <c:pt idx="4">
                  <c:v>54.507337526205447</c:v>
                </c:pt>
                <c:pt idx="5">
                  <c:v>46.750524109014677</c:v>
                </c:pt>
                <c:pt idx="6">
                  <c:v>46.506550218340607</c:v>
                </c:pt>
                <c:pt idx="7">
                  <c:v>41.396508728179548</c:v>
                </c:pt>
                <c:pt idx="8">
                  <c:v>36.138613861386141</c:v>
                </c:pt>
                <c:pt idx="9">
                  <c:v>36.363636363636367</c:v>
                </c:pt>
                <c:pt idx="10">
                  <c:v>32.994923857868017</c:v>
                </c:pt>
                <c:pt idx="11">
                  <c:v>27.146814404432135</c:v>
                </c:pt>
                <c:pt idx="12">
                  <c:v>28.985507246376812</c:v>
                </c:pt>
                <c:pt idx="13">
                  <c:v>25.290697674418606</c:v>
                </c:pt>
                <c:pt idx="14">
                  <c:v>28.835978835978835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C-48E0-9C71-98E09A9A408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C-48E0-9C71-98E09A9A4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3424"/>
        <c:axId val="-1645274512"/>
      </c:lineChart>
      <c:catAx>
        <c:axId val="-1645273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451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745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527342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有病者率!$C$17:$Q$17</c:f>
              <c:numCache>
                <c:formatCode>0.0</c:formatCode>
                <c:ptCount val="15"/>
                <c:pt idx="0">
                  <c:v>58.669833729216151</c:v>
                </c:pt>
                <c:pt idx="1">
                  <c:v>47.826086956521742</c:v>
                </c:pt>
                <c:pt idx="2">
                  <c:v>51.910112359550567</c:v>
                </c:pt>
                <c:pt idx="3">
                  <c:v>53.253012048192772</c:v>
                </c:pt>
                <c:pt idx="4">
                  <c:v>48.0719794344473</c:v>
                </c:pt>
                <c:pt idx="5">
                  <c:v>44.028103044496483</c:v>
                </c:pt>
                <c:pt idx="6">
                  <c:v>54.394299287410931</c:v>
                </c:pt>
                <c:pt idx="7">
                  <c:v>37.564766839378237</c:v>
                </c:pt>
                <c:pt idx="8">
                  <c:v>51.092896174863391</c:v>
                </c:pt>
                <c:pt idx="9">
                  <c:v>31.845238095238095</c:v>
                </c:pt>
                <c:pt idx="10">
                  <c:v>29.190751445086704</c:v>
                </c:pt>
                <c:pt idx="11">
                  <c:v>35.35031847133758</c:v>
                </c:pt>
                <c:pt idx="12">
                  <c:v>28.840125391849529</c:v>
                </c:pt>
                <c:pt idx="13">
                  <c:v>30.487804878048781</c:v>
                </c:pt>
                <c:pt idx="14">
                  <c:v>28.491620111731841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E7-4421-AB02-2C2F4C20A738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7-4421-AB02-2C2F4C20A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66352"/>
        <c:axId val="-1645267440"/>
      </c:lineChart>
      <c:catAx>
        <c:axId val="-164526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74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67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526635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52144444444444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有病者率!$C$18:$Q$18</c:f>
              <c:numCache>
                <c:formatCode>0.0</c:formatCode>
                <c:ptCount val="15"/>
                <c:pt idx="0">
                  <c:v>53.367875647668392</c:v>
                </c:pt>
                <c:pt idx="1">
                  <c:v>52.542372881355938</c:v>
                </c:pt>
                <c:pt idx="2">
                  <c:v>52.849740932642483</c:v>
                </c:pt>
                <c:pt idx="3">
                  <c:v>50</c:v>
                </c:pt>
                <c:pt idx="4">
                  <c:v>33.513513513513516</c:v>
                </c:pt>
                <c:pt idx="5">
                  <c:v>44.776119402985074</c:v>
                </c:pt>
                <c:pt idx="6">
                  <c:v>45.026178010471199</c:v>
                </c:pt>
                <c:pt idx="7">
                  <c:v>70.899470899470899</c:v>
                </c:pt>
                <c:pt idx="8">
                  <c:v>46.927374301675975</c:v>
                </c:pt>
                <c:pt idx="9">
                  <c:v>43.01075268817204</c:v>
                </c:pt>
                <c:pt idx="10">
                  <c:v>22.285714285714285</c:v>
                </c:pt>
                <c:pt idx="11">
                  <c:v>25.581395348837212</c:v>
                </c:pt>
                <c:pt idx="12">
                  <c:v>27.083333333333332</c:v>
                </c:pt>
                <c:pt idx="13">
                  <c:v>19.463087248322147</c:v>
                </c:pt>
                <c:pt idx="14">
                  <c:v>12.707182320441991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4-4C21-8646-00F0E834CC4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4-4C21-8646-00F0E834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0160"/>
        <c:axId val="-1645272880"/>
      </c:lineChart>
      <c:catAx>
        <c:axId val="-164527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288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28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01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有病者率!$C$19:$Q$19</c:f>
              <c:numCache>
                <c:formatCode>0.0</c:formatCode>
                <c:ptCount val="15"/>
                <c:pt idx="0">
                  <c:v>16.788321167883211</c:v>
                </c:pt>
                <c:pt idx="1">
                  <c:v>15.254237288135593</c:v>
                </c:pt>
                <c:pt idx="2">
                  <c:v>10.084033613445378</c:v>
                </c:pt>
                <c:pt idx="3">
                  <c:v>11.214953271028037</c:v>
                </c:pt>
                <c:pt idx="4">
                  <c:v>10.091743119266056</c:v>
                </c:pt>
                <c:pt idx="5">
                  <c:v>6.666666666666667</c:v>
                </c:pt>
                <c:pt idx="6">
                  <c:v>8.6021505376344098</c:v>
                </c:pt>
                <c:pt idx="7">
                  <c:v>7.8947368421052628</c:v>
                </c:pt>
                <c:pt idx="8">
                  <c:v>9.1666666666666661</c:v>
                </c:pt>
                <c:pt idx="9">
                  <c:v>5.1282051282051277</c:v>
                </c:pt>
                <c:pt idx="10">
                  <c:v>5.8823529411764701</c:v>
                </c:pt>
                <c:pt idx="11">
                  <c:v>4.8543689320388346</c:v>
                </c:pt>
                <c:pt idx="12">
                  <c:v>1.5748031496062991</c:v>
                </c:pt>
                <c:pt idx="13">
                  <c:v>5.9322033898305087</c:v>
                </c:pt>
                <c:pt idx="14">
                  <c:v>4.1666666666666661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9-47E0-9D4D-873A22DEFE21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9-47E0-9D4D-873A22DE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65808"/>
        <c:axId val="-1645269072"/>
      </c:lineChart>
      <c:catAx>
        <c:axId val="-164526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90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69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58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有病者率!$C$20:$Q$20</c:f>
              <c:numCache>
                <c:formatCode>0.0</c:formatCode>
                <c:ptCount val="15"/>
                <c:pt idx="0">
                  <c:v>63.44086021505376</c:v>
                </c:pt>
                <c:pt idx="1">
                  <c:v>59.27835051546392</c:v>
                </c:pt>
                <c:pt idx="2">
                  <c:v>44.394618834080717</c:v>
                </c:pt>
                <c:pt idx="3">
                  <c:v>53.883495145631066</c:v>
                </c:pt>
                <c:pt idx="4">
                  <c:v>51.886792452830186</c:v>
                </c:pt>
                <c:pt idx="5">
                  <c:v>47.641509433962263</c:v>
                </c:pt>
                <c:pt idx="6">
                  <c:v>44.339622641509436</c:v>
                </c:pt>
                <c:pt idx="7">
                  <c:v>45.410628019323674</c:v>
                </c:pt>
                <c:pt idx="8">
                  <c:v>39.705882352941174</c:v>
                </c:pt>
                <c:pt idx="9">
                  <c:v>40.566037735849058</c:v>
                </c:pt>
                <c:pt idx="10">
                  <c:v>41.095890410958901</c:v>
                </c:pt>
                <c:pt idx="11">
                  <c:v>42.58373205741627</c:v>
                </c:pt>
                <c:pt idx="12">
                  <c:v>42.148760330578511</c:v>
                </c:pt>
                <c:pt idx="13">
                  <c:v>38.288288288288285</c:v>
                </c:pt>
                <c:pt idx="14">
                  <c:v>34.782608695652172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A-4681-9C4E-B4FD2BA0636D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A-4681-9C4E-B4FD2BA06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5600"/>
        <c:axId val="-1645268528"/>
      </c:lineChart>
      <c:catAx>
        <c:axId val="-164527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85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68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52756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97061490621661"/>
          <c:y val="0.22727272727272727"/>
          <c:w val="0.78195775800986111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有病者率!$C$21:$Q$21</c:f>
              <c:numCache>
                <c:formatCode>0.0</c:formatCode>
                <c:ptCount val="15"/>
                <c:pt idx="0">
                  <c:v>38.636363636363633</c:v>
                </c:pt>
                <c:pt idx="1">
                  <c:v>34.482758620689658</c:v>
                </c:pt>
                <c:pt idx="2">
                  <c:v>46</c:v>
                </c:pt>
                <c:pt idx="3">
                  <c:v>25</c:v>
                </c:pt>
                <c:pt idx="4">
                  <c:v>26.666666666666668</c:v>
                </c:pt>
                <c:pt idx="5">
                  <c:v>18.666666666666668</c:v>
                </c:pt>
                <c:pt idx="6">
                  <c:v>20</c:v>
                </c:pt>
                <c:pt idx="7">
                  <c:v>12.820512820512819</c:v>
                </c:pt>
                <c:pt idx="8">
                  <c:v>10</c:v>
                </c:pt>
                <c:pt idx="9">
                  <c:v>15.492957746478872</c:v>
                </c:pt>
                <c:pt idx="10">
                  <c:v>5.7971014492753623</c:v>
                </c:pt>
                <c:pt idx="11">
                  <c:v>14.285714285714285</c:v>
                </c:pt>
                <c:pt idx="12">
                  <c:v>35.384615384615387</c:v>
                </c:pt>
                <c:pt idx="13">
                  <c:v>32.5</c:v>
                </c:pt>
                <c:pt idx="14">
                  <c:v>12.903225806451612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B-48B1-9681-EC102C52EA0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B-48B1-9681-EC102C52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9408"/>
        <c:axId val="-1645267984"/>
      </c:lineChart>
      <c:catAx>
        <c:axId val="-164527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79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679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94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3.409090909090908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有病者率!$C$22:$Q$22</c:f>
              <c:numCache>
                <c:formatCode>0.0</c:formatCode>
                <c:ptCount val="15"/>
                <c:pt idx="0">
                  <c:v>75</c:v>
                </c:pt>
                <c:pt idx="1">
                  <c:v>70.270270270270274</c:v>
                </c:pt>
                <c:pt idx="2">
                  <c:v>65.573770491803273</c:v>
                </c:pt>
                <c:pt idx="3">
                  <c:v>67.64705882352942</c:v>
                </c:pt>
                <c:pt idx="4">
                  <c:v>65.573770491803273</c:v>
                </c:pt>
                <c:pt idx="5">
                  <c:v>64.0625</c:v>
                </c:pt>
                <c:pt idx="6">
                  <c:v>44</c:v>
                </c:pt>
                <c:pt idx="7">
                  <c:v>36.666666666666664</c:v>
                </c:pt>
                <c:pt idx="8">
                  <c:v>34.848484848484851</c:v>
                </c:pt>
                <c:pt idx="9">
                  <c:v>33.333333333333329</c:v>
                </c:pt>
                <c:pt idx="10">
                  <c:v>17.777777777777779</c:v>
                </c:pt>
                <c:pt idx="11">
                  <c:v>34.693877551020407</c:v>
                </c:pt>
                <c:pt idx="12">
                  <c:v>42.307692307692307</c:v>
                </c:pt>
                <c:pt idx="13">
                  <c:v>44.642857142857146</c:v>
                </c:pt>
                <c:pt idx="14">
                  <c:v>32.142857142857146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C-437B-BB2B-B98E0257F64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C-437B-BB2B-B98E0257F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66896"/>
        <c:axId val="-1645272336"/>
      </c:lineChart>
      <c:catAx>
        <c:axId val="-1645266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23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2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68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有病者率!$C$23:$Q$23</c:f>
              <c:numCache>
                <c:formatCode>0.0</c:formatCode>
                <c:ptCount val="15"/>
                <c:pt idx="0">
                  <c:v>79.729729729729726</c:v>
                </c:pt>
                <c:pt idx="1">
                  <c:v>76.829268292682926</c:v>
                </c:pt>
                <c:pt idx="2">
                  <c:v>65.277777777777786</c:v>
                </c:pt>
                <c:pt idx="3">
                  <c:v>72.972972972972968</c:v>
                </c:pt>
                <c:pt idx="4">
                  <c:v>43.939393939393938</c:v>
                </c:pt>
                <c:pt idx="5">
                  <c:v>26.5625</c:v>
                </c:pt>
                <c:pt idx="6">
                  <c:v>26.388888888888889</c:v>
                </c:pt>
                <c:pt idx="7">
                  <c:v>18.518518518518519</c:v>
                </c:pt>
                <c:pt idx="8">
                  <c:v>22.222222222222221</c:v>
                </c:pt>
                <c:pt idx="9">
                  <c:v>18.181818181818183</c:v>
                </c:pt>
                <c:pt idx="10">
                  <c:v>13.513513513513514</c:v>
                </c:pt>
                <c:pt idx="11">
                  <c:v>10.16949152542373</c:v>
                </c:pt>
                <c:pt idx="12">
                  <c:v>4.7619047619047619</c:v>
                </c:pt>
                <c:pt idx="13">
                  <c:v>24.637681159420293</c:v>
                </c:pt>
                <c:pt idx="14">
                  <c:v>8.1967213114754092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C3-4CB4-A208-B4B607B2D05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3-4CB4-A208-B4B607B2D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80496"/>
        <c:axId val="-1645279952"/>
      </c:lineChart>
      <c:catAx>
        <c:axId val="-164528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99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99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804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8358208955223885"/>
          <c:h val="0.6691927777777777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有病者率!$C$7:$Q$7</c:f>
              <c:numCache>
                <c:formatCode>0.0</c:formatCode>
                <c:ptCount val="15"/>
                <c:pt idx="2">
                  <c:v>51.4937106918239</c:v>
                </c:pt>
                <c:pt idx="3">
                  <c:v>51.249053747161241</c:v>
                </c:pt>
                <c:pt idx="4">
                  <c:v>46.518987341772153</c:v>
                </c:pt>
                <c:pt idx="5">
                  <c:v>44.728434504792332</c:v>
                </c:pt>
                <c:pt idx="6">
                  <c:v>43.954372623574145</c:v>
                </c:pt>
                <c:pt idx="7">
                  <c:v>40.352348993288587</c:v>
                </c:pt>
                <c:pt idx="8">
                  <c:v>34.763181411974976</c:v>
                </c:pt>
                <c:pt idx="9">
                  <c:v>38.514090520922288</c:v>
                </c:pt>
                <c:pt idx="10">
                  <c:v>34.523809523809526</c:v>
                </c:pt>
                <c:pt idx="11">
                  <c:v>31.352282515073217</c:v>
                </c:pt>
                <c:pt idx="12">
                  <c:v>30.863039399624764</c:v>
                </c:pt>
                <c:pt idx="13">
                  <c:v>30.998080614203456</c:v>
                </c:pt>
                <c:pt idx="14">
                  <c:v>22.977022977022976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A-4DD2-A109-1270F1E2CB8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A-4DD2-A109-1270F1E2C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7776"/>
        <c:axId val="-1645271248"/>
      </c:lineChart>
      <c:catAx>
        <c:axId val="-164527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124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12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77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有病者率!$C$8:$Q$8</c:f>
              <c:numCache>
                <c:formatCode>0.0</c:formatCode>
                <c:ptCount val="15"/>
                <c:pt idx="2">
                  <c:v>46.534653465346537</c:v>
                </c:pt>
                <c:pt idx="3">
                  <c:v>32.942898975109806</c:v>
                </c:pt>
                <c:pt idx="4">
                  <c:v>38.360655737704917</c:v>
                </c:pt>
                <c:pt idx="5">
                  <c:v>44.539007092198581</c:v>
                </c:pt>
                <c:pt idx="6">
                  <c:v>44.705882352941181</c:v>
                </c:pt>
                <c:pt idx="7">
                  <c:v>31.029411764705884</c:v>
                </c:pt>
                <c:pt idx="8">
                  <c:v>38.328530259365998</c:v>
                </c:pt>
                <c:pt idx="9">
                  <c:v>30.326594090202175</c:v>
                </c:pt>
                <c:pt idx="10">
                  <c:v>29.885057471264371</c:v>
                </c:pt>
                <c:pt idx="11">
                  <c:v>35.451977401129945</c:v>
                </c:pt>
                <c:pt idx="12">
                  <c:v>24.520547945205479</c:v>
                </c:pt>
                <c:pt idx="13">
                  <c:v>24.026845637583893</c:v>
                </c:pt>
                <c:pt idx="14">
                  <c:v>23.211678832116789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E-4691-92B1-6CF2EAE5DF2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48.458117664212288</c:v>
                </c:pt>
                <c:pt idx="1">
                  <c:v>46.2</c:v>
                </c:pt>
                <c:pt idx="2">
                  <c:v>42.071539219828189</c:v>
                </c:pt>
                <c:pt idx="3">
                  <c:v>41.320546433006761</c:v>
                </c:pt>
                <c:pt idx="4">
                  <c:v>39.434368702661388</c:v>
                </c:pt>
                <c:pt idx="5">
                  <c:v>35.435562117696691</c:v>
                </c:pt>
                <c:pt idx="6">
                  <c:v>33.287091627939233</c:v>
                </c:pt>
                <c:pt idx="7">
                  <c:v>32.005358905655058</c:v>
                </c:pt>
                <c:pt idx="8">
                  <c:v>29.524220209860573</c:v>
                </c:pt>
                <c:pt idx="9">
                  <c:v>28.584116645696099</c:v>
                </c:pt>
                <c:pt idx="10">
                  <c:v>26.737837177084185</c:v>
                </c:pt>
                <c:pt idx="11">
                  <c:v>27.189781021897801</c:v>
                </c:pt>
                <c:pt idx="12">
                  <c:v>23.926693925233643</c:v>
                </c:pt>
                <c:pt idx="13">
                  <c:v>23.53545734840699</c:v>
                </c:pt>
                <c:pt idx="14">
                  <c:v>20.782041998551772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E-4691-92B1-6CF2EAE5D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8864"/>
        <c:axId val="-1645278320"/>
      </c:lineChart>
      <c:catAx>
        <c:axId val="-164527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83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83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88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一人平均う歯数!$C$11:$Q$11</c:f>
              <c:numCache>
                <c:formatCode>0.00_);[Red]\(0.00\)</c:formatCode>
                <c:ptCount val="15"/>
                <c:pt idx="0">
                  <c:v>1.6407867494824016</c:v>
                </c:pt>
                <c:pt idx="1">
                  <c:v>1.486586493987049</c:v>
                </c:pt>
                <c:pt idx="2">
                  <c:v>1.3346116970278044</c:v>
                </c:pt>
                <c:pt idx="3">
                  <c:v>1.0629991126885536</c:v>
                </c:pt>
                <c:pt idx="4">
                  <c:v>0.94995278564683661</c:v>
                </c:pt>
                <c:pt idx="5">
                  <c:v>0.83551401869158881</c:v>
                </c:pt>
                <c:pt idx="6">
                  <c:v>0.69385884509624196</c:v>
                </c:pt>
                <c:pt idx="7">
                  <c:v>0.75616438356164384</c:v>
                </c:pt>
                <c:pt idx="8">
                  <c:v>0.69124423963133641</c:v>
                </c:pt>
                <c:pt idx="9">
                  <c:v>0.66046099290780147</c:v>
                </c:pt>
                <c:pt idx="10">
                  <c:v>0.54227941176470584</c:v>
                </c:pt>
                <c:pt idx="11">
                  <c:v>0.52053571428571432</c:v>
                </c:pt>
                <c:pt idx="12">
                  <c:v>0.75611814345991557</c:v>
                </c:pt>
                <c:pt idx="13">
                  <c:v>0.53362831858407078</c:v>
                </c:pt>
                <c:pt idx="14">
                  <c:v>0.47727272727272729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35-4C3F-8C1D-EA7FF81F213F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5-4C3F-8C1D-EA7FF81F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30736"/>
        <c:axId val="-1649231824"/>
      </c:lineChart>
      <c:catAx>
        <c:axId val="-164923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18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318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07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sz="1200" b="0"/>
              <a:t>令和</a:t>
            </a:r>
            <a:r>
              <a:rPr lang="en-US" sz="1200" b="0"/>
              <a:t>4</a:t>
            </a:r>
            <a:r>
              <a:rPr lang="ja-JP" sz="1200" b="0"/>
              <a:t>年度　市町別　むし歯のある人の割合</a:t>
            </a:r>
          </a:p>
        </c:rich>
      </c:tx>
      <c:layout>
        <c:manualLayout>
          <c:xMode val="edge"/>
          <c:yMode val="edge"/>
          <c:x val="0.1904713443863261"/>
          <c:y val="2.6225166109926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65362224085667E-2"/>
          <c:y val="0.11308805575612568"/>
          <c:w val="0.89051747264359171"/>
          <c:h val="0.719548988832963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449-4B3D-9F6F-AEFE126ADB2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449-4B3D-9F6F-AEFE126ADB2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3B-4E45-969E-ADD9F424EF2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43B-4E45-969E-ADD9F424EF2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449-4B3D-9F6F-AEFE126ADB2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49-4B3D-9F6F-AEFE126ADB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49-4B3D-9F6F-AEFE126ADB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49-4B3D-9F6F-AEFE126ADB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9-4B3D-9F6F-AEFE126ADB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49-4B3D-9F6F-AEFE126ADB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49-4B3D-9F6F-AEFE126ADB2F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49-4B3D-9F6F-AEFE126ADB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49-4B3D-9F6F-AEFE126ADB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3B-4E45-969E-ADD9F424EF2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49-4B3D-9F6F-AEFE126ADB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3B-4E45-969E-ADD9F424EF2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49-4B3D-9F6F-AEFE126ADB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49-4B3D-9F6F-AEFE126ADB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49-4B3D-9F6F-AEFE126ADB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49-4B3D-9F6F-AEFE126ADB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49-4B3D-9F6F-AEFE126ADB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49-4B3D-9F6F-AEFE126ADB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49-4B3D-9F6F-AEFE126ADB2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有病者率!$U$27:$U$46</c:f>
              <c:strCache>
                <c:ptCount val="20"/>
                <c:pt idx="0">
                  <c:v>竜王町</c:v>
                </c:pt>
                <c:pt idx="1">
                  <c:v>守山市</c:v>
                </c:pt>
                <c:pt idx="2">
                  <c:v>多賀町</c:v>
                </c:pt>
                <c:pt idx="3">
                  <c:v>日野町</c:v>
                </c:pt>
                <c:pt idx="4">
                  <c:v>豊郷町</c:v>
                </c:pt>
                <c:pt idx="5">
                  <c:v>東近江市</c:v>
                </c:pt>
                <c:pt idx="6">
                  <c:v>大津市</c:v>
                </c:pt>
                <c:pt idx="7">
                  <c:v>滋賀県</c:v>
                </c:pt>
                <c:pt idx="8">
                  <c:v>草津市</c:v>
                </c:pt>
                <c:pt idx="9">
                  <c:v>彦根市</c:v>
                </c:pt>
                <c:pt idx="10">
                  <c:v>甲賀市</c:v>
                </c:pt>
                <c:pt idx="11">
                  <c:v>長浜市</c:v>
                </c:pt>
                <c:pt idx="12">
                  <c:v>近江八幡市</c:v>
                </c:pt>
                <c:pt idx="13">
                  <c:v>湖南市</c:v>
                </c:pt>
                <c:pt idx="14">
                  <c:v>栗東市</c:v>
                </c:pt>
                <c:pt idx="15">
                  <c:v>野洲市</c:v>
                </c:pt>
                <c:pt idx="16">
                  <c:v>米原市</c:v>
                </c:pt>
                <c:pt idx="17">
                  <c:v>高島市</c:v>
                </c:pt>
                <c:pt idx="18">
                  <c:v>甲良町</c:v>
                </c:pt>
                <c:pt idx="19">
                  <c:v>愛荘町</c:v>
                </c:pt>
              </c:strCache>
            </c:strRef>
          </c:cat>
          <c:val>
            <c:numRef>
              <c:f>有病者率!$V$27:$V$46</c:f>
              <c:numCache>
                <c:formatCode>0.0_);[Red]\(0.0\)</c:formatCode>
                <c:ptCount val="20"/>
                <c:pt idx="0">
                  <c:v>4.1666666666666661</c:v>
                </c:pt>
                <c:pt idx="1">
                  <c:v>7.4479737130339538</c:v>
                </c:pt>
                <c:pt idx="2">
                  <c:v>8.1967213114754092</c:v>
                </c:pt>
                <c:pt idx="3">
                  <c:v>12.707182320441991</c:v>
                </c:pt>
                <c:pt idx="4">
                  <c:v>12.903225806451612</c:v>
                </c:pt>
                <c:pt idx="5">
                  <c:v>18.018018018018019</c:v>
                </c:pt>
                <c:pt idx="6">
                  <c:v>18.983402489626556</c:v>
                </c:pt>
                <c:pt idx="7">
                  <c:v>20.782041998551772</c:v>
                </c:pt>
                <c:pt idx="8">
                  <c:v>21.296296296296298</c:v>
                </c:pt>
                <c:pt idx="9">
                  <c:v>21.84873949579832</c:v>
                </c:pt>
                <c:pt idx="10">
                  <c:v>22.598105548037889</c:v>
                </c:pt>
                <c:pt idx="11">
                  <c:v>22.977022977022976</c:v>
                </c:pt>
                <c:pt idx="12">
                  <c:v>23.211678832116789</c:v>
                </c:pt>
                <c:pt idx="13">
                  <c:v>24.295010845986983</c:v>
                </c:pt>
                <c:pt idx="14">
                  <c:v>25.835866261398177</c:v>
                </c:pt>
                <c:pt idx="15">
                  <c:v>27.33050847457627</c:v>
                </c:pt>
                <c:pt idx="16">
                  <c:v>28.491620111731841</c:v>
                </c:pt>
                <c:pt idx="17">
                  <c:v>28.835978835978835</c:v>
                </c:pt>
                <c:pt idx="18">
                  <c:v>32.142857142857146</c:v>
                </c:pt>
                <c:pt idx="19">
                  <c:v>34.782608695652172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3B-4E45-969E-ADD9F424EF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-1645269616"/>
        <c:axId val="-1645277232"/>
      </c:barChart>
      <c:catAx>
        <c:axId val="-164526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-1645277232"/>
        <c:crosses val="autoZero"/>
        <c:auto val="1"/>
        <c:lblAlgn val="ctr"/>
        <c:lblOffset val="100"/>
        <c:noMultiLvlLbl val="0"/>
      </c:catAx>
      <c:valAx>
        <c:axId val="-16452772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ja-JP" sz="800" b="0"/>
                  <a:t>（％）</a:t>
                </a:r>
              </a:p>
            </c:rich>
          </c:tx>
          <c:layout>
            <c:manualLayout>
              <c:xMode val="edge"/>
              <c:yMode val="edge"/>
              <c:x val="1.3773912968030603E-2"/>
              <c:y val="2.9847588879336473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64526961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033771050328769"/>
          <c:w val="0.80000578707889958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一人平均う歯数!$C$12:$Q$12</c:f>
              <c:numCache>
                <c:formatCode>0.00_);[Red]\(0.00\)</c:formatCode>
                <c:ptCount val="15"/>
                <c:pt idx="0">
                  <c:v>1.0961538461538463</c:v>
                </c:pt>
                <c:pt idx="1">
                  <c:v>0.70754716981132071</c:v>
                </c:pt>
                <c:pt idx="2">
                  <c:v>0.93766233766233764</c:v>
                </c:pt>
                <c:pt idx="3">
                  <c:v>0.78826530612244894</c:v>
                </c:pt>
                <c:pt idx="4">
                  <c:v>0.61520190023752974</c:v>
                </c:pt>
                <c:pt idx="5">
                  <c:v>0.57423312883435584</c:v>
                </c:pt>
                <c:pt idx="6">
                  <c:v>0.41340782122905029</c:v>
                </c:pt>
                <c:pt idx="7">
                  <c:v>0.56906729634002362</c:v>
                </c:pt>
                <c:pt idx="8">
                  <c:v>0.37136465324384788</c:v>
                </c:pt>
                <c:pt idx="9">
                  <c:v>0.40702947845804988</c:v>
                </c:pt>
                <c:pt idx="10">
                  <c:v>0.28907168037602821</c:v>
                </c:pt>
                <c:pt idx="11">
                  <c:v>0.37708565072302558</c:v>
                </c:pt>
                <c:pt idx="12">
                  <c:v>0.1997716894977169</c:v>
                </c:pt>
                <c:pt idx="13">
                  <c:v>0.45855758880516684</c:v>
                </c:pt>
                <c:pt idx="14">
                  <c:v>0.13143483023001096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8-4A5D-9DCC-49D0F80BF29C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8-4A5D-9DCC-49D0F80BF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5840"/>
        <c:axId val="-1649226928"/>
      </c:lineChart>
      <c:catAx>
        <c:axId val="-164922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692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269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58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089887640449437E-2"/>
          <c:w val="0.89630251774083791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38066507646977"/>
          <c:w val="0.79850746268656714"/>
          <c:h val="0.64815222222222224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一人平均う歯数!$C$13:$Q$13</c:f>
              <c:numCache>
                <c:formatCode>0.00_);[Red]\(0.00\)</c:formatCode>
                <c:ptCount val="15"/>
                <c:pt idx="0">
                  <c:v>1.5771929824561404</c:v>
                </c:pt>
                <c:pt idx="1">
                  <c:v>1.5475792988313857</c:v>
                </c:pt>
                <c:pt idx="2">
                  <c:v>1.2830820770519262</c:v>
                </c:pt>
                <c:pt idx="3">
                  <c:v>1.405103668261563</c:v>
                </c:pt>
                <c:pt idx="4">
                  <c:v>0.72052401746724892</c:v>
                </c:pt>
                <c:pt idx="5">
                  <c:v>0.2106060606060606</c:v>
                </c:pt>
                <c:pt idx="6">
                  <c:v>0.6979020979020979</c:v>
                </c:pt>
                <c:pt idx="7">
                  <c:v>0.60545193687230991</c:v>
                </c:pt>
                <c:pt idx="8">
                  <c:v>0.54637681159420293</c:v>
                </c:pt>
                <c:pt idx="9">
                  <c:v>1.1267605633802817</c:v>
                </c:pt>
                <c:pt idx="10">
                  <c:v>0.53138686131386859</c:v>
                </c:pt>
                <c:pt idx="11">
                  <c:v>0.79132791327913277</c:v>
                </c:pt>
                <c:pt idx="12">
                  <c:v>0.88858321870701518</c:v>
                </c:pt>
                <c:pt idx="13">
                  <c:v>0.47413793103448276</c:v>
                </c:pt>
                <c:pt idx="14">
                  <c:v>0.61398176291793316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E-43BB-972F-4734D2718DE6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E-43BB-972F-4734D2718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6384"/>
        <c:axId val="-1649234544"/>
      </c:lineChart>
      <c:catAx>
        <c:axId val="-1649226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454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3454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63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735632183908046E-2"/>
          <c:w val="0.9029850746268657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一人平均う歯数!$C$15:$Q$15</c:f>
              <c:numCache>
                <c:formatCode>0.00_);[Red]\(0.00\)</c:formatCode>
                <c:ptCount val="15"/>
                <c:pt idx="0">
                  <c:v>1.4837209302325582</c:v>
                </c:pt>
                <c:pt idx="1">
                  <c:v>1.5225225225225225</c:v>
                </c:pt>
                <c:pt idx="2">
                  <c:v>1.0492505353319057</c:v>
                </c:pt>
                <c:pt idx="3">
                  <c:v>1.1234567901234569</c:v>
                </c:pt>
                <c:pt idx="4">
                  <c:v>0.98290598290598286</c:v>
                </c:pt>
                <c:pt idx="5">
                  <c:v>0.69181034482758619</c:v>
                </c:pt>
                <c:pt idx="6">
                  <c:v>0.64852607709750565</c:v>
                </c:pt>
                <c:pt idx="7">
                  <c:v>0.72536687631027252</c:v>
                </c:pt>
                <c:pt idx="8">
                  <c:v>0.51508120649651967</c:v>
                </c:pt>
                <c:pt idx="9">
                  <c:v>0.61065573770491799</c:v>
                </c:pt>
                <c:pt idx="10">
                  <c:v>0.52546296296296291</c:v>
                </c:pt>
                <c:pt idx="11">
                  <c:v>0.8438177874186551</c:v>
                </c:pt>
                <c:pt idx="12">
                  <c:v>0.69575471698113212</c:v>
                </c:pt>
                <c:pt idx="13">
                  <c:v>0.92656587473002161</c:v>
                </c:pt>
                <c:pt idx="14">
                  <c:v>0.74364406779661019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A-487F-90C7-5C97EF2D4EFF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A-487F-90C7-5C97EF2D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34000"/>
        <c:axId val="-1649231280"/>
      </c:lineChart>
      <c:catAx>
        <c:axId val="-164923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128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312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40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06140141573213"/>
          <c:y val="2.8409090909090908E-2"/>
          <c:w val="0.7348540523343672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5089666666666668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一人平均う歯数!$C$16:$Q$16</c:f>
              <c:numCache>
                <c:formatCode>0.00_);[Red]\(0.00\)</c:formatCode>
                <c:ptCount val="15"/>
                <c:pt idx="0">
                  <c:v>1.4629981024667931</c:v>
                </c:pt>
                <c:pt idx="1">
                  <c:v>1.2393822393822393</c:v>
                </c:pt>
                <c:pt idx="2">
                  <c:v>1.1208333333333333</c:v>
                </c:pt>
                <c:pt idx="3">
                  <c:v>0.95454545454545459</c:v>
                </c:pt>
                <c:pt idx="4">
                  <c:v>1.0256916996047432</c:v>
                </c:pt>
                <c:pt idx="5">
                  <c:v>0.82042253521126762</c:v>
                </c:pt>
                <c:pt idx="6">
                  <c:v>0.83037475345167655</c:v>
                </c:pt>
                <c:pt idx="7">
                  <c:v>0.83061224489795915</c:v>
                </c:pt>
                <c:pt idx="8">
                  <c:v>0.83673469387755106</c:v>
                </c:pt>
                <c:pt idx="9">
                  <c:v>0.79789473684210521</c:v>
                </c:pt>
                <c:pt idx="10">
                  <c:v>0.71086956521739131</c:v>
                </c:pt>
                <c:pt idx="11">
                  <c:v>0.65188470066518844</c:v>
                </c:pt>
                <c:pt idx="12">
                  <c:v>0.47368421052631576</c:v>
                </c:pt>
                <c:pt idx="13">
                  <c:v>0.38913043478260867</c:v>
                </c:pt>
                <c:pt idx="14">
                  <c:v>0.34273318872017355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D-4ACF-BA43-3299C843B82A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D-4ACF-BA43-3299C843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2576"/>
        <c:axId val="-1649228560"/>
      </c:lineChart>
      <c:catAx>
        <c:axId val="-164922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856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85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25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一人平均う歯数!$C$14:$Q$14</c:f>
              <c:numCache>
                <c:formatCode>0.00_);[Red]\(0.00\)</c:formatCode>
                <c:ptCount val="15"/>
                <c:pt idx="0">
                  <c:v>1.197136563876652</c:v>
                </c:pt>
                <c:pt idx="1">
                  <c:v>1.0267952840300107</c:v>
                </c:pt>
                <c:pt idx="2">
                  <c:v>0.96443965517241381</c:v>
                </c:pt>
                <c:pt idx="3">
                  <c:v>0.90212765957446805</c:v>
                </c:pt>
                <c:pt idx="4">
                  <c:v>1.1025906735751296</c:v>
                </c:pt>
                <c:pt idx="5">
                  <c:v>0.84269662921348309</c:v>
                </c:pt>
                <c:pt idx="6">
                  <c:v>0.83105022831050224</c:v>
                </c:pt>
                <c:pt idx="7">
                  <c:v>0.69727891156462585</c:v>
                </c:pt>
                <c:pt idx="8">
                  <c:v>0.68457943925233644</c:v>
                </c:pt>
                <c:pt idx="9">
                  <c:v>0.44879898862199746</c:v>
                </c:pt>
                <c:pt idx="10">
                  <c:v>0.46843434343434343</c:v>
                </c:pt>
                <c:pt idx="11">
                  <c:v>0.71319796954314718</c:v>
                </c:pt>
                <c:pt idx="12">
                  <c:v>0.65063291139240509</c:v>
                </c:pt>
                <c:pt idx="13">
                  <c:v>0.55361596009975067</c:v>
                </c:pt>
                <c:pt idx="14">
                  <c:v>0.4654939106901218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9-44F3-924F-3E0725248E05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1.4105125027338339</c:v>
                </c:pt>
                <c:pt idx="1">
                  <c:v>1.32</c:v>
                </c:pt>
                <c:pt idx="2">
                  <c:v>1.1816645542881283</c:v>
                </c:pt>
                <c:pt idx="3">
                  <c:v>1.1283979577756313</c:v>
                </c:pt>
                <c:pt idx="4">
                  <c:v>1.0568410812313251</c:v>
                </c:pt>
                <c:pt idx="5">
                  <c:v>0.86184349293398022</c:v>
                </c:pt>
                <c:pt idx="6">
                  <c:v>0.84462786987584104</c:v>
                </c:pt>
                <c:pt idx="7">
                  <c:v>0.8</c:v>
                </c:pt>
                <c:pt idx="8">
                  <c:v>0.68463418140002874</c:v>
                </c:pt>
                <c:pt idx="9">
                  <c:v>0.70505514025608762</c:v>
                </c:pt>
                <c:pt idx="10">
                  <c:v>0.61413087767908081</c:v>
                </c:pt>
                <c:pt idx="11">
                  <c:v>0.64512059663598864</c:v>
                </c:pt>
                <c:pt idx="12">
                  <c:v>0.57863609813084116</c:v>
                </c:pt>
                <c:pt idx="13">
                  <c:v>0.50939656438114811</c:v>
                </c:pt>
                <c:pt idx="14">
                  <c:v>0.46061630058733605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99-44F3-924F-3E0725248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9104"/>
        <c:axId val="-1649225296"/>
      </c:lineChart>
      <c:catAx>
        <c:axId val="-1649229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52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529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91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64032</xdr:colOff>
      <xdr:row>61</xdr:row>
      <xdr:rowOff>3600</xdr:rowOff>
    </xdr:from>
    <xdr:to>
      <xdr:col>4</xdr:col>
      <xdr:colOff>40884</xdr:colOff>
      <xdr:row>73</xdr:row>
      <xdr:rowOff>59485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69824</xdr:colOff>
      <xdr:row>61</xdr:row>
      <xdr:rowOff>3600</xdr:rowOff>
    </xdr:from>
    <xdr:to>
      <xdr:col>8</xdr:col>
      <xdr:colOff>114710</xdr:colOff>
      <xdr:row>73</xdr:row>
      <xdr:rowOff>59485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217475</xdr:colOff>
      <xdr:row>87</xdr:row>
      <xdr:rowOff>66342</xdr:rowOff>
    </xdr:from>
    <xdr:to>
      <xdr:col>16</xdr:col>
      <xdr:colOff>263452</xdr:colOff>
      <xdr:row>99</xdr:row>
      <xdr:rowOff>118225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64032</xdr:colOff>
      <xdr:row>74</xdr:row>
      <xdr:rowOff>36972</xdr:rowOff>
    </xdr:from>
    <xdr:to>
      <xdr:col>4</xdr:col>
      <xdr:colOff>40884</xdr:colOff>
      <xdr:row>86</xdr:row>
      <xdr:rowOff>88854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69824</xdr:colOff>
      <xdr:row>74</xdr:row>
      <xdr:rowOff>36972</xdr:rowOff>
    </xdr:from>
    <xdr:to>
      <xdr:col>8</xdr:col>
      <xdr:colOff>114710</xdr:colOff>
      <xdr:row>86</xdr:row>
      <xdr:rowOff>88854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143650</xdr:colOff>
      <xdr:row>74</xdr:row>
      <xdr:rowOff>36972</xdr:rowOff>
    </xdr:from>
    <xdr:to>
      <xdr:col>12</xdr:col>
      <xdr:colOff>188536</xdr:colOff>
      <xdr:row>86</xdr:row>
      <xdr:rowOff>88854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64032</xdr:colOff>
      <xdr:row>87</xdr:row>
      <xdr:rowOff>66342</xdr:rowOff>
    </xdr:from>
    <xdr:to>
      <xdr:col>4</xdr:col>
      <xdr:colOff>40884</xdr:colOff>
      <xdr:row>99</xdr:row>
      <xdr:rowOff>118225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69824</xdr:colOff>
      <xdr:row>87</xdr:row>
      <xdr:rowOff>66342</xdr:rowOff>
    </xdr:from>
    <xdr:to>
      <xdr:col>8</xdr:col>
      <xdr:colOff>114710</xdr:colOff>
      <xdr:row>99</xdr:row>
      <xdr:rowOff>118225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217475</xdr:colOff>
      <xdr:row>74</xdr:row>
      <xdr:rowOff>36972</xdr:rowOff>
    </xdr:from>
    <xdr:to>
      <xdr:col>16</xdr:col>
      <xdr:colOff>263452</xdr:colOff>
      <xdr:row>86</xdr:row>
      <xdr:rowOff>88854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143650</xdr:colOff>
      <xdr:row>87</xdr:row>
      <xdr:rowOff>66342</xdr:rowOff>
    </xdr:from>
    <xdr:to>
      <xdr:col>12</xdr:col>
      <xdr:colOff>188536</xdr:colOff>
      <xdr:row>99</xdr:row>
      <xdr:rowOff>118225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64032</xdr:colOff>
      <xdr:row>100</xdr:row>
      <xdr:rowOff>95710</xdr:rowOff>
    </xdr:from>
    <xdr:to>
      <xdr:col>4</xdr:col>
      <xdr:colOff>40884</xdr:colOff>
      <xdr:row>112</xdr:row>
      <xdr:rowOff>147593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69824</xdr:colOff>
      <xdr:row>100</xdr:row>
      <xdr:rowOff>95710</xdr:rowOff>
    </xdr:from>
    <xdr:to>
      <xdr:col>8</xdr:col>
      <xdr:colOff>114710</xdr:colOff>
      <xdr:row>112</xdr:row>
      <xdr:rowOff>147593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143650</xdr:colOff>
      <xdr:row>100</xdr:row>
      <xdr:rowOff>95710</xdr:rowOff>
    </xdr:from>
    <xdr:to>
      <xdr:col>12</xdr:col>
      <xdr:colOff>188536</xdr:colOff>
      <xdr:row>112</xdr:row>
      <xdr:rowOff>147593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217475</xdr:colOff>
      <xdr:row>100</xdr:row>
      <xdr:rowOff>95710</xdr:rowOff>
    </xdr:from>
    <xdr:to>
      <xdr:col>16</xdr:col>
      <xdr:colOff>263452</xdr:colOff>
      <xdr:row>112</xdr:row>
      <xdr:rowOff>141243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64032</xdr:colOff>
      <xdr:row>113</xdr:row>
      <xdr:rowOff>125078</xdr:rowOff>
    </xdr:from>
    <xdr:to>
      <xdr:col>4</xdr:col>
      <xdr:colOff>40884</xdr:colOff>
      <xdr:row>126</xdr:row>
      <xdr:rowOff>31284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69824</xdr:colOff>
      <xdr:row>113</xdr:row>
      <xdr:rowOff>125078</xdr:rowOff>
    </xdr:from>
    <xdr:to>
      <xdr:col>8</xdr:col>
      <xdr:colOff>114710</xdr:colOff>
      <xdr:row>126</xdr:row>
      <xdr:rowOff>31284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143650</xdr:colOff>
      <xdr:row>113</xdr:row>
      <xdr:rowOff>125078</xdr:rowOff>
    </xdr:from>
    <xdr:to>
      <xdr:col>12</xdr:col>
      <xdr:colOff>188536</xdr:colOff>
      <xdr:row>126</xdr:row>
      <xdr:rowOff>31284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143650</xdr:colOff>
      <xdr:row>61</xdr:row>
      <xdr:rowOff>3600</xdr:rowOff>
    </xdr:from>
    <xdr:to>
      <xdr:col>12</xdr:col>
      <xdr:colOff>188536</xdr:colOff>
      <xdr:row>73</xdr:row>
      <xdr:rowOff>59485</xdr:rowOff>
    </xdr:to>
    <xdr:graphicFrame macro="">
      <xdr:nvGraphicFramePr>
        <xdr:cNvPr id="65" name="グラフ 6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220650</xdr:colOff>
      <xdr:row>61</xdr:row>
      <xdr:rowOff>6775</xdr:rowOff>
    </xdr:from>
    <xdr:to>
      <xdr:col>16</xdr:col>
      <xdr:colOff>260277</xdr:colOff>
      <xdr:row>73</xdr:row>
      <xdr:rowOff>59485</xdr:rowOff>
    </xdr:to>
    <xdr:graphicFrame macro="">
      <xdr:nvGraphicFramePr>
        <xdr:cNvPr id="66" name="グラフ 6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182467</xdr:colOff>
      <xdr:row>26</xdr:row>
      <xdr:rowOff>112060</xdr:rowOff>
    </xdr:from>
    <xdr:to>
      <xdr:col>16</xdr:col>
      <xdr:colOff>219075</xdr:colOff>
      <xdr:row>56</xdr:row>
      <xdr:rowOff>86474</xdr:rowOff>
    </xdr:to>
    <xdr:graphicFrame macro="">
      <xdr:nvGraphicFramePr>
        <xdr:cNvPr id="67" name="グラフ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31578</xdr:colOff>
      <xdr:row>61</xdr:row>
      <xdr:rowOff>12225</xdr:rowOff>
    </xdr:from>
    <xdr:to>
      <xdr:col>3</xdr:col>
      <xdr:colOff>216520</xdr:colOff>
      <xdr:row>73</xdr:row>
      <xdr:rowOff>64108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260824</xdr:colOff>
      <xdr:row>61</xdr:row>
      <xdr:rowOff>12225</xdr:rowOff>
    </xdr:from>
    <xdr:to>
      <xdr:col>8</xdr:col>
      <xdr:colOff>1144</xdr:colOff>
      <xdr:row>73</xdr:row>
      <xdr:rowOff>64108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180314</xdr:colOff>
      <xdr:row>87</xdr:row>
      <xdr:rowOff>72329</xdr:rowOff>
    </xdr:from>
    <xdr:to>
      <xdr:col>16</xdr:col>
      <xdr:colOff>239829</xdr:colOff>
      <xdr:row>99</xdr:row>
      <xdr:rowOff>124212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31578</xdr:colOff>
      <xdr:row>74</xdr:row>
      <xdr:rowOff>42277</xdr:rowOff>
    </xdr:from>
    <xdr:to>
      <xdr:col>3</xdr:col>
      <xdr:colOff>216520</xdr:colOff>
      <xdr:row>86</xdr:row>
      <xdr:rowOff>94160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260824</xdr:colOff>
      <xdr:row>74</xdr:row>
      <xdr:rowOff>42277</xdr:rowOff>
    </xdr:from>
    <xdr:to>
      <xdr:col>8</xdr:col>
      <xdr:colOff>1144</xdr:colOff>
      <xdr:row>86</xdr:row>
      <xdr:rowOff>94160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54162</xdr:colOff>
      <xdr:row>74</xdr:row>
      <xdr:rowOff>42277</xdr:rowOff>
    </xdr:from>
    <xdr:to>
      <xdr:col>12</xdr:col>
      <xdr:colOff>127856</xdr:colOff>
      <xdr:row>86</xdr:row>
      <xdr:rowOff>94160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31578</xdr:colOff>
      <xdr:row>87</xdr:row>
      <xdr:rowOff>72329</xdr:rowOff>
    </xdr:from>
    <xdr:to>
      <xdr:col>3</xdr:col>
      <xdr:colOff>216520</xdr:colOff>
      <xdr:row>99</xdr:row>
      <xdr:rowOff>124212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260824</xdr:colOff>
      <xdr:row>87</xdr:row>
      <xdr:rowOff>72329</xdr:rowOff>
    </xdr:from>
    <xdr:to>
      <xdr:col>8</xdr:col>
      <xdr:colOff>1144</xdr:colOff>
      <xdr:row>99</xdr:row>
      <xdr:rowOff>124212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180314</xdr:colOff>
      <xdr:row>74</xdr:row>
      <xdr:rowOff>42277</xdr:rowOff>
    </xdr:from>
    <xdr:to>
      <xdr:col>16</xdr:col>
      <xdr:colOff>239829</xdr:colOff>
      <xdr:row>86</xdr:row>
      <xdr:rowOff>94160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54162</xdr:colOff>
      <xdr:row>87</xdr:row>
      <xdr:rowOff>72329</xdr:rowOff>
    </xdr:from>
    <xdr:to>
      <xdr:col>12</xdr:col>
      <xdr:colOff>127856</xdr:colOff>
      <xdr:row>99</xdr:row>
      <xdr:rowOff>124212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31578</xdr:colOff>
      <xdr:row>100</xdr:row>
      <xdr:rowOff>102381</xdr:rowOff>
    </xdr:from>
    <xdr:to>
      <xdr:col>3</xdr:col>
      <xdr:colOff>216520</xdr:colOff>
      <xdr:row>113</xdr:row>
      <xdr:rowOff>8587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260824</xdr:colOff>
      <xdr:row>100</xdr:row>
      <xdr:rowOff>102381</xdr:rowOff>
    </xdr:from>
    <xdr:to>
      <xdr:col>8</xdr:col>
      <xdr:colOff>1144</xdr:colOff>
      <xdr:row>113</xdr:row>
      <xdr:rowOff>8587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54162</xdr:colOff>
      <xdr:row>100</xdr:row>
      <xdr:rowOff>102381</xdr:rowOff>
    </xdr:from>
    <xdr:to>
      <xdr:col>12</xdr:col>
      <xdr:colOff>127856</xdr:colOff>
      <xdr:row>113</xdr:row>
      <xdr:rowOff>8587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180314</xdr:colOff>
      <xdr:row>100</xdr:row>
      <xdr:rowOff>102381</xdr:rowOff>
    </xdr:from>
    <xdr:to>
      <xdr:col>16</xdr:col>
      <xdr:colOff>239829</xdr:colOff>
      <xdr:row>113</xdr:row>
      <xdr:rowOff>8587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31578</xdr:colOff>
      <xdr:row>113</xdr:row>
      <xdr:rowOff>132434</xdr:rowOff>
    </xdr:from>
    <xdr:to>
      <xdr:col>3</xdr:col>
      <xdr:colOff>216520</xdr:colOff>
      <xdr:row>126</xdr:row>
      <xdr:rowOff>38640</xdr:rowOff>
    </xdr:to>
    <xdr:graphicFrame macro="">
      <xdr:nvGraphicFramePr>
        <xdr:cNvPr id="52" name="グラフ 5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260824</xdr:colOff>
      <xdr:row>113</xdr:row>
      <xdr:rowOff>132434</xdr:rowOff>
    </xdr:from>
    <xdr:to>
      <xdr:col>8</xdr:col>
      <xdr:colOff>1144</xdr:colOff>
      <xdr:row>126</xdr:row>
      <xdr:rowOff>38640</xdr:rowOff>
    </xdr:to>
    <xdr:graphicFrame macro="">
      <xdr:nvGraphicFramePr>
        <xdr:cNvPr id="53" name="グラフ 5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54162</xdr:colOff>
      <xdr:row>113</xdr:row>
      <xdr:rowOff>132434</xdr:rowOff>
    </xdr:from>
    <xdr:to>
      <xdr:col>12</xdr:col>
      <xdr:colOff>127856</xdr:colOff>
      <xdr:row>126</xdr:row>
      <xdr:rowOff>38640</xdr:rowOff>
    </xdr:to>
    <xdr:graphicFrame macro="">
      <xdr:nvGraphicFramePr>
        <xdr:cNvPr id="54" name="グラフ 5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54161</xdr:colOff>
      <xdr:row>61</xdr:row>
      <xdr:rowOff>12225</xdr:rowOff>
    </xdr:from>
    <xdr:to>
      <xdr:col>12</xdr:col>
      <xdr:colOff>127855</xdr:colOff>
      <xdr:row>73</xdr:row>
      <xdr:rowOff>64108</xdr:rowOff>
    </xdr:to>
    <xdr:graphicFrame macro="">
      <xdr:nvGraphicFramePr>
        <xdr:cNvPr id="65" name="グラフ 67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180314</xdr:colOff>
      <xdr:row>61</xdr:row>
      <xdr:rowOff>12225</xdr:rowOff>
    </xdr:from>
    <xdr:to>
      <xdr:col>16</xdr:col>
      <xdr:colOff>239829</xdr:colOff>
      <xdr:row>73</xdr:row>
      <xdr:rowOff>64108</xdr:rowOff>
    </xdr:to>
    <xdr:graphicFrame macro="">
      <xdr:nvGraphicFramePr>
        <xdr:cNvPr id="66" name="グラフ 6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133060</xdr:colOff>
      <xdr:row>24</xdr:row>
      <xdr:rowOff>83672</xdr:rowOff>
    </xdr:from>
    <xdr:to>
      <xdr:col>16</xdr:col>
      <xdr:colOff>169333</xdr:colOff>
      <xdr:row>54</xdr:row>
      <xdr:rowOff>85980</xdr:rowOff>
    </xdr:to>
    <xdr:graphicFrame macro="">
      <xdr:nvGraphicFramePr>
        <xdr:cNvPr id="67" name="グラフ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3"/>
  <sheetViews>
    <sheetView view="pageBreakPreview" topLeftCell="A13" zoomScaleNormal="85" zoomScaleSheetLayoutView="100" workbookViewId="0">
      <selection activeCell="S35" sqref="S35"/>
    </sheetView>
  </sheetViews>
  <sheetFormatPr defaultColWidth="10.58203125" defaultRowHeight="10.5"/>
  <cols>
    <col min="1" max="1" width="5.58203125" style="1" customWidth="1"/>
    <col min="2" max="2" width="9.75" style="5" customWidth="1"/>
    <col min="3" max="18" width="4.33203125" style="3" customWidth="1"/>
    <col min="19" max="19" width="7.08203125" style="4" customWidth="1"/>
    <col min="20" max="20" width="7.25" style="4" customWidth="1"/>
    <col min="21" max="21" width="10.25" style="4" customWidth="1"/>
    <col min="22" max="22" width="9.25" style="4" customWidth="1"/>
    <col min="23" max="29" width="16.75" style="4" customWidth="1"/>
    <col min="30" max="51" width="17.58203125" style="4" customWidth="1"/>
    <col min="52" max="259" width="10.58203125" style="4"/>
    <col min="260" max="260" width="5.58203125" style="4" customWidth="1"/>
    <col min="261" max="261" width="11.75" style="4" customWidth="1"/>
    <col min="262" max="274" width="4.08203125" style="4" customWidth="1"/>
    <col min="275" max="285" width="16.75" style="4" customWidth="1"/>
    <col min="286" max="307" width="17.58203125" style="4" customWidth="1"/>
    <col min="308" max="515" width="10.58203125" style="4"/>
    <col min="516" max="516" width="5.58203125" style="4" customWidth="1"/>
    <col min="517" max="517" width="11.75" style="4" customWidth="1"/>
    <col min="518" max="530" width="4.08203125" style="4" customWidth="1"/>
    <col min="531" max="541" width="16.75" style="4" customWidth="1"/>
    <col min="542" max="563" width="17.58203125" style="4" customWidth="1"/>
    <col min="564" max="771" width="10.58203125" style="4"/>
    <col min="772" max="772" width="5.58203125" style="4" customWidth="1"/>
    <col min="773" max="773" width="11.75" style="4" customWidth="1"/>
    <col min="774" max="786" width="4.08203125" style="4" customWidth="1"/>
    <col min="787" max="797" width="16.75" style="4" customWidth="1"/>
    <col min="798" max="819" width="17.58203125" style="4" customWidth="1"/>
    <col min="820" max="1027" width="10.58203125" style="4"/>
    <col min="1028" max="1028" width="5.58203125" style="4" customWidth="1"/>
    <col min="1029" max="1029" width="11.75" style="4" customWidth="1"/>
    <col min="1030" max="1042" width="4.08203125" style="4" customWidth="1"/>
    <col min="1043" max="1053" width="16.75" style="4" customWidth="1"/>
    <col min="1054" max="1075" width="17.58203125" style="4" customWidth="1"/>
    <col min="1076" max="1283" width="10.58203125" style="4"/>
    <col min="1284" max="1284" width="5.58203125" style="4" customWidth="1"/>
    <col min="1285" max="1285" width="11.75" style="4" customWidth="1"/>
    <col min="1286" max="1298" width="4.08203125" style="4" customWidth="1"/>
    <col min="1299" max="1309" width="16.75" style="4" customWidth="1"/>
    <col min="1310" max="1331" width="17.58203125" style="4" customWidth="1"/>
    <col min="1332" max="1539" width="10.58203125" style="4"/>
    <col min="1540" max="1540" width="5.58203125" style="4" customWidth="1"/>
    <col min="1541" max="1541" width="11.75" style="4" customWidth="1"/>
    <col min="1542" max="1554" width="4.08203125" style="4" customWidth="1"/>
    <col min="1555" max="1565" width="16.75" style="4" customWidth="1"/>
    <col min="1566" max="1587" width="17.58203125" style="4" customWidth="1"/>
    <col min="1588" max="1795" width="10.58203125" style="4"/>
    <col min="1796" max="1796" width="5.58203125" style="4" customWidth="1"/>
    <col min="1797" max="1797" width="11.75" style="4" customWidth="1"/>
    <col min="1798" max="1810" width="4.08203125" style="4" customWidth="1"/>
    <col min="1811" max="1821" width="16.75" style="4" customWidth="1"/>
    <col min="1822" max="1843" width="17.58203125" style="4" customWidth="1"/>
    <col min="1844" max="2051" width="10.58203125" style="4"/>
    <col min="2052" max="2052" width="5.58203125" style="4" customWidth="1"/>
    <col min="2053" max="2053" width="11.75" style="4" customWidth="1"/>
    <col min="2054" max="2066" width="4.08203125" style="4" customWidth="1"/>
    <col min="2067" max="2077" width="16.75" style="4" customWidth="1"/>
    <col min="2078" max="2099" width="17.58203125" style="4" customWidth="1"/>
    <col min="2100" max="2307" width="10.58203125" style="4"/>
    <col min="2308" max="2308" width="5.58203125" style="4" customWidth="1"/>
    <col min="2309" max="2309" width="11.75" style="4" customWidth="1"/>
    <col min="2310" max="2322" width="4.08203125" style="4" customWidth="1"/>
    <col min="2323" max="2333" width="16.75" style="4" customWidth="1"/>
    <col min="2334" max="2355" width="17.58203125" style="4" customWidth="1"/>
    <col min="2356" max="2563" width="10.58203125" style="4"/>
    <col min="2564" max="2564" width="5.58203125" style="4" customWidth="1"/>
    <col min="2565" max="2565" width="11.75" style="4" customWidth="1"/>
    <col min="2566" max="2578" width="4.08203125" style="4" customWidth="1"/>
    <col min="2579" max="2589" width="16.75" style="4" customWidth="1"/>
    <col min="2590" max="2611" width="17.58203125" style="4" customWidth="1"/>
    <col min="2612" max="2819" width="10.58203125" style="4"/>
    <col min="2820" max="2820" width="5.58203125" style="4" customWidth="1"/>
    <col min="2821" max="2821" width="11.75" style="4" customWidth="1"/>
    <col min="2822" max="2834" width="4.08203125" style="4" customWidth="1"/>
    <col min="2835" max="2845" width="16.75" style="4" customWidth="1"/>
    <col min="2846" max="2867" width="17.58203125" style="4" customWidth="1"/>
    <col min="2868" max="3075" width="10.58203125" style="4"/>
    <col min="3076" max="3076" width="5.58203125" style="4" customWidth="1"/>
    <col min="3077" max="3077" width="11.75" style="4" customWidth="1"/>
    <col min="3078" max="3090" width="4.08203125" style="4" customWidth="1"/>
    <col min="3091" max="3101" width="16.75" style="4" customWidth="1"/>
    <col min="3102" max="3123" width="17.58203125" style="4" customWidth="1"/>
    <col min="3124" max="3331" width="10.58203125" style="4"/>
    <col min="3332" max="3332" width="5.58203125" style="4" customWidth="1"/>
    <col min="3333" max="3333" width="11.75" style="4" customWidth="1"/>
    <col min="3334" max="3346" width="4.08203125" style="4" customWidth="1"/>
    <col min="3347" max="3357" width="16.75" style="4" customWidth="1"/>
    <col min="3358" max="3379" width="17.58203125" style="4" customWidth="1"/>
    <col min="3380" max="3587" width="10.58203125" style="4"/>
    <col min="3588" max="3588" width="5.58203125" style="4" customWidth="1"/>
    <col min="3589" max="3589" width="11.75" style="4" customWidth="1"/>
    <col min="3590" max="3602" width="4.08203125" style="4" customWidth="1"/>
    <col min="3603" max="3613" width="16.75" style="4" customWidth="1"/>
    <col min="3614" max="3635" width="17.58203125" style="4" customWidth="1"/>
    <col min="3636" max="3843" width="10.58203125" style="4"/>
    <col min="3844" max="3844" width="5.58203125" style="4" customWidth="1"/>
    <col min="3845" max="3845" width="11.75" style="4" customWidth="1"/>
    <col min="3846" max="3858" width="4.08203125" style="4" customWidth="1"/>
    <col min="3859" max="3869" width="16.75" style="4" customWidth="1"/>
    <col min="3870" max="3891" width="17.58203125" style="4" customWidth="1"/>
    <col min="3892" max="4099" width="10.58203125" style="4"/>
    <col min="4100" max="4100" width="5.58203125" style="4" customWidth="1"/>
    <col min="4101" max="4101" width="11.75" style="4" customWidth="1"/>
    <col min="4102" max="4114" width="4.08203125" style="4" customWidth="1"/>
    <col min="4115" max="4125" width="16.75" style="4" customWidth="1"/>
    <col min="4126" max="4147" width="17.58203125" style="4" customWidth="1"/>
    <col min="4148" max="4355" width="10.58203125" style="4"/>
    <col min="4356" max="4356" width="5.58203125" style="4" customWidth="1"/>
    <col min="4357" max="4357" width="11.75" style="4" customWidth="1"/>
    <col min="4358" max="4370" width="4.08203125" style="4" customWidth="1"/>
    <col min="4371" max="4381" width="16.75" style="4" customWidth="1"/>
    <col min="4382" max="4403" width="17.58203125" style="4" customWidth="1"/>
    <col min="4404" max="4611" width="10.58203125" style="4"/>
    <col min="4612" max="4612" width="5.58203125" style="4" customWidth="1"/>
    <col min="4613" max="4613" width="11.75" style="4" customWidth="1"/>
    <col min="4614" max="4626" width="4.08203125" style="4" customWidth="1"/>
    <col min="4627" max="4637" width="16.75" style="4" customWidth="1"/>
    <col min="4638" max="4659" width="17.58203125" style="4" customWidth="1"/>
    <col min="4660" max="4867" width="10.58203125" style="4"/>
    <col min="4868" max="4868" width="5.58203125" style="4" customWidth="1"/>
    <col min="4869" max="4869" width="11.75" style="4" customWidth="1"/>
    <col min="4870" max="4882" width="4.08203125" style="4" customWidth="1"/>
    <col min="4883" max="4893" width="16.75" style="4" customWidth="1"/>
    <col min="4894" max="4915" width="17.58203125" style="4" customWidth="1"/>
    <col min="4916" max="5123" width="10.58203125" style="4"/>
    <col min="5124" max="5124" width="5.58203125" style="4" customWidth="1"/>
    <col min="5125" max="5125" width="11.75" style="4" customWidth="1"/>
    <col min="5126" max="5138" width="4.08203125" style="4" customWidth="1"/>
    <col min="5139" max="5149" width="16.75" style="4" customWidth="1"/>
    <col min="5150" max="5171" width="17.58203125" style="4" customWidth="1"/>
    <col min="5172" max="5379" width="10.58203125" style="4"/>
    <col min="5380" max="5380" width="5.58203125" style="4" customWidth="1"/>
    <col min="5381" max="5381" width="11.75" style="4" customWidth="1"/>
    <col min="5382" max="5394" width="4.08203125" style="4" customWidth="1"/>
    <col min="5395" max="5405" width="16.75" style="4" customWidth="1"/>
    <col min="5406" max="5427" width="17.58203125" style="4" customWidth="1"/>
    <col min="5428" max="5635" width="10.58203125" style="4"/>
    <col min="5636" max="5636" width="5.58203125" style="4" customWidth="1"/>
    <col min="5637" max="5637" width="11.75" style="4" customWidth="1"/>
    <col min="5638" max="5650" width="4.08203125" style="4" customWidth="1"/>
    <col min="5651" max="5661" width="16.75" style="4" customWidth="1"/>
    <col min="5662" max="5683" width="17.58203125" style="4" customWidth="1"/>
    <col min="5684" max="5891" width="10.58203125" style="4"/>
    <col min="5892" max="5892" width="5.58203125" style="4" customWidth="1"/>
    <col min="5893" max="5893" width="11.75" style="4" customWidth="1"/>
    <col min="5894" max="5906" width="4.08203125" style="4" customWidth="1"/>
    <col min="5907" max="5917" width="16.75" style="4" customWidth="1"/>
    <col min="5918" max="5939" width="17.58203125" style="4" customWidth="1"/>
    <col min="5940" max="6147" width="10.58203125" style="4"/>
    <col min="6148" max="6148" width="5.58203125" style="4" customWidth="1"/>
    <col min="6149" max="6149" width="11.75" style="4" customWidth="1"/>
    <col min="6150" max="6162" width="4.08203125" style="4" customWidth="1"/>
    <col min="6163" max="6173" width="16.75" style="4" customWidth="1"/>
    <col min="6174" max="6195" width="17.58203125" style="4" customWidth="1"/>
    <col min="6196" max="6403" width="10.58203125" style="4"/>
    <col min="6404" max="6404" width="5.58203125" style="4" customWidth="1"/>
    <col min="6405" max="6405" width="11.75" style="4" customWidth="1"/>
    <col min="6406" max="6418" width="4.08203125" style="4" customWidth="1"/>
    <col min="6419" max="6429" width="16.75" style="4" customWidth="1"/>
    <col min="6430" max="6451" width="17.58203125" style="4" customWidth="1"/>
    <col min="6452" max="6659" width="10.58203125" style="4"/>
    <col min="6660" max="6660" width="5.58203125" style="4" customWidth="1"/>
    <col min="6661" max="6661" width="11.75" style="4" customWidth="1"/>
    <col min="6662" max="6674" width="4.08203125" style="4" customWidth="1"/>
    <col min="6675" max="6685" width="16.75" style="4" customWidth="1"/>
    <col min="6686" max="6707" width="17.58203125" style="4" customWidth="1"/>
    <col min="6708" max="6915" width="10.58203125" style="4"/>
    <col min="6916" max="6916" width="5.58203125" style="4" customWidth="1"/>
    <col min="6917" max="6917" width="11.75" style="4" customWidth="1"/>
    <col min="6918" max="6930" width="4.08203125" style="4" customWidth="1"/>
    <col min="6931" max="6941" width="16.75" style="4" customWidth="1"/>
    <col min="6942" max="6963" width="17.58203125" style="4" customWidth="1"/>
    <col min="6964" max="7171" width="10.58203125" style="4"/>
    <col min="7172" max="7172" width="5.58203125" style="4" customWidth="1"/>
    <col min="7173" max="7173" width="11.75" style="4" customWidth="1"/>
    <col min="7174" max="7186" width="4.08203125" style="4" customWidth="1"/>
    <col min="7187" max="7197" width="16.75" style="4" customWidth="1"/>
    <col min="7198" max="7219" width="17.58203125" style="4" customWidth="1"/>
    <col min="7220" max="7427" width="10.58203125" style="4"/>
    <col min="7428" max="7428" width="5.58203125" style="4" customWidth="1"/>
    <col min="7429" max="7429" width="11.75" style="4" customWidth="1"/>
    <col min="7430" max="7442" width="4.08203125" style="4" customWidth="1"/>
    <col min="7443" max="7453" width="16.75" style="4" customWidth="1"/>
    <col min="7454" max="7475" width="17.58203125" style="4" customWidth="1"/>
    <col min="7476" max="7683" width="10.58203125" style="4"/>
    <col min="7684" max="7684" width="5.58203125" style="4" customWidth="1"/>
    <col min="7685" max="7685" width="11.75" style="4" customWidth="1"/>
    <col min="7686" max="7698" width="4.08203125" style="4" customWidth="1"/>
    <col min="7699" max="7709" width="16.75" style="4" customWidth="1"/>
    <col min="7710" max="7731" width="17.58203125" style="4" customWidth="1"/>
    <col min="7732" max="7939" width="10.58203125" style="4"/>
    <col min="7940" max="7940" width="5.58203125" style="4" customWidth="1"/>
    <col min="7941" max="7941" width="11.75" style="4" customWidth="1"/>
    <col min="7942" max="7954" width="4.08203125" style="4" customWidth="1"/>
    <col min="7955" max="7965" width="16.75" style="4" customWidth="1"/>
    <col min="7966" max="7987" width="17.58203125" style="4" customWidth="1"/>
    <col min="7988" max="8195" width="10.58203125" style="4"/>
    <col min="8196" max="8196" width="5.58203125" style="4" customWidth="1"/>
    <col min="8197" max="8197" width="11.75" style="4" customWidth="1"/>
    <col min="8198" max="8210" width="4.08203125" style="4" customWidth="1"/>
    <col min="8211" max="8221" width="16.75" style="4" customWidth="1"/>
    <col min="8222" max="8243" width="17.58203125" style="4" customWidth="1"/>
    <col min="8244" max="8451" width="10.58203125" style="4"/>
    <col min="8452" max="8452" width="5.58203125" style="4" customWidth="1"/>
    <col min="8453" max="8453" width="11.75" style="4" customWidth="1"/>
    <col min="8454" max="8466" width="4.08203125" style="4" customWidth="1"/>
    <col min="8467" max="8477" width="16.75" style="4" customWidth="1"/>
    <col min="8478" max="8499" width="17.58203125" style="4" customWidth="1"/>
    <col min="8500" max="8707" width="10.58203125" style="4"/>
    <col min="8708" max="8708" width="5.58203125" style="4" customWidth="1"/>
    <col min="8709" max="8709" width="11.75" style="4" customWidth="1"/>
    <col min="8710" max="8722" width="4.08203125" style="4" customWidth="1"/>
    <col min="8723" max="8733" width="16.75" style="4" customWidth="1"/>
    <col min="8734" max="8755" width="17.58203125" style="4" customWidth="1"/>
    <col min="8756" max="8963" width="10.58203125" style="4"/>
    <col min="8964" max="8964" width="5.58203125" style="4" customWidth="1"/>
    <col min="8965" max="8965" width="11.75" style="4" customWidth="1"/>
    <col min="8966" max="8978" width="4.08203125" style="4" customWidth="1"/>
    <col min="8979" max="8989" width="16.75" style="4" customWidth="1"/>
    <col min="8990" max="9011" width="17.58203125" style="4" customWidth="1"/>
    <col min="9012" max="9219" width="10.58203125" style="4"/>
    <col min="9220" max="9220" width="5.58203125" style="4" customWidth="1"/>
    <col min="9221" max="9221" width="11.75" style="4" customWidth="1"/>
    <col min="9222" max="9234" width="4.08203125" style="4" customWidth="1"/>
    <col min="9235" max="9245" width="16.75" style="4" customWidth="1"/>
    <col min="9246" max="9267" width="17.58203125" style="4" customWidth="1"/>
    <col min="9268" max="9475" width="10.58203125" style="4"/>
    <col min="9476" max="9476" width="5.58203125" style="4" customWidth="1"/>
    <col min="9477" max="9477" width="11.75" style="4" customWidth="1"/>
    <col min="9478" max="9490" width="4.08203125" style="4" customWidth="1"/>
    <col min="9491" max="9501" width="16.75" style="4" customWidth="1"/>
    <col min="9502" max="9523" width="17.58203125" style="4" customWidth="1"/>
    <col min="9524" max="9731" width="10.58203125" style="4"/>
    <col min="9732" max="9732" width="5.58203125" style="4" customWidth="1"/>
    <col min="9733" max="9733" width="11.75" style="4" customWidth="1"/>
    <col min="9734" max="9746" width="4.08203125" style="4" customWidth="1"/>
    <col min="9747" max="9757" width="16.75" style="4" customWidth="1"/>
    <col min="9758" max="9779" width="17.58203125" style="4" customWidth="1"/>
    <col min="9780" max="9987" width="10.58203125" style="4"/>
    <col min="9988" max="9988" width="5.58203125" style="4" customWidth="1"/>
    <col min="9989" max="9989" width="11.75" style="4" customWidth="1"/>
    <col min="9990" max="10002" width="4.08203125" style="4" customWidth="1"/>
    <col min="10003" max="10013" width="16.75" style="4" customWidth="1"/>
    <col min="10014" max="10035" width="17.58203125" style="4" customWidth="1"/>
    <col min="10036" max="10243" width="10.58203125" style="4"/>
    <col min="10244" max="10244" width="5.58203125" style="4" customWidth="1"/>
    <col min="10245" max="10245" width="11.75" style="4" customWidth="1"/>
    <col min="10246" max="10258" width="4.08203125" style="4" customWidth="1"/>
    <col min="10259" max="10269" width="16.75" style="4" customWidth="1"/>
    <col min="10270" max="10291" width="17.58203125" style="4" customWidth="1"/>
    <col min="10292" max="10499" width="10.58203125" style="4"/>
    <col min="10500" max="10500" width="5.58203125" style="4" customWidth="1"/>
    <col min="10501" max="10501" width="11.75" style="4" customWidth="1"/>
    <col min="10502" max="10514" width="4.08203125" style="4" customWidth="1"/>
    <col min="10515" max="10525" width="16.75" style="4" customWidth="1"/>
    <col min="10526" max="10547" width="17.58203125" style="4" customWidth="1"/>
    <col min="10548" max="10755" width="10.58203125" style="4"/>
    <col min="10756" max="10756" width="5.58203125" style="4" customWidth="1"/>
    <col min="10757" max="10757" width="11.75" style="4" customWidth="1"/>
    <col min="10758" max="10770" width="4.08203125" style="4" customWidth="1"/>
    <col min="10771" max="10781" width="16.75" style="4" customWidth="1"/>
    <col min="10782" max="10803" width="17.58203125" style="4" customWidth="1"/>
    <col min="10804" max="11011" width="10.58203125" style="4"/>
    <col min="11012" max="11012" width="5.58203125" style="4" customWidth="1"/>
    <col min="11013" max="11013" width="11.75" style="4" customWidth="1"/>
    <col min="11014" max="11026" width="4.08203125" style="4" customWidth="1"/>
    <col min="11027" max="11037" width="16.75" style="4" customWidth="1"/>
    <col min="11038" max="11059" width="17.58203125" style="4" customWidth="1"/>
    <col min="11060" max="11267" width="10.58203125" style="4"/>
    <col min="11268" max="11268" width="5.58203125" style="4" customWidth="1"/>
    <col min="11269" max="11269" width="11.75" style="4" customWidth="1"/>
    <col min="11270" max="11282" width="4.08203125" style="4" customWidth="1"/>
    <col min="11283" max="11293" width="16.75" style="4" customWidth="1"/>
    <col min="11294" max="11315" width="17.58203125" style="4" customWidth="1"/>
    <col min="11316" max="11523" width="10.58203125" style="4"/>
    <col min="11524" max="11524" width="5.58203125" style="4" customWidth="1"/>
    <col min="11525" max="11525" width="11.75" style="4" customWidth="1"/>
    <col min="11526" max="11538" width="4.08203125" style="4" customWidth="1"/>
    <col min="11539" max="11549" width="16.75" style="4" customWidth="1"/>
    <col min="11550" max="11571" width="17.58203125" style="4" customWidth="1"/>
    <col min="11572" max="11779" width="10.58203125" style="4"/>
    <col min="11780" max="11780" width="5.58203125" style="4" customWidth="1"/>
    <col min="11781" max="11781" width="11.75" style="4" customWidth="1"/>
    <col min="11782" max="11794" width="4.08203125" style="4" customWidth="1"/>
    <col min="11795" max="11805" width="16.75" style="4" customWidth="1"/>
    <col min="11806" max="11827" width="17.58203125" style="4" customWidth="1"/>
    <col min="11828" max="12035" width="10.58203125" style="4"/>
    <col min="12036" max="12036" width="5.58203125" style="4" customWidth="1"/>
    <col min="12037" max="12037" width="11.75" style="4" customWidth="1"/>
    <col min="12038" max="12050" width="4.08203125" style="4" customWidth="1"/>
    <col min="12051" max="12061" width="16.75" style="4" customWidth="1"/>
    <col min="12062" max="12083" width="17.58203125" style="4" customWidth="1"/>
    <col min="12084" max="12291" width="10.58203125" style="4"/>
    <col min="12292" max="12292" width="5.58203125" style="4" customWidth="1"/>
    <col min="12293" max="12293" width="11.75" style="4" customWidth="1"/>
    <col min="12294" max="12306" width="4.08203125" style="4" customWidth="1"/>
    <col min="12307" max="12317" width="16.75" style="4" customWidth="1"/>
    <col min="12318" max="12339" width="17.58203125" style="4" customWidth="1"/>
    <col min="12340" max="12547" width="10.58203125" style="4"/>
    <col min="12548" max="12548" width="5.58203125" style="4" customWidth="1"/>
    <col min="12549" max="12549" width="11.75" style="4" customWidth="1"/>
    <col min="12550" max="12562" width="4.08203125" style="4" customWidth="1"/>
    <col min="12563" max="12573" width="16.75" style="4" customWidth="1"/>
    <col min="12574" max="12595" width="17.58203125" style="4" customWidth="1"/>
    <col min="12596" max="12803" width="10.58203125" style="4"/>
    <col min="12804" max="12804" width="5.58203125" style="4" customWidth="1"/>
    <col min="12805" max="12805" width="11.75" style="4" customWidth="1"/>
    <col min="12806" max="12818" width="4.08203125" style="4" customWidth="1"/>
    <col min="12819" max="12829" width="16.75" style="4" customWidth="1"/>
    <col min="12830" max="12851" width="17.58203125" style="4" customWidth="1"/>
    <col min="12852" max="13059" width="10.58203125" style="4"/>
    <col min="13060" max="13060" width="5.58203125" style="4" customWidth="1"/>
    <col min="13061" max="13061" width="11.75" style="4" customWidth="1"/>
    <col min="13062" max="13074" width="4.08203125" style="4" customWidth="1"/>
    <col min="13075" max="13085" width="16.75" style="4" customWidth="1"/>
    <col min="13086" max="13107" width="17.58203125" style="4" customWidth="1"/>
    <col min="13108" max="13315" width="10.58203125" style="4"/>
    <col min="13316" max="13316" width="5.58203125" style="4" customWidth="1"/>
    <col min="13317" max="13317" width="11.75" style="4" customWidth="1"/>
    <col min="13318" max="13330" width="4.08203125" style="4" customWidth="1"/>
    <col min="13331" max="13341" width="16.75" style="4" customWidth="1"/>
    <col min="13342" max="13363" width="17.58203125" style="4" customWidth="1"/>
    <col min="13364" max="13571" width="10.58203125" style="4"/>
    <col min="13572" max="13572" width="5.58203125" style="4" customWidth="1"/>
    <col min="13573" max="13573" width="11.75" style="4" customWidth="1"/>
    <col min="13574" max="13586" width="4.08203125" style="4" customWidth="1"/>
    <col min="13587" max="13597" width="16.75" style="4" customWidth="1"/>
    <col min="13598" max="13619" width="17.58203125" style="4" customWidth="1"/>
    <col min="13620" max="13827" width="10.58203125" style="4"/>
    <col min="13828" max="13828" width="5.58203125" style="4" customWidth="1"/>
    <col min="13829" max="13829" width="11.75" style="4" customWidth="1"/>
    <col min="13830" max="13842" width="4.08203125" style="4" customWidth="1"/>
    <col min="13843" max="13853" width="16.75" style="4" customWidth="1"/>
    <col min="13854" max="13875" width="17.58203125" style="4" customWidth="1"/>
    <col min="13876" max="14083" width="10.58203125" style="4"/>
    <col min="14084" max="14084" width="5.58203125" style="4" customWidth="1"/>
    <col min="14085" max="14085" width="11.75" style="4" customWidth="1"/>
    <col min="14086" max="14098" width="4.08203125" style="4" customWidth="1"/>
    <col min="14099" max="14109" width="16.75" style="4" customWidth="1"/>
    <col min="14110" max="14131" width="17.58203125" style="4" customWidth="1"/>
    <col min="14132" max="14339" width="10.58203125" style="4"/>
    <col min="14340" max="14340" width="5.58203125" style="4" customWidth="1"/>
    <col min="14341" max="14341" width="11.75" style="4" customWidth="1"/>
    <col min="14342" max="14354" width="4.08203125" style="4" customWidth="1"/>
    <col min="14355" max="14365" width="16.75" style="4" customWidth="1"/>
    <col min="14366" max="14387" width="17.58203125" style="4" customWidth="1"/>
    <col min="14388" max="14595" width="10.58203125" style="4"/>
    <col min="14596" max="14596" width="5.58203125" style="4" customWidth="1"/>
    <col min="14597" max="14597" width="11.75" style="4" customWidth="1"/>
    <col min="14598" max="14610" width="4.08203125" style="4" customWidth="1"/>
    <col min="14611" max="14621" width="16.75" style="4" customWidth="1"/>
    <col min="14622" max="14643" width="17.58203125" style="4" customWidth="1"/>
    <col min="14644" max="14851" width="10.58203125" style="4"/>
    <col min="14852" max="14852" width="5.58203125" style="4" customWidth="1"/>
    <col min="14853" max="14853" width="11.75" style="4" customWidth="1"/>
    <col min="14854" max="14866" width="4.08203125" style="4" customWidth="1"/>
    <col min="14867" max="14877" width="16.75" style="4" customWidth="1"/>
    <col min="14878" max="14899" width="17.58203125" style="4" customWidth="1"/>
    <col min="14900" max="15107" width="10.58203125" style="4"/>
    <col min="15108" max="15108" width="5.58203125" style="4" customWidth="1"/>
    <col min="15109" max="15109" width="11.75" style="4" customWidth="1"/>
    <col min="15110" max="15122" width="4.08203125" style="4" customWidth="1"/>
    <col min="15123" max="15133" width="16.75" style="4" customWidth="1"/>
    <col min="15134" max="15155" width="17.58203125" style="4" customWidth="1"/>
    <col min="15156" max="15363" width="10.58203125" style="4"/>
    <col min="15364" max="15364" width="5.58203125" style="4" customWidth="1"/>
    <col min="15365" max="15365" width="11.75" style="4" customWidth="1"/>
    <col min="15366" max="15378" width="4.08203125" style="4" customWidth="1"/>
    <col min="15379" max="15389" width="16.75" style="4" customWidth="1"/>
    <col min="15390" max="15411" width="17.58203125" style="4" customWidth="1"/>
    <col min="15412" max="15619" width="10.58203125" style="4"/>
    <col min="15620" max="15620" width="5.58203125" style="4" customWidth="1"/>
    <col min="15621" max="15621" width="11.75" style="4" customWidth="1"/>
    <col min="15622" max="15634" width="4.08203125" style="4" customWidth="1"/>
    <col min="15635" max="15645" width="16.75" style="4" customWidth="1"/>
    <col min="15646" max="15667" width="17.58203125" style="4" customWidth="1"/>
    <col min="15668" max="15875" width="10.58203125" style="4"/>
    <col min="15876" max="15876" width="5.58203125" style="4" customWidth="1"/>
    <col min="15877" max="15877" width="11.75" style="4" customWidth="1"/>
    <col min="15878" max="15890" width="4.08203125" style="4" customWidth="1"/>
    <col min="15891" max="15901" width="16.75" style="4" customWidth="1"/>
    <col min="15902" max="15923" width="17.58203125" style="4" customWidth="1"/>
    <col min="15924" max="16131" width="10.58203125" style="4"/>
    <col min="16132" max="16132" width="5.58203125" style="4" customWidth="1"/>
    <col min="16133" max="16133" width="11.75" style="4" customWidth="1"/>
    <col min="16134" max="16146" width="4.08203125" style="4" customWidth="1"/>
    <col min="16147" max="16157" width="16.75" style="4" customWidth="1"/>
    <col min="16158" max="16179" width="17.58203125" style="4" customWidth="1"/>
    <col min="16180" max="16384" width="10.58203125" style="4"/>
  </cols>
  <sheetData>
    <row r="1" spans="1:29" ht="14">
      <c r="B1" s="2" t="s">
        <v>98</v>
      </c>
    </row>
    <row r="2" spans="1:29" ht="7.5" customHeight="1"/>
    <row r="3" spans="1:29" ht="18" customHeight="1">
      <c r="B3" s="2" t="s">
        <v>74</v>
      </c>
    </row>
    <row r="4" spans="1:29" ht="12" customHeight="1"/>
    <row r="5" spans="1:29" ht="17.25" customHeight="1">
      <c r="B5" s="6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7"/>
      <c r="S5" s="8"/>
      <c r="T5" s="8"/>
      <c r="U5" s="8"/>
      <c r="V5" s="8"/>
      <c r="W5" s="8"/>
      <c r="X5" s="8"/>
      <c r="AC5" s="8"/>
    </row>
    <row r="6" spans="1:29" ht="17.25" customHeight="1">
      <c r="B6" s="9" t="s">
        <v>70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83</v>
      </c>
      <c r="H6" s="11" t="s">
        <v>84</v>
      </c>
      <c r="I6" s="11" t="s">
        <v>85</v>
      </c>
      <c r="J6" s="11" t="s">
        <v>86</v>
      </c>
      <c r="K6" s="11" t="s">
        <v>87</v>
      </c>
      <c r="L6" s="11" t="s">
        <v>88</v>
      </c>
      <c r="M6" s="11" t="s">
        <v>89</v>
      </c>
      <c r="N6" s="11" t="s">
        <v>90</v>
      </c>
      <c r="O6" s="11" t="s">
        <v>95</v>
      </c>
      <c r="P6" s="11" t="s">
        <v>96</v>
      </c>
      <c r="Q6" s="11" t="s">
        <v>99</v>
      </c>
      <c r="R6" s="1"/>
      <c r="S6" s="1"/>
      <c r="T6" s="1"/>
      <c r="U6" s="1"/>
      <c r="V6" s="1"/>
      <c r="AB6" s="1"/>
    </row>
    <row r="7" spans="1:29" ht="17.25" customHeight="1">
      <c r="A7" s="12">
        <v>1</v>
      </c>
      <c r="B7" s="13" t="s">
        <v>20</v>
      </c>
      <c r="C7" s="14">
        <v>1.2289409297448444</v>
      </c>
      <c r="D7" s="14">
        <v>1.2453271028037383</v>
      </c>
      <c r="E7" s="14">
        <v>0.93176470588235294</v>
      </c>
      <c r="F7" s="14">
        <v>1.0815286624203821</v>
      </c>
      <c r="G7" s="14">
        <v>1.079136690647482</v>
      </c>
      <c r="H7" s="14">
        <v>0.72776646300067893</v>
      </c>
      <c r="I7" s="14">
        <v>0.64558232931726911</v>
      </c>
      <c r="J7" s="14">
        <v>0.68674304418985266</v>
      </c>
      <c r="K7" s="14">
        <v>0.67100868403473612</v>
      </c>
      <c r="L7" s="14">
        <v>0.50862372404083067</v>
      </c>
      <c r="M7" s="14">
        <v>0.5571273122959739</v>
      </c>
      <c r="N7" s="14">
        <v>0.44734133790737562</v>
      </c>
      <c r="O7" s="14">
        <v>0.45204081632653059</v>
      </c>
      <c r="P7" s="14">
        <v>0.45238925706313221</v>
      </c>
      <c r="Q7" s="14">
        <v>0.40248962655601661</v>
      </c>
      <c r="R7" s="15"/>
      <c r="S7" s="15"/>
      <c r="T7" s="15"/>
      <c r="U7" s="15"/>
      <c r="V7" s="15"/>
      <c r="AB7" s="15"/>
    </row>
    <row r="8" spans="1:29" ht="17.25" customHeight="1">
      <c r="A8" s="12">
        <v>2</v>
      </c>
      <c r="B8" s="13" t="s">
        <v>21</v>
      </c>
      <c r="C8" s="14">
        <v>1.4856860809476802</v>
      </c>
      <c r="D8" s="14">
        <v>1.1148184494602551</v>
      </c>
      <c r="E8" s="14">
        <v>1.3178928247048138</v>
      </c>
      <c r="F8" s="14">
        <v>1.0503802281368821</v>
      </c>
      <c r="G8" s="14">
        <v>1.0449640287769784</v>
      </c>
      <c r="H8" s="14">
        <v>1.0601145038167938</v>
      </c>
      <c r="I8" s="14">
        <v>1.0571955719557196</v>
      </c>
      <c r="J8" s="14">
        <v>1.1139601139601139</v>
      </c>
      <c r="K8" s="14">
        <v>0.77490421455938696</v>
      </c>
      <c r="L8" s="14">
        <v>0.500507614213198</v>
      </c>
      <c r="M8" s="14">
        <v>0.67110655737704916</v>
      </c>
      <c r="N8" s="14">
        <v>0.80635551142005957</v>
      </c>
      <c r="O8" s="14">
        <v>0.694473409801877</v>
      </c>
      <c r="P8" s="14">
        <v>0.5178571428571429</v>
      </c>
      <c r="Q8" s="14">
        <v>0.46848739495798319</v>
      </c>
      <c r="R8" s="15"/>
      <c r="S8" s="15"/>
      <c r="T8" s="15"/>
      <c r="U8" s="15"/>
      <c r="V8" s="15"/>
      <c r="AB8" s="15"/>
    </row>
    <row r="9" spans="1:29" ht="17.25" customHeight="1">
      <c r="A9" s="12">
        <v>3</v>
      </c>
      <c r="B9" s="13" t="s">
        <v>22</v>
      </c>
      <c r="C9" s="16"/>
      <c r="D9" s="16"/>
      <c r="E9" s="16">
        <v>1.470125786163522</v>
      </c>
      <c r="F9" s="16">
        <v>1.4072672218016653</v>
      </c>
      <c r="G9" s="16">
        <v>1.2025316455696202</v>
      </c>
      <c r="H9" s="16">
        <v>1.0830670926517572</v>
      </c>
      <c r="I9" s="16">
        <v>1.1634980988593155</v>
      </c>
      <c r="J9" s="16">
        <v>0.98154362416107388</v>
      </c>
      <c r="K9" s="16">
        <v>0.81411974977658619</v>
      </c>
      <c r="L9" s="16">
        <v>0.81383432963279245</v>
      </c>
      <c r="M9" s="16">
        <v>0.76556776556776551</v>
      </c>
      <c r="N9" s="16">
        <v>0.72523686477174854</v>
      </c>
      <c r="O9" s="16">
        <v>0.72045028142589118</v>
      </c>
      <c r="P9" s="16">
        <v>0.60556621880998085</v>
      </c>
      <c r="Q9" s="16">
        <v>0.51948051948051943</v>
      </c>
      <c r="R9" s="15"/>
      <c r="S9" s="15"/>
      <c r="T9" s="15"/>
      <c r="U9" s="15"/>
      <c r="V9" s="15"/>
      <c r="AB9" s="15"/>
    </row>
    <row r="10" spans="1:29" ht="17.25" customHeight="1">
      <c r="A10" s="12">
        <v>4</v>
      </c>
      <c r="B10" s="13" t="s">
        <v>23</v>
      </c>
      <c r="C10" s="16"/>
      <c r="D10" s="16"/>
      <c r="E10" s="16">
        <v>1.3437057991513437</v>
      </c>
      <c r="F10" s="16">
        <v>0.92240117130307464</v>
      </c>
      <c r="G10" s="16">
        <v>1.062295081967213</v>
      </c>
      <c r="H10" s="16">
        <v>1.102127659574468</v>
      </c>
      <c r="I10" s="16">
        <v>1.5142857142857142</v>
      </c>
      <c r="J10" s="16">
        <v>0.77500000000000002</v>
      </c>
      <c r="K10" s="16">
        <v>1.015850144092219</v>
      </c>
      <c r="L10" s="16">
        <v>0.7869362363919129</v>
      </c>
      <c r="M10" s="16">
        <v>0.78017241379310343</v>
      </c>
      <c r="N10" s="16">
        <v>0.92372881355932202</v>
      </c>
      <c r="O10" s="16">
        <v>0.54109589041095896</v>
      </c>
      <c r="P10" s="16">
        <v>0.65503355704697985</v>
      </c>
      <c r="Q10" s="16">
        <v>0.55036496350364961</v>
      </c>
      <c r="R10" s="15"/>
      <c r="S10" s="15"/>
      <c r="T10" s="15"/>
      <c r="U10" s="15"/>
      <c r="V10" s="15"/>
      <c r="AB10" s="15"/>
    </row>
    <row r="11" spans="1:29" ht="17.25" customHeight="1">
      <c r="A11" s="12">
        <v>5</v>
      </c>
      <c r="B11" s="13" t="s">
        <v>24</v>
      </c>
      <c r="C11" s="14">
        <v>1.6407867494824016</v>
      </c>
      <c r="D11" s="14">
        <v>1.486586493987049</v>
      </c>
      <c r="E11" s="14">
        <v>1.3346116970278044</v>
      </c>
      <c r="F11" s="14">
        <v>1.0629991126885536</v>
      </c>
      <c r="G11" s="14">
        <v>0.94995278564683661</v>
      </c>
      <c r="H11" s="14">
        <v>0.83551401869158881</v>
      </c>
      <c r="I11" s="14">
        <v>0.69385884509624196</v>
      </c>
      <c r="J11" s="14">
        <v>0.75616438356164384</v>
      </c>
      <c r="K11" s="14">
        <v>0.69124423963133641</v>
      </c>
      <c r="L11" s="14">
        <v>0.66046099290780147</v>
      </c>
      <c r="M11" s="14">
        <v>0.54227941176470584</v>
      </c>
      <c r="N11" s="14">
        <v>0.52053571428571432</v>
      </c>
      <c r="O11" s="14">
        <v>0.75611814345991557</v>
      </c>
      <c r="P11" s="14">
        <v>0.53362831858407078</v>
      </c>
      <c r="Q11" s="14">
        <v>0.47727272727272729</v>
      </c>
      <c r="R11" s="15"/>
      <c r="S11" s="15"/>
      <c r="T11" s="15"/>
      <c r="U11" s="15"/>
      <c r="V11" s="15"/>
      <c r="AB11" s="15"/>
    </row>
    <row r="12" spans="1:29" ht="17.25" customHeight="1">
      <c r="A12" s="12">
        <v>6</v>
      </c>
      <c r="B12" s="13" t="s">
        <v>25</v>
      </c>
      <c r="C12" s="14">
        <v>1.0961538461538463</v>
      </c>
      <c r="D12" s="14">
        <v>0.70754716981132071</v>
      </c>
      <c r="E12" s="14">
        <v>0.93766233766233764</v>
      </c>
      <c r="F12" s="14">
        <v>0.78826530612244894</v>
      </c>
      <c r="G12" s="14">
        <v>0.61520190023752974</v>
      </c>
      <c r="H12" s="14">
        <v>0.57423312883435584</v>
      </c>
      <c r="I12" s="14">
        <v>0.41340782122905029</v>
      </c>
      <c r="J12" s="14">
        <v>0.56906729634002362</v>
      </c>
      <c r="K12" s="14">
        <v>0.37136465324384788</v>
      </c>
      <c r="L12" s="14">
        <v>0.40702947845804988</v>
      </c>
      <c r="M12" s="14">
        <v>0.28907168037602821</v>
      </c>
      <c r="N12" s="14">
        <v>0.37708565072302558</v>
      </c>
      <c r="O12" s="14">
        <v>0.1997716894977169</v>
      </c>
      <c r="P12" s="14">
        <v>0.45855758880516684</v>
      </c>
      <c r="Q12" s="14">
        <v>0.13143483023001096</v>
      </c>
      <c r="R12" s="15"/>
      <c r="S12" s="15"/>
      <c r="T12" s="15"/>
      <c r="U12" s="15"/>
      <c r="V12" s="15"/>
      <c r="AB12" s="15"/>
    </row>
    <row r="13" spans="1:29" ht="17.25" customHeight="1">
      <c r="A13" s="12">
        <v>7</v>
      </c>
      <c r="B13" s="13" t="s">
        <v>50</v>
      </c>
      <c r="C13" s="14">
        <v>1.5771929824561404</v>
      </c>
      <c r="D13" s="14">
        <v>1.5475792988313857</v>
      </c>
      <c r="E13" s="14">
        <v>1.2830820770519262</v>
      </c>
      <c r="F13" s="14">
        <v>1.405103668261563</v>
      </c>
      <c r="G13" s="14">
        <v>0.72052401746724892</v>
      </c>
      <c r="H13" s="14">
        <v>0.2106060606060606</v>
      </c>
      <c r="I13" s="14">
        <v>0.6979020979020979</v>
      </c>
      <c r="J13" s="14">
        <v>0.60545193687230991</v>
      </c>
      <c r="K13" s="14">
        <v>0.54637681159420293</v>
      </c>
      <c r="L13" s="14">
        <v>1.1267605633802817</v>
      </c>
      <c r="M13" s="14">
        <v>0.53138686131386859</v>
      </c>
      <c r="N13" s="14">
        <v>0.79132791327913277</v>
      </c>
      <c r="O13" s="14">
        <v>0.88858321870701518</v>
      </c>
      <c r="P13" s="14">
        <v>0.47413793103448276</v>
      </c>
      <c r="Q13" s="14">
        <v>0.61398176291793316</v>
      </c>
      <c r="R13" s="15"/>
      <c r="S13" s="15"/>
      <c r="T13" s="15"/>
      <c r="U13" s="15"/>
      <c r="V13" s="15"/>
      <c r="AB13" s="15"/>
    </row>
    <row r="14" spans="1:29" ht="17.25" customHeight="1">
      <c r="A14" s="12">
        <v>8</v>
      </c>
      <c r="B14" s="13" t="s">
        <v>51</v>
      </c>
      <c r="C14" s="14">
        <v>1.197136563876652</v>
      </c>
      <c r="D14" s="14">
        <v>1.0267952840300107</v>
      </c>
      <c r="E14" s="14">
        <v>0.96443965517241381</v>
      </c>
      <c r="F14" s="14">
        <v>0.90212765957446805</v>
      </c>
      <c r="G14" s="14">
        <v>1.1025906735751296</v>
      </c>
      <c r="H14" s="14">
        <v>0.84269662921348309</v>
      </c>
      <c r="I14" s="14">
        <v>0.83105022831050224</v>
      </c>
      <c r="J14" s="14">
        <v>0.69727891156462585</v>
      </c>
      <c r="K14" s="14">
        <v>0.68457943925233644</v>
      </c>
      <c r="L14" s="14">
        <v>0.44879898862199746</v>
      </c>
      <c r="M14" s="14">
        <v>0.46843434343434343</v>
      </c>
      <c r="N14" s="14">
        <v>0.71319796954314718</v>
      </c>
      <c r="O14" s="14">
        <v>0.65063291139240509</v>
      </c>
      <c r="P14" s="14">
        <v>0.55361596009975067</v>
      </c>
      <c r="Q14" s="14">
        <v>0.4654939106901218</v>
      </c>
      <c r="R14" s="15"/>
      <c r="S14" s="15"/>
      <c r="T14" s="15"/>
      <c r="U14" s="15"/>
      <c r="V14" s="15"/>
      <c r="AB14" s="15"/>
    </row>
    <row r="15" spans="1:29" ht="17.25" customHeight="1">
      <c r="A15" s="12">
        <v>9</v>
      </c>
      <c r="B15" s="13" t="s">
        <v>52</v>
      </c>
      <c r="C15" s="14">
        <v>1.4837209302325582</v>
      </c>
      <c r="D15" s="14">
        <v>1.5225225225225225</v>
      </c>
      <c r="E15" s="14">
        <v>1.0492505353319057</v>
      </c>
      <c r="F15" s="14">
        <v>1.1234567901234569</v>
      </c>
      <c r="G15" s="14">
        <v>0.98290598290598286</v>
      </c>
      <c r="H15" s="14">
        <v>0.69181034482758619</v>
      </c>
      <c r="I15" s="14">
        <v>0.64852607709750565</v>
      </c>
      <c r="J15" s="14">
        <v>0.72536687631027252</v>
      </c>
      <c r="K15" s="14">
        <v>0.51508120649651967</v>
      </c>
      <c r="L15" s="14">
        <v>0.61065573770491799</v>
      </c>
      <c r="M15" s="14">
        <v>0.52546296296296291</v>
      </c>
      <c r="N15" s="14">
        <v>0.8438177874186551</v>
      </c>
      <c r="O15" s="14">
        <v>0.69575471698113212</v>
      </c>
      <c r="P15" s="14">
        <v>0.92656587473002161</v>
      </c>
      <c r="Q15" s="14">
        <v>0.74364406779661019</v>
      </c>
      <c r="R15" s="15"/>
      <c r="S15" s="15"/>
      <c r="T15" s="15"/>
      <c r="U15" s="15"/>
      <c r="V15" s="15"/>
      <c r="AB15" s="15"/>
    </row>
    <row r="16" spans="1:29" ht="17.25" customHeight="1">
      <c r="A16" s="12">
        <v>10</v>
      </c>
      <c r="B16" s="13" t="s">
        <v>53</v>
      </c>
      <c r="C16" s="14">
        <v>1.4629981024667931</v>
      </c>
      <c r="D16" s="14">
        <v>1.2393822393822393</v>
      </c>
      <c r="E16" s="14">
        <v>1.1208333333333333</v>
      </c>
      <c r="F16" s="14">
        <v>0.95454545454545459</v>
      </c>
      <c r="G16" s="14">
        <v>1.0256916996047432</v>
      </c>
      <c r="H16" s="14">
        <v>0.82042253521126762</v>
      </c>
      <c r="I16" s="14">
        <v>0.83037475345167655</v>
      </c>
      <c r="J16" s="14">
        <v>0.83061224489795915</v>
      </c>
      <c r="K16" s="14">
        <v>0.83673469387755106</v>
      </c>
      <c r="L16" s="14">
        <v>0.79789473684210521</v>
      </c>
      <c r="M16" s="14">
        <v>0.71086956521739131</v>
      </c>
      <c r="N16" s="14">
        <v>0.65188470066518844</v>
      </c>
      <c r="O16" s="14">
        <v>0.47368421052631576</v>
      </c>
      <c r="P16" s="14">
        <v>0.38913043478260867</v>
      </c>
      <c r="Q16" s="14">
        <v>0.34273318872017355</v>
      </c>
      <c r="R16" s="15"/>
      <c r="S16" s="15"/>
      <c r="T16" s="15"/>
      <c r="U16" s="15"/>
      <c r="V16" s="15"/>
      <c r="AB16" s="15"/>
    </row>
    <row r="17" spans="1:28" ht="17.25" customHeight="1">
      <c r="A17" s="12">
        <v>11</v>
      </c>
      <c r="B17" s="13" t="s">
        <v>54</v>
      </c>
      <c r="C17" s="14">
        <v>2.3065420560747665</v>
      </c>
      <c r="D17" s="14">
        <v>2.2085769980506824</v>
      </c>
      <c r="E17" s="14">
        <v>1.7195121951219512</v>
      </c>
      <c r="F17" s="14">
        <v>1.969758064516129</v>
      </c>
      <c r="G17" s="14">
        <v>1.8721174004192873</v>
      </c>
      <c r="H17" s="14">
        <v>1.3605870020964361</v>
      </c>
      <c r="I17" s="14">
        <v>1.4061135371179039</v>
      </c>
      <c r="J17" s="14">
        <v>1.1271820448877805</v>
      </c>
      <c r="K17" s="14">
        <v>0.90099009900990101</v>
      </c>
      <c r="L17" s="14">
        <v>0.91400491400491402</v>
      </c>
      <c r="M17" s="14">
        <v>0.78172588832487311</v>
      </c>
      <c r="N17" s="14">
        <v>1.3770083102493076</v>
      </c>
      <c r="O17" s="14">
        <v>0.80289855072463767</v>
      </c>
      <c r="P17" s="14">
        <v>0.59593023255813948</v>
      </c>
      <c r="Q17" s="14">
        <v>0.69841269841269837</v>
      </c>
      <c r="R17" s="15"/>
      <c r="S17" s="15"/>
      <c r="T17" s="15"/>
      <c r="U17" s="15"/>
      <c r="V17" s="15"/>
      <c r="AB17" s="15"/>
    </row>
    <row r="18" spans="1:28" ht="17.25" customHeight="1">
      <c r="A18" s="12">
        <v>12</v>
      </c>
      <c r="B18" s="13" t="s">
        <v>55</v>
      </c>
      <c r="C18" s="14">
        <v>1.5668733392382639</v>
      </c>
      <c r="D18" s="14">
        <v>1.6104240282685511</v>
      </c>
      <c r="E18" s="14">
        <v>1.4774083546462062</v>
      </c>
      <c r="F18" s="14">
        <v>1.2576687116564418</v>
      </c>
      <c r="G18" s="14">
        <v>1.3551324503311257</v>
      </c>
      <c r="H18" s="14">
        <v>1.2377495462794919</v>
      </c>
      <c r="I18" s="14">
        <v>0.98783666377063428</v>
      </c>
      <c r="J18" s="14">
        <v>1.1252236135957066</v>
      </c>
      <c r="K18" s="14">
        <v>0.76630963972736121</v>
      </c>
      <c r="L18" s="14">
        <v>0.7945075757575758</v>
      </c>
      <c r="M18" s="14">
        <v>0.91908091908091905</v>
      </c>
      <c r="N18" s="14">
        <v>0.62768031189083817</v>
      </c>
      <c r="O18" s="14">
        <v>0.66634522661523621</v>
      </c>
      <c r="P18" s="14">
        <v>0.40058765915768851</v>
      </c>
      <c r="Q18" s="14">
        <v>0.42442442442442441</v>
      </c>
      <c r="R18" s="15"/>
      <c r="S18" s="15"/>
      <c r="T18" s="15"/>
      <c r="U18" s="15"/>
      <c r="V18" s="15"/>
      <c r="AB18" s="15"/>
    </row>
    <row r="19" spans="1:28" ht="17.25" customHeight="1">
      <c r="A19" s="12">
        <v>13</v>
      </c>
      <c r="B19" s="13" t="s">
        <v>56</v>
      </c>
      <c r="C19" s="14">
        <v>1.7743467933491686</v>
      </c>
      <c r="D19" s="14">
        <v>1.3152173913043479</v>
      </c>
      <c r="E19" s="14">
        <v>1.4696629213483146</v>
      </c>
      <c r="F19" s="14">
        <v>1.5566265060240965</v>
      </c>
      <c r="G19" s="14">
        <v>1.3059125964010283</v>
      </c>
      <c r="H19" s="14">
        <v>1.135831381733021</v>
      </c>
      <c r="I19" s="14">
        <v>1.5035629453681709</v>
      </c>
      <c r="J19" s="14">
        <v>1.0259067357512954</v>
      </c>
      <c r="K19" s="14">
        <v>0.57103825136612019</v>
      </c>
      <c r="L19" s="14">
        <v>0.71130952380952384</v>
      </c>
      <c r="M19" s="14">
        <v>0.70809248554913296</v>
      </c>
      <c r="N19" s="14">
        <v>0.85668789808917201</v>
      </c>
      <c r="O19" s="14">
        <v>0.76489028213166144</v>
      </c>
      <c r="P19" s="14">
        <v>0.65243902439024393</v>
      </c>
      <c r="Q19" s="14">
        <v>0.7011173184357542</v>
      </c>
      <c r="R19" s="15"/>
      <c r="S19" s="15"/>
      <c r="T19" s="15"/>
      <c r="U19" s="15"/>
      <c r="V19" s="15"/>
      <c r="AB19" s="15"/>
    </row>
    <row r="20" spans="1:28" ht="17.25" customHeight="1">
      <c r="A20" s="12">
        <v>14</v>
      </c>
      <c r="B20" s="13" t="s">
        <v>26</v>
      </c>
      <c r="C20" s="14">
        <v>1.4300518134715026</v>
      </c>
      <c r="D20" s="14">
        <v>1.4915254237288136</v>
      </c>
      <c r="E20" s="14">
        <v>1.4248704663212435</v>
      </c>
      <c r="F20" s="14">
        <v>1.41</v>
      </c>
      <c r="G20" s="14">
        <v>0.9027027027027027</v>
      </c>
      <c r="H20" s="14">
        <v>1.0796019900497513</v>
      </c>
      <c r="I20" s="14">
        <v>1.1989528795811519</v>
      </c>
      <c r="J20" s="14">
        <v>0.76719576719576721</v>
      </c>
      <c r="K20" s="14">
        <v>1.1229050279329609</v>
      </c>
      <c r="L20" s="14">
        <v>0.989247311827957</v>
      </c>
      <c r="M20" s="14">
        <v>0.4</v>
      </c>
      <c r="N20" s="14">
        <v>0.43023255813953487</v>
      </c>
      <c r="O20" s="14">
        <v>0.4861111111111111</v>
      </c>
      <c r="P20" s="14">
        <v>0.37583892617449666</v>
      </c>
      <c r="Q20" s="14">
        <v>0.21546961325966851</v>
      </c>
      <c r="R20" s="4"/>
    </row>
    <row r="21" spans="1:28" ht="17.25" customHeight="1">
      <c r="A21" s="12">
        <v>15</v>
      </c>
      <c r="B21" s="13" t="s">
        <v>27</v>
      </c>
      <c r="C21" s="14">
        <v>0.30656934306569344</v>
      </c>
      <c r="D21" s="14">
        <v>0.27966101694915252</v>
      </c>
      <c r="E21" s="14">
        <v>0.13445378151260504</v>
      </c>
      <c r="F21" s="14">
        <v>0.24299065420560748</v>
      </c>
      <c r="G21" s="14">
        <v>0.1743119266055046</v>
      </c>
      <c r="H21" s="14">
        <v>0.15</v>
      </c>
      <c r="I21" s="14">
        <v>0.21505376344086022</v>
      </c>
      <c r="J21" s="14">
        <v>0.13157894736842105</v>
      </c>
      <c r="K21" s="14">
        <v>0.125</v>
      </c>
      <c r="L21" s="14">
        <v>5.128205128205128E-2</v>
      </c>
      <c r="M21" s="14">
        <v>7.5630252100840331E-2</v>
      </c>
      <c r="N21" s="14">
        <v>7.7669902912621352E-2</v>
      </c>
      <c r="O21" s="14">
        <v>1.5748031496062992E-2</v>
      </c>
      <c r="P21" s="14">
        <v>8.4745762711864403E-2</v>
      </c>
      <c r="Q21" s="14">
        <v>4.1666666666666664E-2</v>
      </c>
      <c r="R21" s="4"/>
    </row>
    <row r="22" spans="1:28" ht="17.25" customHeight="1">
      <c r="A22" s="12">
        <v>16</v>
      </c>
      <c r="B22" s="13" t="s">
        <v>57</v>
      </c>
      <c r="C22" s="14">
        <v>1.478494623655914</v>
      </c>
      <c r="D22" s="14">
        <v>1.5412371134020619</v>
      </c>
      <c r="E22" s="14">
        <v>1.0403587443946187</v>
      </c>
      <c r="F22" s="14">
        <v>1.0728155339805825</v>
      </c>
      <c r="G22" s="14">
        <v>1.1839622641509433</v>
      </c>
      <c r="H22" s="14">
        <v>1.1981132075471699</v>
      </c>
      <c r="I22" s="14">
        <v>1.0801886792452831</v>
      </c>
      <c r="J22" s="14">
        <v>1.3623188405797102</v>
      </c>
      <c r="K22" s="14">
        <v>1.2843137254901962</v>
      </c>
      <c r="L22" s="14">
        <v>1.4339622641509433</v>
      </c>
      <c r="M22" s="14">
        <v>1.0547945205479452</v>
      </c>
      <c r="N22" s="14">
        <v>1</v>
      </c>
      <c r="O22" s="14">
        <v>0.98347107438016534</v>
      </c>
      <c r="P22" s="14">
        <v>0.76126126126126126</v>
      </c>
      <c r="Q22" s="14">
        <v>0.90513833992094861</v>
      </c>
      <c r="R22" s="4"/>
    </row>
    <row r="23" spans="1:28" ht="17.25" customHeight="1">
      <c r="A23" s="12">
        <v>17</v>
      </c>
      <c r="B23" s="13" t="s">
        <v>28</v>
      </c>
      <c r="C23" s="14">
        <v>0.95454545454545459</v>
      </c>
      <c r="D23" s="14">
        <v>1.396551724137931</v>
      </c>
      <c r="E23" s="14">
        <v>1.84</v>
      </c>
      <c r="F23" s="14">
        <v>0.75</v>
      </c>
      <c r="G23" s="14">
        <v>0.68333333333333335</v>
      </c>
      <c r="H23" s="14">
        <v>0.25333333333333335</v>
      </c>
      <c r="I23" s="14">
        <v>0.65</v>
      </c>
      <c r="J23" s="14">
        <v>0.33333333333333331</v>
      </c>
      <c r="K23" s="14">
        <v>0.17142857142857143</v>
      </c>
      <c r="L23" s="14">
        <v>0.19718309859154928</v>
      </c>
      <c r="M23" s="14">
        <v>0.14492753623188406</v>
      </c>
      <c r="N23" s="14">
        <v>0.22222222222222221</v>
      </c>
      <c r="O23" s="14">
        <v>0.72307692307692306</v>
      </c>
      <c r="P23" s="14">
        <v>0.5625</v>
      </c>
      <c r="Q23" s="14">
        <v>0.19354838709677419</v>
      </c>
      <c r="R23" s="4"/>
    </row>
    <row r="24" spans="1:28" ht="17.25" customHeight="1">
      <c r="A24" s="12">
        <v>18</v>
      </c>
      <c r="B24" s="13" t="s">
        <v>29</v>
      </c>
      <c r="C24" s="14">
        <v>2.8088235294117645</v>
      </c>
      <c r="D24" s="14">
        <v>2.4864864864864864</v>
      </c>
      <c r="E24" s="14">
        <v>2.3934426229508197</v>
      </c>
      <c r="F24" s="14">
        <v>1.9852941176470589</v>
      </c>
      <c r="G24" s="14">
        <v>2.0327868852459017</v>
      </c>
      <c r="H24" s="14">
        <v>1.984375</v>
      </c>
      <c r="I24" s="14">
        <v>0.81333333333333335</v>
      </c>
      <c r="J24" s="14">
        <v>1.0166666666666666</v>
      </c>
      <c r="K24" s="14">
        <v>0.63636363636363635</v>
      </c>
      <c r="L24" s="14">
        <v>0.95238095238095233</v>
      </c>
      <c r="M24" s="14">
        <v>0.51111111111111107</v>
      </c>
      <c r="N24" s="14">
        <v>0.89795918367346939</v>
      </c>
      <c r="O24" s="14">
        <v>0.90384615384615385</v>
      </c>
      <c r="P24" s="14">
        <v>1.0535714285714286</v>
      </c>
      <c r="Q24" s="14">
        <v>0.75</v>
      </c>
      <c r="R24" s="4"/>
    </row>
    <row r="25" spans="1:28" ht="17.25" customHeight="1" thickBot="1">
      <c r="A25" s="12">
        <v>19</v>
      </c>
      <c r="B25" s="17" t="s">
        <v>30</v>
      </c>
      <c r="C25" s="18">
        <v>3.0945945945945947</v>
      </c>
      <c r="D25" s="18">
        <v>3.0853658536585367</v>
      </c>
      <c r="E25" s="18">
        <v>2.1944444444444446</v>
      </c>
      <c r="F25" s="18">
        <v>2.1351351351351351</v>
      </c>
      <c r="G25" s="18">
        <v>1.3333333333333333</v>
      </c>
      <c r="H25" s="18">
        <v>0.484375</v>
      </c>
      <c r="I25" s="18">
        <v>0.4861111111111111</v>
      </c>
      <c r="J25" s="18">
        <v>0.37037037037037035</v>
      </c>
      <c r="K25" s="18">
        <v>0.40277777777777779</v>
      </c>
      <c r="L25" s="18">
        <v>0.29090909090909089</v>
      </c>
      <c r="M25" s="18">
        <v>0.33783783783783783</v>
      </c>
      <c r="N25" s="18">
        <v>0.15254237288135594</v>
      </c>
      <c r="O25" s="18">
        <v>6.3492063492063489E-2</v>
      </c>
      <c r="P25" s="18">
        <v>0.15942028985507245</v>
      </c>
      <c r="Q25" s="18">
        <v>0.13114754098360656</v>
      </c>
      <c r="R25" s="4"/>
    </row>
    <row r="26" spans="1:28" ht="17.25" customHeight="1" thickTop="1">
      <c r="A26" s="12">
        <v>20</v>
      </c>
      <c r="B26" s="19" t="s">
        <v>58</v>
      </c>
      <c r="C26" s="20">
        <v>1.4105125027338339</v>
      </c>
      <c r="D26" s="20">
        <v>1.32</v>
      </c>
      <c r="E26" s="20">
        <v>1.1816645542881283</v>
      </c>
      <c r="F26" s="20">
        <v>1.1283979577756313</v>
      </c>
      <c r="G26" s="20">
        <v>1.0568410812313251</v>
      </c>
      <c r="H26" s="21">
        <v>0.86184349293398022</v>
      </c>
      <c r="I26" s="21">
        <v>0.84462786987584104</v>
      </c>
      <c r="J26" s="21">
        <v>0.8</v>
      </c>
      <c r="K26" s="20">
        <v>0.68463418140002874</v>
      </c>
      <c r="L26" s="20">
        <v>0.70505514025608762</v>
      </c>
      <c r="M26" s="20">
        <v>0.61413087767908081</v>
      </c>
      <c r="N26" s="20">
        <v>0.64512059663598864</v>
      </c>
      <c r="O26" s="20">
        <v>0.57863609813084116</v>
      </c>
      <c r="P26" s="20">
        <v>0.50939656438114811</v>
      </c>
      <c r="Q26" s="20">
        <v>0.46061630058733605</v>
      </c>
      <c r="R26" s="4"/>
    </row>
    <row r="27" spans="1:28">
      <c r="L27" s="22"/>
      <c r="M27" s="22"/>
      <c r="N27" s="22"/>
      <c r="O27" s="22"/>
      <c r="P27" s="22"/>
      <c r="Q27" s="22"/>
      <c r="R27" s="22"/>
    </row>
    <row r="28" spans="1:28">
      <c r="L28" s="22"/>
      <c r="M28" s="22"/>
      <c r="N28" s="22"/>
      <c r="O28" s="22"/>
      <c r="P28" s="22"/>
      <c r="Q28" s="22"/>
      <c r="R28" s="22"/>
      <c r="T28" s="4">
        <v>15</v>
      </c>
      <c r="U28" s="4" t="s">
        <v>27</v>
      </c>
      <c r="V28" s="23">
        <v>4.1666666666666664E-2</v>
      </c>
    </row>
    <row r="29" spans="1:28">
      <c r="L29" s="22"/>
      <c r="M29" s="22"/>
      <c r="N29" s="22"/>
      <c r="O29" s="22"/>
      <c r="P29" s="22"/>
      <c r="Q29" s="22"/>
      <c r="R29" s="22"/>
      <c r="T29" s="4">
        <v>19</v>
      </c>
      <c r="U29" s="4" t="s">
        <v>30</v>
      </c>
      <c r="V29" s="23">
        <v>0.13114754098360656</v>
      </c>
    </row>
    <row r="30" spans="1:28">
      <c r="L30" s="22"/>
      <c r="M30" s="22"/>
      <c r="N30" s="22"/>
      <c r="O30" s="22"/>
      <c r="P30" s="22"/>
      <c r="Q30" s="22"/>
      <c r="R30" s="22"/>
      <c r="T30" s="4">
        <v>6</v>
      </c>
      <c r="U30" s="4" t="s">
        <v>25</v>
      </c>
      <c r="V30" s="23">
        <v>0.13143483023001096</v>
      </c>
    </row>
    <row r="31" spans="1:28">
      <c r="L31" s="22"/>
      <c r="M31" s="22"/>
      <c r="N31" s="22"/>
      <c r="O31" s="22"/>
      <c r="P31" s="22"/>
      <c r="Q31" s="22"/>
      <c r="R31" s="22"/>
      <c r="T31" s="4">
        <v>17</v>
      </c>
      <c r="U31" s="4" t="s">
        <v>28</v>
      </c>
      <c r="V31" s="23">
        <v>0.19354838709677419</v>
      </c>
    </row>
    <row r="32" spans="1:28">
      <c r="L32" s="22"/>
      <c r="M32" s="22"/>
      <c r="N32" s="22"/>
      <c r="O32" s="22"/>
      <c r="P32" s="22"/>
      <c r="Q32" s="22"/>
      <c r="R32" s="22"/>
      <c r="T32" s="4">
        <v>14</v>
      </c>
      <c r="U32" s="4" t="s">
        <v>26</v>
      </c>
      <c r="V32" s="23">
        <v>0.21546961325966851</v>
      </c>
    </row>
    <row r="33" spans="12:22">
      <c r="L33" s="22"/>
      <c r="M33" s="22"/>
      <c r="N33" s="22"/>
      <c r="O33" s="22"/>
      <c r="P33" s="22"/>
      <c r="Q33" s="22"/>
      <c r="R33" s="22"/>
      <c r="T33" s="4">
        <v>10</v>
      </c>
      <c r="U33" s="4" t="s">
        <v>53</v>
      </c>
      <c r="V33" s="23">
        <v>0.34273318872017355</v>
      </c>
    </row>
    <row r="34" spans="12:22">
      <c r="L34" s="22"/>
      <c r="M34" s="22"/>
      <c r="N34" s="22"/>
      <c r="O34" s="22"/>
      <c r="P34" s="22"/>
      <c r="Q34" s="22"/>
      <c r="R34" s="22"/>
      <c r="T34" s="4">
        <v>1</v>
      </c>
      <c r="U34" s="4" t="s">
        <v>20</v>
      </c>
      <c r="V34" s="23">
        <v>0.40248962655601661</v>
      </c>
    </row>
    <row r="35" spans="12:22">
      <c r="L35" s="22"/>
      <c r="M35" s="22"/>
      <c r="N35" s="22"/>
      <c r="O35" s="22"/>
      <c r="P35" s="22"/>
      <c r="Q35" s="22"/>
      <c r="R35" s="22"/>
      <c r="T35" s="4">
        <v>12</v>
      </c>
      <c r="U35" s="4" t="s">
        <v>55</v>
      </c>
      <c r="V35" s="23">
        <v>0.42442442442442441</v>
      </c>
    </row>
    <row r="36" spans="12:22">
      <c r="L36" s="22"/>
      <c r="M36" s="22"/>
      <c r="N36" s="22"/>
      <c r="O36" s="22"/>
      <c r="P36" s="22"/>
      <c r="Q36" s="22"/>
      <c r="R36" s="22"/>
      <c r="T36" s="4">
        <v>20</v>
      </c>
      <c r="U36" s="4" t="s">
        <v>58</v>
      </c>
      <c r="V36" s="23">
        <v>0.4569398994333147</v>
      </c>
    </row>
    <row r="37" spans="12:22">
      <c r="L37" s="22"/>
      <c r="M37" s="22"/>
      <c r="N37" s="22"/>
      <c r="O37" s="22"/>
      <c r="P37" s="22"/>
      <c r="Q37" s="22"/>
      <c r="R37" s="22"/>
      <c r="T37" s="4">
        <v>8</v>
      </c>
      <c r="U37" s="4" t="s">
        <v>51</v>
      </c>
      <c r="V37" s="23">
        <v>0.4654939106901218</v>
      </c>
    </row>
    <row r="38" spans="12:22">
      <c r="L38" s="22"/>
      <c r="M38" s="22"/>
      <c r="N38" s="22"/>
      <c r="O38" s="22"/>
      <c r="P38" s="22"/>
      <c r="Q38" s="22"/>
      <c r="R38" s="22"/>
      <c r="T38" s="4">
        <v>2</v>
      </c>
      <c r="U38" s="4" t="s">
        <v>21</v>
      </c>
      <c r="V38" s="23">
        <v>0.46848739495798319</v>
      </c>
    </row>
    <row r="39" spans="12:22">
      <c r="L39" s="22"/>
      <c r="M39" s="22"/>
      <c r="N39" s="22"/>
      <c r="O39" s="22"/>
      <c r="P39" s="22"/>
      <c r="Q39" s="22"/>
      <c r="R39" s="22"/>
      <c r="T39" s="4">
        <v>5</v>
      </c>
      <c r="U39" s="4" t="s">
        <v>24</v>
      </c>
      <c r="V39" s="23">
        <v>0.47727272727272729</v>
      </c>
    </row>
    <row r="40" spans="12:22">
      <c r="L40" s="22"/>
      <c r="M40" s="22"/>
      <c r="N40" s="22"/>
      <c r="O40" s="22"/>
      <c r="P40" s="22"/>
      <c r="Q40" s="22"/>
      <c r="R40" s="22"/>
      <c r="T40" s="4">
        <v>3</v>
      </c>
      <c r="U40" s="4" t="s">
        <v>22</v>
      </c>
      <c r="V40" s="23">
        <v>0.51948051948051943</v>
      </c>
    </row>
    <row r="41" spans="12:22">
      <c r="L41" s="22"/>
      <c r="M41" s="22"/>
      <c r="N41" s="22"/>
      <c r="O41" s="22"/>
      <c r="P41" s="22"/>
      <c r="Q41" s="22"/>
      <c r="R41" s="22"/>
      <c r="T41" s="4">
        <v>4</v>
      </c>
      <c r="U41" s="4" t="s">
        <v>23</v>
      </c>
      <c r="V41" s="23">
        <v>0.55036496350364961</v>
      </c>
    </row>
    <row r="42" spans="12:22">
      <c r="L42" s="22"/>
      <c r="M42" s="22"/>
      <c r="N42" s="22"/>
      <c r="O42" s="22"/>
      <c r="P42" s="22"/>
      <c r="Q42" s="22"/>
      <c r="R42" s="22"/>
      <c r="T42" s="4">
        <v>7</v>
      </c>
      <c r="U42" s="4" t="s">
        <v>50</v>
      </c>
      <c r="V42" s="23">
        <v>0.61398176291793316</v>
      </c>
    </row>
    <row r="43" spans="12:22">
      <c r="L43" s="22"/>
      <c r="M43" s="22"/>
      <c r="N43" s="22"/>
      <c r="O43" s="22"/>
      <c r="P43" s="22"/>
      <c r="Q43" s="22"/>
      <c r="R43" s="22"/>
      <c r="T43" s="4">
        <v>11</v>
      </c>
      <c r="U43" s="4" t="s">
        <v>54</v>
      </c>
      <c r="V43" s="23">
        <v>0.69841269841269837</v>
      </c>
    </row>
    <row r="44" spans="12:22">
      <c r="L44" s="22"/>
      <c r="M44" s="22"/>
      <c r="N44" s="22"/>
      <c r="O44" s="22"/>
      <c r="P44" s="22"/>
      <c r="Q44" s="22"/>
      <c r="R44" s="22"/>
      <c r="T44" s="4">
        <v>13</v>
      </c>
      <c r="U44" s="4" t="s">
        <v>56</v>
      </c>
      <c r="V44" s="23">
        <v>0.7011173184357542</v>
      </c>
    </row>
    <row r="45" spans="12:22">
      <c r="L45" s="22"/>
      <c r="M45" s="22"/>
      <c r="N45" s="22"/>
      <c r="O45" s="22"/>
      <c r="P45" s="22"/>
      <c r="Q45" s="22"/>
      <c r="R45" s="22"/>
      <c r="T45" s="4">
        <v>9</v>
      </c>
      <c r="U45" s="4" t="s">
        <v>52</v>
      </c>
      <c r="V45" s="23">
        <v>0.74364406779661019</v>
      </c>
    </row>
    <row r="46" spans="12:22">
      <c r="L46" s="22"/>
      <c r="M46" s="22"/>
      <c r="N46" s="22"/>
      <c r="O46" s="22"/>
      <c r="P46" s="22"/>
      <c r="Q46" s="22"/>
      <c r="R46" s="22"/>
      <c r="T46" s="4">
        <v>18</v>
      </c>
      <c r="U46" s="4" t="s">
        <v>29</v>
      </c>
      <c r="V46" s="23">
        <v>0.75</v>
      </c>
    </row>
    <row r="47" spans="12:22">
      <c r="L47" s="22"/>
      <c r="M47" s="22"/>
      <c r="N47" s="22"/>
      <c r="O47" s="22"/>
      <c r="P47" s="22"/>
      <c r="Q47" s="22"/>
      <c r="R47" s="22"/>
      <c r="T47" s="4">
        <v>16</v>
      </c>
      <c r="U47" s="4" t="s">
        <v>57</v>
      </c>
      <c r="V47" s="23">
        <v>0.90513833992094861</v>
      </c>
    </row>
    <row r="60" spans="2:2" ht="14">
      <c r="B60" s="2" t="str">
        <f>B3</f>
        <v>■12歳児（中学1年生時点）　一人平均むし歯数の状況</v>
      </c>
    </row>
    <row r="123" spans="19:19">
      <c r="S123" s="3"/>
    </row>
  </sheetData>
  <autoFilter ref="T27:V27" xr:uid="{00000000-0009-0000-0000-000000000000}">
    <sortState xmlns:xlrd2="http://schemas.microsoft.com/office/spreadsheetml/2017/richdata2" ref="T28:V47">
      <sortCondition ref="V27"/>
    </sortState>
  </autoFilter>
  <mergeCells count="1">
    <mergeCell ref="C5:Q5"/>
  </mergeCells>
  <phoneticPr fontId="2"/>
  <printOptions horizontalCentered="1" verticalCentered="1" gridLinesSet="0"/>
  <pageMargins left="0.86614173228346458" right="0.62992125984251968" top="0.74803149606299213" bottom="0.74803149606299213" header="0.31496062992125984" footer="0.31496062992125984"/>
  <pageSetup paperSize="9" orientation="portrait" r:id="rId1"/>
  <headerFooter alignWithMargins="0"/>
  <rowBreaks count="1" manualBreakCount="1">
    <brk id="57" min="1" max="16" man="1"/>
  </rowBreaks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0"/>
  <sheetViews>
    <sheetView view="pageBreakPreview" topLeftCell="A52" zoomScale="90" zoomScaleNormal="115" zoomScaleSheetLayoutView="90" workbookViewId="0">
      <selection activeCell="V63" sqref="V63"/>
    </sheetView>
  </sheetViews>
  <sheetFormatPr defaultColWidth="10.58203125" defaultRowHeight="10.5"/>
  <cols>
    <col min="1" max="1" width="3.08203125" style="4" customWidth="1"/>
    <col min="2" max="2" width="11.75" style="25" customWidth="1"/>
    <col min="3" max="18" width="4.33203125" style="3" customWidth="1"/>
    <col min="19" max="19" width="4.75" style="4" customWidth="1"/>
    <col min="20" max="20" width="3" style="4" bestFit="1" customWidth="1"/>
    <col min="21" max="21" width="9.08203125" style="4" bestFit="1" customWidth="1"/>
    <col min="22" max="22" width="6" style="4" bestFit="1" customWidth="1"/>
    <col min="23" max="29" width="16.75" style="4" customWidth="1"/>
    <col min="30" max="51" width="17.58203125" style="4" customWidth="1"/>
    <col min="52" max="16384" width="10.58203125" style="4"/>
  </cols>
  <sheetData>
    <row r="1" spans="1:35" ht="14">
      <c r="B1" s="24" t="s">
        <v>75</v>
      </c>
    </row>
    <row r="2" spans="1:35" ht="12" customHeight="1"/>
    <row r="3" spans="1:35" ht="17.25" customHeight="1">
      <c r="B3" s="26"/>
      <c r="C3" s="358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8"/>
      <c r="S3" s="8"/>
      <c r="T3" s="8"/>
      <c r="U3" s="8"/>
      <c r="V3" s="8"/>
      <c r="W3" s="8"/>
    </row>
    <row r="4" spans="1:35" ht="17.25" customHeight="1">
      <c r="B4" s="26" t="s">
        <v>73</v>
      </c>
      <c r="C4" s="10" t="s">
        <v>79</v>
      </c>
      <c r="D4" s="11" t="s">
        <v>80</v>
      </c>
      <c r="E4" s="11" t="s">
        <v>81</v>
      </c>
      <c r="F4" s="11" t="s">
        <v>82</v>
      </c>
      <c r="G4" s="11" t="s">
        <v>83</v>
      </c>
      <c r="H4" s="11" t="s">
        <v>84</v>
      </c>
      <c r="I4" s="11" t="s">
        <v>85</v>
      </c>
      <c r="J4" s="11" t="s">
        <v>86</v>
      </c>
      <c r="K4" s="11" t="s">
        <v>87</v>
      </c>
      <c r="L4" s="11" t="s">
        <v>88</v>
      </c>
      <c r="M4" s="11" t="s">
        <v>89</v>
      </c>
      <c r="N4" s="11" t="s">
        <v>90</v>
      </c>
      <c r="O4" s="11" t="s">
        <v>95</v>
      </c>
      <c r="P4" s="27" t="s">
        <v>96</v>
      </c>
      <c r="Q4" s="27" t="s">
        <v>99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7.25" customHeight="1">
      <c r="A5" s="4">
        <v>1</v>
      </c>
      <c r="B5" s="13" t="s">
        <v>20</v>
      </c>
      <c r="C5" s="28">
        <v>44.704648724222302</v>
      </c>
      <c r="D5" s="28">
        <v>44.492656875834449</v>
      </c>
      <c r="E5" s="28">
        <v>34.117647058823529</v>
      </c>
      <c r="F5" s="28">
        <v>39.904458598726116</v>
      </c>
      <c r="G5" s="28">
        <v>40.876389797253104</v>
      </c>
      <c r="H5" s="28">
        <v>30.278343516632724</v>
      </c>
      <c r="I5" s="28">
        <v>26.405622489959839</v>
      </c>
      <c r="J5" s="28">
        <v>28.248772504091651</v>
      </c>
      <c r="K5" s="28">
        <v>28.356713426853709</v>
      </c>
      <c r="L5" s="28">
        <v>27.455121436114045</v>
      </c>
      <c r="M5" s="29">
        <v>23.975335509611899</v>
      </c>
      <c r="N5" s="29">
        <v>21.612349914236706</v>
      </c>
      <c r="O5" s="30">
        <v>18.537414965986397</v>
      </c>
      <c r="P5" s="30">
        <v>20.055807464248343</v>
      </c>
      <c r="Q5" s="30">
        <v>18.983402489626556</v>
      </c>
      <c r="R5" s="15"/>
      <c r="S5" s="15"/>
      <c r="T5" s="15"/>
      <c r="U5" s="15"/>
    </row>
    <row r="6" spans="1:35" ht="17.25" customHeight="1">
      <c r="A6" s="4">
        <v>2</v>
      </c>
      <c r="B6" s="13" t="s">
        <v>21</v>
      </c>
      <c r="C6" s="28">
        <v>49.25962487660415</v>
      </c>
      <c r="D6" s="28">
        <v>38.959764474975465</v>
      </c>
      <c r="E6" s="28">
        <v>44.777475022706632</v>
      </c>
      <c r="F6" s="28">
        <v>42.49049429657795</v>
      </c>
      <c r="G6" s="28">
        <v>39.388489208633089</v>
      </c>
      <c r="H6" s="28">
        <v>41.030534351145036</v>
      </c>
      <c r="I6" s="28">
        <v>39.575645756457568</v>
      </c>
      <c r="J6" s="28">
        <v>41.025641025641022</v>
      </c>
      <c r="K6" s="28">
        <v>30.555555555555557</v>
      </c>
      <c r="L6" s="28">
        <v>24.36548223350254</v>
      </c>
      <c r="M6" s="29">
        <v>26.741803278688526</v>
      </c>
      <c r="N6" s="29">
        <v>31.479642502482623</v>
      </c>
      <c r="O6" s="30">
        <v>27.528675703858184</v>
      </c>
      <c r="P6" s="30">
        <v>26.587301587301589</v>
      </c>
      <c r="Q6" s="30">
        <v>21.84873949579832</v>
      </c>
      <c r="R6" s="15"/>
      <c r="S6" s="15"/>
      <c r="T6" s="15"/>
      <c r="U6" s="15"/>
    </row>
    <row r="7" spans="1:35" ht="17.25" customHeight="1">
      <c r="A7" s="4">
        <v>3</v>
      </c>
      <c r="B7" s="31" t="s">
        <v>61</v>
      </c>
      <c r="C7" s="29"/>
      <c r="D7" s="29"/>
      <c r="E7" s="29">
        <v>51.4937106918239</v>
      </c>
      <c r="F7" s="29">
        <v>51.249053747161241</v>
      </c>
      <c r="G7" s="29">
        <v>46.518987341772153</v>
      </c>
      <c r="H7" s="29">
        <v>44.728434504792332</v>
      </c>
      <c r="I7" s="29">
        <v>43.954372623574145</v>
      </c>
      <c r="J7" s="29">
        <v>40.352348993288587</v>
      </c>
      <c r="K7" s="29">
        <v>34.763181411974976</v>
      </c>
      <c r="L7" s="29">
        <v>38.514090520922288</v>
      </c>
      <c r="M7" s="29">
        <v>34.523809523809526</v>
      </c>
      <c r="N7" s="29">
        <v>31.352282515073217</v>
      </c>
      <c r="O7" s="30">
        <v>30.863039399624764</v>
      </c>
      <c r="P7" s="30">
        <v>30.998080614203456</v>
      </c>
      <c r="Q7" s="30">
        <v>22.977022977022976</v>
      </c>
      <c r="R7" s="15"/>
      <c r="S7" s="15"/>
      <c r="T7" s="15"/>
      <c r="U7" s="15"/>
    </row>
    <row r="8" spans="1:35" ht="17.25" customHeight="1">
      <c r="A8" s="4">
        <v>4</v>
      </c>
      <c r="B8" s="31" t="s">
        <v>60</v>
      </c>
      <c r="C8" s="29"/>
      <c r="D8" s="29"/>
      <c r="E8" s="29">
        <v>46.534653465346537</v>
      </c>
      <c r="F8" s="29">
        <v>32.942898975109806</v>
      </c>
      <c r="G8" s="29">
        <v>38.360655737704917</v>
      </c>
      <c r="H8" s="29">
        <v>44.539007092198581</v>
      </c>
      <c r="I8" s="29">
        <v>44.705882352941181</v>
      </c>
      <c r="J8" s="29">
        <v>31.029411764705884</v>
      </c>
      <c r="K8" s="29">
        <v>38.328530259365998</v>
      </c>
      <c r="L8" s="29">
        <v>30.326594090202175</v>
      </c>
      <c r="M8" s="29">
        <v>29.885057471264371</v>
      </c>
      <c r="N8" s="29">
        <v>35.451977401129945</v>
      </c>
      <c r="O8" s="30">
        <v>24.520547945205479</v>
      </c>
      <c r="P8" s="30">
        <v>24.026845637583893</v>
      </c>
      <c r="Q8" s="30">
        <v>23.211678832116789</v>
      </c>
      <c r="R8" s="15"/>
      <c r="S8" s="15"/>
      <c r="T8" s="15"/>
      <c r="U8" s="15"/>
    </row>
    <row r="9" spans="1:35" ht="17.25" customHeight="1">
      <c r="A9" s="4">
        <v>5</v>
      </c>
      <c r="B9" s="13" t="s">
        <v>24</v>
      </c>
      <c r="C9" s="28">
        <v>51.552795031055901</v>
      </c>
      <c r="D9" s="28">
        <v>48.936170212765958</v>
      </c>
      <c r="E9" s="28">
        <v>46.883988494726751</v>
      </c>
      <c r="F9" s="28">
        <v>39.751552795031053</v>
      </c>
      <c r="G9" s="28">
        <v>39.187913125590178</v>
      </c>
      <c r="H9" s="28">
        <v>35.140186915887853</v>
      </c>
      <c r="I9" s="28">
        <v>30.614115490375802</v>
      </c>
      <c r="J9" s="28">
        <v>31.415525114155251</v>
      </c>
      <c r="K9" s="28">
        <v>29.124423963133637</v>
      </c>
      <c r="L9" s="28">
        <v>26.50709219858156</v>
      </c>
      <c r="M9" s="29">
        <v>34.191176470588239</v>
      </c>
      <c r="N9" s="29">
        <v>23.660714285714285</v>
      </c>
      <c r="O9" s="30">
        <v>29.282700421940927</v>
      </c>
      <c r="P9" s="30">
        <v>23.008849557522122</v>
      </c>
      <c r="Q9" s="30">
        <v>21.296296296296298</v>
      </c>
      <c r="R9" s="15"/>
      <c r="S9" s="15"/>
      <c r="T9" s="15"/>
      <c r="U9" s="15"/>
    </row>
    <row r="10" spans="1:35" ht="17.25" customHeight="1">
      <c r="A10" s="4">
        <v>6</v>
      </c>
      <c r="B10" s="13" t="s">
        <v>25</v>
      </c>
      <c r="C10" s="28">
        <v>35.57692307692308</v>
      </c>
      <c r="D10" s="28">
        <v>28.975741239892184</v>
      </c>
      <c r="E10" s="28">
        <v>30.519480519480517</v>
      </c>
      <c r="F10" s="28">
        <v>31.505102040816325</v>
      </c>
      <c r="G10" s="28">
        <v>24.703087885985749</v>
      </c>
      <c r="H10" s="28">
        <v>24.539877300613497</v>
      </c>
      <c r="I10" s="28">
        <v>18.770949720670391</v>
      </c>
      <c r="J10" s="28">
        <v>24.439197166469896</v>
      </c>
      <c r="K10" s="28">
        <v>17.114093959731544</v>
      </c>
      <c r="L10" s="28">
        <v>17.233560090702948</v>
      </c>
      <c r="M10" s="29">
        <v>13.396004700352526</v>
      </c>
      <c r="N10" s="29">
        <v>20.800889877641822</v>
      </c>
      <c r="O10" s="30">
        <v>9.3607305936073057</v>
      </c>
      <c r="P10" s="30">
        <v>23.466092572658773</v>
      </c>
      <c r="Q10" s="30">
        <v>7.4479737130339538</v>
      </c>
      <c r="R10" s="15"/>
      <c r="S10" s="15"/>
      <c r="T10" s="15"/>
      <c r="U10" s="15"/>
    </row>
    <row r="11" spans="1:35" ht="17.25" customHeight="1">
      <c r="A11" s="4">
        <v>7</v>
      </c>
      <c r="B11" s="13" t="s">
        <v>50</v>
      </c>
      <c r="C11" s="28">
        <v>46.666666666666664</v>
      </c>
      <c r="D11" s="28">
        <v>52.420701168614357</v>
      </c>
      <c r="E11" s="28">
        <v>43.551088777219434</v>
      </c>
      <c r="F11" s="28">
        <v>46.411483253588514</v>
      </c>
      <c r="G11" s="28">
        <v>29.548762736535661</v>
      </c>
      <c r="H11" s="28">
        <v>33.030303030303031</v>
      </c>
      <c r="I11" s="28">
        <v>28.11188811188811</v>
      </c>
      <c r="J11" s="28">
        <v>23.672883787661405</v>
      </c>
      <c r="K11" s="28">
        <v>25.79710144927536</v>
      </c>
      <c r="L11" s="28">
        <v>40.281690140845072</v>
      </c>
      <c r="M11" s="29">
        <v>23.795620437956206</v>
      </c>
      <c r="N11" s="29">
        <v>30.21680216802168</v>
      </c>
      <c r="O11" s="30">
        <v>33.562585969738649</v>
      </c>
      <c r="P11" s="30">
        <v>23.706896551724139</v>
      </c>
      <c r="Q11" s="30">
        <v>25.835866261398177</v>
      </c>
      <c r="R11" s="15"/>
      <c r="S11" s="15"/>
      <c r="T11" s="15"/>
      <c r="U11" s="15"/>
    </row>
    <row r="12" spans="1:35" ht="17.25" customHeight="1">
      <c r="A12" s="4">
        <v>8</v>
      </c>
      <c r="B12" s="13" t="s">
        <v>51</v>
      </c>
      <c r="C12" s="28">
        <v>46.696035242290748</v>
      </c>
      <c r="D12" s="28">
        <v>40.085744908896032</v>
      </c>
      <c r="E12" s="28">
        <v>39.439655172413794</v>
      </c>
      <c r="F12" s="28">
        <v>34.680851063829785</v>
      </c>
      <c r="G12" s="28">
        <v>40.829015544041454</v>
      </c>
      <c r="H12" s="28">
        <v>34.943820224719104</v>
      </c>
      <c r="I12" s="28">
        <v>35.273972602739725</v>
      </c>
      <c r="J12" s="28">
        <v>30.725623582766442</v>
      </c>
      <c r="K12" s="28">
        <v>28.38785046728972</v>
      </c>
      <c r="L12" s="28">
        <v>23.514538558786345</v>
      </c>
      <c r="M12" s="29">
        <v>20.454545454545457</v>
      </c>
      <c r="N12" s="29">
        <v>33.502538071065992</v>
      </c>
      <c r="O12" s="30">
        <v>28.481012658227851</v>
      </c>
      <c r="P12" s="30">
        <v>24.064837905236907</v>
      </c>
      <c r="Q12" s="30">
        <v>22.598105548037889</v>
      </c>
      <c r="R12" s="15"/>
      <c r="S12" s="15"/>
      <c r="T12" s="15"/>
      <c r="U12" s="15"/>
    </row>
    <row r="13" spans="1:35" ht="17.25" customHeight="1">
      <c r="A13" s="4">
        <v>9</v>
      </c>
      <c r="B13" s="13" t="s">
        <v>52</v>
      </c>
      <c r="C13" s="28">
        <v>47.20930232558139</v>
      </c>
      <c r="D13" s="28">
        <v>53.378378378378379</v>
      </c>
      <c r="E13" s="28">
        <v>41.113490364025694</v>
      </c>
      <c r="F13" s="28">
        <v>42.592592592592595</v>
      </c>
      <c r="G13" s="28">
        <v>39.316239316239319</v>
      </c>
      <c r="H13" s="28">
        <v>28.448275862068968</v>
      </c>
      <c r="I13" s="28">
        <v>30.385487528344672</v>
      </c>
      <c r="J13" s="28">
        <v>29.350104821802937</v>
      </c>
      <c r="K13" s="28">
        <v>19.257540603248259</v>
      </c>
      <c r="L13" s="28">
        <v>26.844262295081968</v>
      </c>
      <c r="M13" s="29">
        <v>25.694444444444443</v>
      </c>
      <c r="N13" s="29">
        <v>31.019522776572668</v>
      </c>
      <c r="O13" s="30">
        <v>27.122641509433965</v>
      </c>
      <c r="P13" s="30">
        <v>35.637149028077751</v>
      </c>
      <c r="Q13" s="30">
        <v>27.33050847457627</v>
      </c>
      <c r="R13" s="15"/>
      <c r="S13" s="15"/>
      <c r="T13" s="15"/>
      <c r="U13" s="15">
        <v>100</v>
      </c>
    </row>
    <row r="14" spans="1:35" ht="17.25" customHeight="1">
      <c r="A14" s="4">
        <v>10</v>
      </c>
      <c r="B14" s="13" t="s">
        <v>53</v>
      </c>
      <c r="C14" s="28">
        <v>54.269449715370023</v>
      </c>
      <c r="D14" s="28">
        <v>48.455598455598455</v>
      </c>
      <c r="E14" s="28">
        <v>39.791666666666664</v>
      </c>
      <c r="F14" s="28">
        <v>37.5</v>
      </c>
      <c r="G14" s="28">
        <v>37.747035573122531</v>
      </c>
      <c r="H14" s="28">
        <v>30.985915492957744</v>
      </c>
      <c r="I14" s="28">
        <v>34.122287968441817</v>
      </c>
      <c r="J14" s="28">
        <v>34.08163265306122</v>
      </c>
      <c r="K14" s="28">
        <v>33.673469387755098</v>
      </c>
      <c r="L14" s="28">
        <v>29.05263157894737</v>
      </c>
      <c r="M14" s="29">
        <v>24.347826086956523</v>
      </c>
      <c r="N14" s="29">
        <v>32.8159645232816</v>
      </c>
      <c r="O14" s="30">
        <v>25.858123569794049</v>
      </c>
      <c r="P14" s="30">
        <v>20.217391304347824</v>
      </c>
      <c r="Q14" s="30">
        <v>24.295010845986983</v>
      </c>
      <c r="R14" s="15"/>
      <c r="S14" s="15"/>
      <c r="T14" s="15"/>
      <c r="U14" s="15"/>
    </row>
    <row r="15" spans="1:35" ht="17.25" customHeight="1">
      <c r="A15" s="4">
        <v>11</v>
      </c>
      <c r="B15" s="13" t="s">
        <v>54</v>
      </c>
      <c r="C15" s="28">
        <v>66.355140186915889</v>
      </c>
      <c r="D15" s="28">
        <v>62.378167641325533</v>
      </c>
      <c r="E15" s="28">
        <v>52.439024390243901</v>
      </c>
      <c r="F15" s="28">
        <v>57.056451612903224</v>
      </c>
      <c r="G15" s="28">
        <v>54.507337526205447</v>
      </c>
      <c r="H15" s="28">
        <v>46.750524109014677</v>
      </c>
      <c r="I15" s="28">
        <v>46.506550218340607</v>
      </c>
      <c r="J15" s="28">
        <v>41.396508728179548</v>
      </c>
      <c r="K15" s="28">
        <v>36.138613861386141</v>
      </c>
      <c r="L15" s="28">
        <v>36.363636363636367</v>
      </c>
      <c r="M15" s="29">
        <v>32.994923857868017</v>
      </c>
      <c r="N15" s="29">
        <v>27.146814404432135</v>
      </c>
      <c r="O15" s="30">
        <v>28.985507246376812</v>
      </c>
      <c r="P15" s="30">
        <v>25.290697674418606</v>
      </c>
      <c r="Q15" s="30">
        <v>28.835978835978835</v>
      </c>
      <c r="R15" s="15"/>
      <c r="S15" s="15"/>
      <c r="T15" s="15"/>
      <c r="U15" s="15"/>
    </row>
    <row r="16" spans="1:35" ht="17.25" customHeight="1">
      <c r="A16" s="4">
        <v>12</v>
      </c>
      <c r="B16" s="13" t="s">
        <v>55</v>
      </c>
      <c r="C16" s="28">
        <v>52.435783879539407</v>
      </c>
      <c r="D16" s="28">
        <v>54.946996466431095</v>
      </c>
      <c r="E16" s="28">
        <v>51.406649616368284</v>
      </c>
      <c r="F16" s="28">
        <v>43.645924627519719</v>
      </c>
      <c r="G16" s="28">
        <v>46.771523178807946</v>
      </c>
      <c r="H16" s="28">
        <v>44.373865698729581</v>
      </c>
      <c r="I16" s="28">
        <v>37.619461337966989</v>
      </c>
      <c r="J16" s="28">
        <v>37.567084078711986</v>
      </c>
      <c r="K16" s="28">
        <v>34.469328140214216</v>
      </c>
      <c r="L16" s="28">
        <v>33.049242424242422</v>
      </c>
      <c r="M16" s="29">
        <v>35.064935064935064</v>
      </c>
      <c r="N16" s="29">
        <v>24.951267056530213</v>
      </c>
      <c r="O16" s="30">
        <v>25.458052073288336</v>
      </c>
      <c r="P16" s="30">
        <v>19.882468168462292</v>
      </c>
      <c r="Q16" s="30">
        <v>18.018018018018019</v>
      </c>
      <c r="R16" s="15"/>
      <c r="S16" s="15"/>
      <c r="T16" s="15"/>
      <c r="U16" s="15"/>
    </row>
    <row r="17" spans="1:22" ht="17.25" customHeight="1">
      <c r="A17" s="4">
        <v>13</v>
      </c>
      <c r="B17" s="13" t="s">
        <v>56</v>
      </c>
      <c r="C17" s="28">
        <v>58.669833729216151</v>
      </c>
      <c r="D17" s="28">
        <v>47.826086956521742</v>
      </c>
      <c r="E17" s="28">
        <v>51.910112359550567</v>
      </c>
      <c r="F17" s="28">
        <v>53.253012048192772</v>
      </c>
      <c r="G17" s="28">
        <v>48.0719794344473</v>
      </c>
      <c r="H17" s="28">
        <v>44.028103044496483</v>
      </c>
      <c r="I17" s="28">
        <v>54.394299287410931</v>
      </c>
      <c r="J17" s="28">
        <v>37.564766839378237</v>
      </c>
      <c r="K17" s="28">
        <v>51.092896174863391</v>
      </c>
      <c r="L17" s="28">
        <v>31.845238095238095</v>
      </c>
      <c r="M17" s="29">
        <v>29.190751445086704</v>
      </c>
      <c r="N17" s="29">
        <v>35.35031847133758</v>
      </c>
      <c r="O17" s="30">
        <v>28.840125391849529</v>
      </c>
      <c r="P17" s="30">
        <v>30.487804878048781</v>
      </c>
      <c r="Q17" s="30">
        <v>28.491620111731841</v>
      </c>
      <c r="R17" s="15"/>
      <c r="S17" s="15"/>
      <c r="T17" s="15"/>
      <c r="U17" s="15"/>
    </row>
    <row r="18" spans="1:22" ht="17.25" customHeight="1">
      <c r="A18" s="4">
        <v>14</v>
      </c>
      <c r="B18" s="13" t="s">
        <v>26</v>
      </c>
      <c r="C18" s="28">
        <v>53.367875647668392</v>
      </c>
      <c r="D18" s="28">
        <v>52.542372881355938</v>
      </c>
      <c r="E18" s="28">
        <v>52.849740932642483</v>
      </c>
      <c r="F18" s="28">
        <v>50</v>
      </c>
      <c r="G18" s="28">
        <v>33.513513513513516</v>
      </c>
      <c r="H18" s="28">
        <v>44.776119402985074</v>
      </c>
      <c r="I18" s="28">
        <v>45.026178010471199</v>
      </c>
      <c r="J18" s="28">
        <v>70.899470899470899</v>
      </c>
      <c r="K18" s="28">
        <v>46.927374301675975</v>
      </c>
      <c r="L18" s="28">
        <v>43.01075268817204</v>
      </c>
      <c r="M18" s="29">
        <v>22.285714285714285</v>
      </c>
      <c r="N18" s="29">
        <v>25.581395348837212</v>
      </c>
      <c r="O18" s="30">
        <v>27.083333333333332</v>
      </c>
      <c r="P18" s="30">
        <v>19.463087248322147</v>
      </c>
      <c r="Q18" s="30">
        <v>12.707182320441991</v>
      </c>
      <c r="R18" s="4"/>
      <c r="T18" s="15"/>
    </row>
    <row r="19" spans="1:22" ht="17.25" customHeight="1">
      <c r="A19" s="4">
        <v>15</v>
      </c>
      <c r="B19" s="13" t="s">
        <v>27</v>
      </c>
      <c r="C19" s="28">
        <v>16.788321167883211</v>
      </c>
      <c r="D19" s="28">
        <v>15.254237288135593</v>
      </c>
      <c r="E19" s="28">
        <v>10.084033613445378</v>
      </c>
      <c r="F19" s="28">
        <v>11.214953271028037</v>
      </c>
      <c r="G19" s="28">
        <v>10.091743119266056</v>
      </c>
      <c r="H19" s="28">
        <v>6.666666666666667</v>
      </c>
      <c r="I19" s="28">
        <v>8.6021505376344098</v>
      </c>
      <c r="J19" s="28">
        <v>7.8947368421052628</v>
      </c>
      <c r="K19" s="28">
        <v>9.1666666666666661</v>
      </c>
      <c r="L19" s="28">
        <v>5.1282051282051277</v>
      </c>
      <c r="M19" s="29">
        <v>5.8823529411764701</v>
      </c>
      <c r="N19" s="29">
        <v>4.8543689320388346</v>
      </c>
      <c r="O19" s="30">
        <v>1.5748031496062991</v>
      </c>
      <c r="P19" s="30">
        <v>5.9322033898305087</v>
      </c>
      <c r="Q19" s="30">
        <v>4.1666666666666661</v>
      </c>
      <c r="R19" s="4"/>
      <c r="T19" s="15"/>
    </row>
    <row r="20" spans="1:22" ht="17.25" customHeight="1">
      <c r="A20" s="4">
        <v>16</v>
      </c>
      <c r="B20" s="13" t="s">
        <v>57</v>
      </c>
      <c r="C20" s="28">
        <v>63.44086021505376</v>
      </c>
      <c r="D20" s="28">
        <v>59.27835051546392</v>
      </c>
      <c r="E20" s="28">
        <v>44.394618834080717</v>
      </c>
      <c r="F20" s="28">
        <v>53.883495145631066</v>
      </c>
      <c r="G20" s="28">
        <v>51.886792452830186</v>
      </c>
      <c r="H20" s="28">
        <v>47.641509433962263</v>
      </c>
      <c r="I20" s="28">
        <v>44.339622641509436</v>
      </c>
      <c r="J20" s="28">
        <v>45.410628019323674</v>
      </c>
      <c r="K20" s="28">
        <v>39.705882352941174</v>
      </c>
      <c r="L20" s="28">
        <v>40.566037735849058</v>
      </c>
      <c r="M20" s="29">
        <v>41.095890410958901</v>
      </c>
      <c r="N20" s="29">
        <v>42.58373205741627</v>
      </c>
      <c r="O20" s="30">
        <v>42.148760330578511</v>
      </c>
      <c r="P20" s="30">
        <v>38.288288288288285</v>
      </c>
      <c r="Q20" s="30">
        <v>34.782608695652172</v>
      </c>
      <c r="R20" s="4"/>
      <c r="T20" s="15"/>
    </row>
    <row r="21" spans="1:22" ht="17.25" customHeight="1">
      <c r="A21" s="4">
        <v>17</v>
      </c>
      <c r="B21" s="13" t="s">
        <v>28</v>
      </c>
      <c r="C21" s="28">
        <v>38.636363636363633</v>
      </c>
      <c r="D21" s="28">
        <v>34.482758620689658</v>
      </c>
      <c r="E21" s="28">
        <v>46</v>
      </c>
      <c r="F21" s="28">
        <v>25</v>
      </c>
      <c r="G21" s="28">
        <v>26.666666666666668</v>
      </c>
      <c r="H21" s="28">
        <v>18.666666666666668</v>
      </c>
      <c r="I21" s="28">
        <v>20</v>
      </c>
      <c r="J21" s="28">
        <v>12.820512820512819</v>
      </c>
      <c r="K21" s="28">
        <v>10</v>
      </c>
      <c r="L21" s="28">
        <v>15.492957746478872</v>
      </c>
      <c r="M21" s="29">
        <v>5.7971014492753623</v>
      </c>
      <c r="N21" s="29">
        <v>14.285714285714285</v>
      </c>
      <c r="O21" s="30">
        <v>35.384615384615387</v>
      </c>
      <c r="P21" s="30">
        <v>32.5</v>
      </c>
      <c r="Q21" s="30">
        <v>12.903225806451612</v>
      </c>
      <c r="R21" s="4"/>
      <c r="T21" s="15"/>
    </row>
    <row r="22" spans="1:22" ht="17.25" customHeight="1">
      <c r="A22" s="4">
        <v>18</v>
      </c>
      <c r="B22" s="13" t="s">
        <v>29</v>
      </c>
      <c r="C22" s="28">
        <v>75</v>
      </c>
      <c r="D22" s="28">
        <v>70.270270270270274</v>
      </c>
      <c r="E22" s="28">
        <v>65.573770491803273</v>
      </c>
      <c r="F22" s="28">
        <v>67.64705882352942</v>
      </c>
      <c r="G22" s="28">
        <v>65.573770491803273</v>
      </c>
      <c r="H22" s="28">
        <v>64.0625</v>
      </c>
      <c r="I22" s="28">
        <v>44</v>
      </c>
      <c r="J22" s="28">
        <v>36.666666666666664</v>
      </c>
      <c r="K22" s="28">
        <v>34.848484848484851</v>
      </c>
      <c r="L22" s="28">
        <v>33.333333333333329</v>
      </c>
      <c r="M22" s="29">
        <v>17.777777777777779</v>
      </c>
      <c r="N22" s="29">
        <v>34.693877551020407</v>
      </c>
      <c r="O22" s="30">
        <v>42.307692307692307</v>
      </c>
      <c r="P22" s="30">
        <v>44.642857142857146</v>
      </c>
      <c r="Q22" s="30">
        <v>32.142857142857146</v>
      </c>
      <c r="R22" s="4"/>
      <c r="T22" s="15"/>
    </row>
    <row r="23" spans="1:22" ht="17.25" customHeight="1" thickBot="1">
      <c r="A23" s="4">
        <v>19</v>
      </c>
      <c r="B23" s="17" t="s">
        <v>30</v>
      </c>
      <c r="C23" s="32">
        <v>79.729729729729726</v>
      </c>
      <c r="D23" s="32">
        <v>76.829268292682926</v>
      </c>
      <c r="E23" s="32">
        <v>65.277777777777786</v>
      </c>
      <c r="F23" s="32">
        <v>72.972972972972968</v>
      </c>
      <c r="G23" s="32">
        <v>43.939393939393938</v>
      </c>
      <c r="H23" s="32">
        <v>26.5625</v>
      </c>
      <c r="I23" s="32">
        <v>26.388888888888889</v>
      </c>
      <c r="J23" s="32">
        <v>18.518518518518519</v>
      </c>
      <c r="K23" s="32">
        <v>22.222222222222221</v>
      </c>
      <c r="L23" s="32">
        <v>18.181818181818183</v>
      </c>
      <c r="M23" s="33">
        <v>13.513513513513514</v>
      </c>
      <c r="N23" s="33">
        <v>10.16949152542373</v>
      </c>
      <c r="O23" s="34">
        <v>4.7619047619047619</v>
      </c>
      <c r="P23" s="34">
        <v>24.637681159420293</v>
      </c>
      <c r="Q23" s="34">
        <v>8.1967213114754092</v>
      </c>
      <c r="R23" s="4"/>
      <c r="T23" s="15"/>
    </row>
    <row r="24" spans="1:22" ht="17.25" customHeight="1" thickTop="1">
      <c r="A24" s="4">
        <v>20</v>
      </c>
      <c r="B24" s="35" t="s">
        <v>59</v>
      </c>
      <c r="C24" s="36">
        <v>48.458117664212288</v>
      </c>
      <c r="D24" s="36">
        <v>46.2</v>
      </c>
      <c r="E24" s="37">
        <v>42.071539219828189</v>
      </c>
      <c r="F24" s="37">
        <v>41.320546433006761</v>
      </c>
      <c r="G24" s="37">
        <v>39.434368702661388</v>
      </c>
      <c r="H24" s="37">
        <v>35.435562117696691</v>
      </c>
      <c r="I24" s="37">
        <v>33.287091627939233</v>
      </c>
      <c r="J24" s="37">
        <v>32.005358905655058</v>
      </c>
      <c r="K24" s="37">
        <v>29.524220209860573</v>
      </c>
      <c r="L24" s="37">
        <v>28.584116645696099</v>
      </c>
      <c r="M24" s="36">
        <v>26.737837177084185</v>
      </c>
      <c r="N24" s="36">
        <v>27.189781021897801</v>
      </c>
      <c r="O24" s="38">
        <v>23.926693925233643</v>
      </c>
      <c r="P24" s="38">
        <v>23.53545734840699</v>
      </c>
      <c r="Q24" s="38">
        <v>20.782041998551772</v>
      </c>
      <c r="R24" s="4"/>
    </row>
    <row r="25" spans="1:22" ht="12" customHeight="1"/>
    <row r="26" spans="1:22" ht="12" customHeight="1"/>
    <row r="27" spans="1:22">
      <c r="T27" s="4">
        <v>15</v>
      </c>
      <c r="U27" s="4" t="s">
        <v>97</v>
      </c>
      <c r="V27" s="39">
        <f>$Q$19</f>
        <v>4.1666666666666661</v>
      </c>
    </row>
    <row r="28" spans="1:22">
      <c r="T28" s="4">
        <v>6</v>
      </c>
      <c r="U28" s="4" t="s">
        <v>25</v>
      </c>
      <c r="V28" s="39">
        <f>$Q$10</f>
        <v>7.4479737130339538</v>
      </c>
    </row>
    <row r="29" spans="1:22">
      <c r="T29" s="4">
        <v>19</v>
      </c>
      <c r="U29" s="4" t="s">
        <v>30</v>
      </c>
      <c r="V29" s="39">
        <f>$Q$23</f>
        <v>8.1967213114754092</v>
      </c>
    </row>
    <row r="30" spans="1:22">
      <c r="T30" s="4">
        <v>14</v>
      </c>
      <c r="U30" s="4" t="s">
        <v>26</v>
      </c>
      <c r="V30" s="39">
        <f>$Q$18</f>
        <v>12.707182320441991</v>
      </c>
    </row>
    <row r="31" spans="1:22">
      <c r="T31" s="4">
        <v>17</v>
      </c>
      <c r="U31" s="4" t="s">
        <v>28</v>
      </c>
      <c r="V31" s="39">
        <f>$Q$21</f>
        <v>12.903225806451612</v>
      </c>
    </row>
    <row r="32" spans="1:22">
      <c r="T32" s="4">
        <v>12</v>
      </c>
      <c r="U32" s="4" t="s">
        <v>55</v>
      </c>
      <c r="V32" s="39">
        <f>$Q$16</f>
        <v>18.018018018018019</v>
      </c>
    </row>
    <row r="33" spans="20:22">
      <c r="T33" s="4">
        <v>1</v>
      </c>
      <c r="U33" s="4" t="s">
        <v>20</v>
      </c>
      <c r="V33" s="39">
        <f>$Q$5</f>
        <v>18.983402489626556</v>
      </c>
    </row>
    <row r="34" spans="20:22">
      <c r="T34" s="4">
        <v>20</v>
      </c>
      <c r="U34" s="4" t="s">
        <v>58</v>
      </c>
      <c r="V34" s="39">
        <f>$Q$24</f>
        <v>20.782041998551772</v>
      </c>
    </row>
    <row r="35" spans="20:22">
      <c r="T35" s="4">
        <v>5</v>
      </c>
      <c r="U35" s="4" t="s">
        <v>24</v>
      </c>
      <c r="V35" s="39">
        <f>$Q$9</f>
        <v>21.296296296296298</v>
      </c>
    </row>
    <row r="36" spans="20:22">
      <c r="T36" s="4">
        <v>2</v>
      </c>
      <c r="U36" s="4" t="s">
        <v>21</v>
      </c>
      <c r="V36" s="39">
        <f>$Q$6</f>
        <v>21.84873949579832</v>
      </c>
    </row>
    <row r="37" spans="20:22">
      <c r="T37" s="4">
        <v>8</v>
      </c>
      <c r="U37" s="4" t="s">
        <v>51</v>
      </c>
      <c r="V37" s="39">
        <f>$Q$12</f>
        <v>22.598105548037889</v>
      </c>
    </row>
    <row r="38" spans="20:22">
      <c r="T38" s="4">
        <v>3</v>
      </c>
      <c r="U38" s="4" t="s">
        <v>22</v>
      </c>
      <c r="V38" s="39">
        <f>$Q$7</f>
        <v>22.977022977022976</v>
      </c>
    </row>
    <row r="39" spans="20:22">
      <c r="T39" s="4">
        <v>4</v>
      </c>
      <c r="U39" s="4" t="s">
        <v>23</v>
      </c>
      <c r="V39" s="39">
        <f>$Q$8</f>
        <v>23.211678832116789</v>
      </c>
    </row>
    <row r="40" spans="20:22">
      <c r="T40" s="4">
        <v>10</v>
      </c>
      <c r="U40" s="4" t="s">
        <v>53</v>
      </c>
      <c r="V40" s="39">
        <f>$Q$14</f>
        <v>24.295010845986983</v>
      </c>
    </row>
    <row r="41" spans="20:22">
      <c r="T41" s="4">
        <v>7</v>
      </c>
      <c r="U41" s="4" t="s">
        <v>50</v>
      </c>
      <c r="V41" s="39">
        <f>$Q$11</f>
        <v>25.835866261398177</v>
      </c>
    </row>
    <row r="42" spans="20:22">
      <c r="T42" s="4">
        <v>9</v>
      </c>
      <c r="U42" s="4" t="s">
        <v>52</v>
      </c>
      <c r="V42" s="39">
        <f>$Q$13</f>
        <v>27.33050847457627</v>
      </c>
    </row>
    <row r="43" spans="20:22">
      <c r="T43" s="4">
        <v>13</v>
      </c>
      <c r="U43" s="4" t="s">
        <v>56</v>
      </c>
      <c r="V43" s="39">
        <f>$Q$17</f>
        <v>28.491620111731841</v>
      </c>
    </row>
    <row r="44" spans="20:22">
      <c r="T44" s="4">
        <v>11</v>
      </c>
      <c r="U44" s="4" t="s">
        <v>54</v>
      </c>
      <c r="V44" s="39">
        <f>$Q$15</f>
        <v>28.835978835978835</v>
      </c>
    </row>
    <row r="45" spans="20:22">
      <c r="T45" s="4">
        <v>18</v>
      </c>
      <c r="U45" s="4" t="s">
        <v>29</v>
      </c>
      <c r="V45" s="39">
        <f>$Q$22</f>
        <v>32.142857142857146</v>
      </c>
    </row>
    <row r="46" spans="20:22">
      <c r="T46" s="4">
        <v>16</v>
      </c>
      <c r="U46" s="4" t="s">
        <v>57</v>
      </c>
      <c r="V46" s="39">
        <f>$Q$20</f>
        <v>34.782608695652172</v>
      </c>
    </row>
    <row r="60" spans="2:2" ht="14">
      <c r="B60" s="24" t="str">
        <f>B1</f>
        <v>■12歳児（中学1年生時点）　むし歯のある人の割合の状況</v>
      </c>
    </row>
  </sheetData>
  <autoFilter ref="T26:V26" xr:uid="{00000000-0009-0000-0000-000001000000}">
    <sortState xmlns:xlrd2="http://schemas.microsoft.com/office/spreadsheetml/2017/richdata2" ref="T27:V46">
      <sortCondition ref="V26"/>
    </sortState>
  </autoFilter>
  <mergeCells count="1">
    <mergeCell ref="C3:Q3"/>
  </mergeCells>
  <phoneticPr fontId="2"/>
  <printOptions horizontalCentered="1" verticalCentered="1" gridLinesSet="0"/>
  <pageMargins left="0.86614173228346458" right="0.62992125984251968" top="0.74803149606299213" bottom="0.74803149606299213" header="0.51181102362204722" footer="0.51181102362204722"/>
  <pageSetup paperSize="9" orientation="portrait" r:id="rId1"/>
  <headerFooter alignWithMargins="0"/>
  <rowBreaks count="1" manualBreakCount="1">
    <brk id="57" min="1" max="16" man="1"/>
  </rowBreaks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3"/>
  <sheetViews>
    <sheetView tabSelected="1" view="pageBreakPreview" zoomScale="130" zoomScaleNormal="100" zoomScaleSheetLayoutView="13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2.08203125" defaultRowHeight="11.5"/>
  <cols>
    <col min="1" max="1" width="12" style="40" customWidth="1"/>
    <col min="2" max="18" width="4.75" style="42" customWidth="1"/>
    <col min="19" max="19" width="4.75" style="43" customWidth="1"/>
    <col min="20" max="22" width="4.75" style="44" customWidth="1"/>
    <col min="23" max="25" width="4.5" style="42" customWidth="1"/>
    <col min="26" max="28" width="4.75" style="44" customWidth="1"/>
    <col min="29" max="31" width="4.5" style="42" customWidth="1"/>
    <col min="32" max="34" width="4.75" style="44" customWidth="1"/>
    <col min="35" max="37" width="4.5" style="42" customWidth="1"/>
    <col min="38" max="40" width="4.75" style="44" customWidth="1"/>
    <col min="41" max="43" width="4.5" style="42" customWidth="1"/>
    <col min="44" max="46" width="4.75" style="44" customWidth="1"/>
    <col min="47" max="49" width="4.08203125" style="42" customWidth="1"/>
    <col min="50" max="52" width="4.58203125" style="42" customWidth="1"/>
    <col min="53" max="55" width="4.08203125" style="42" customWidth="1"/>
    <col min="56" max="58" width="4.58203125" style="42" customWidth="1"/>
    <col min="59" max="61" width="4.08203125" style="42" customWidth="1"/>
    <col min="62" max="64" width="4.58203125" style="42" customWidth="1"/>
    <col min="65" max="67" width="4.08203125" style="42" customWidth="1"/>
    <col min="68" max="70" width="4.58203125" style="42" customWidth="1"/>
    <col min="71" max="71" width="3.83203125" style="42" customWidth="1"/>
    <col min="72" max="72" width="3.58203125" style="42" customWidth="1"/>
    <col min="73" max="73" width="4.08203125" style="42" customWidth="1"/>
    <col min="74" max="84" width="3.58203125" style="42" customWidth="1"/>
    <col min="85" max="85" width="3.83203125" style="42" customWidth="1"/>
    <col min="86" max="94" width="3.58203125" style="42" customWidth="1"/>
    <col min="95" max="95" width="4.5" style="42" customWidth="1"/>
    <col min="96" max="96" width="3.58203125" style="42" customWidth="1"/>
    <col min="97" max="97" width="4" style="42" customWidth="1"/>
    <col min="98" max="98" width="3.58203125" style="43" customWidth="1"/>
    <col min="99" max="100" width="3.58203125" style="45" customWidth="1"/>
    <col min="101" max="16384" width="2.08203125" style="45"/>
  </cols>
  <sheetData>
    <row r="1" spans="1:119" ht="14">
      <c r="B1" s="41" t="s">
        <v>100</v>
      </c>
      <c r="W1" s="41" t="str">
        <f>B1</f>
        <v>■令和4年度　12歳児（中学1年生時点）　歯科健康診査結果</v>
      </c>
      <c r="AU1" s="41" t="str">
        <f>B1</f>
        <v>■令和4年度　12歳児（中学1年生時点）　歯科健康診査結果</v>
      </c>
      <c r="BS1" s="41" t="str">
        <f>B1</f>
        <v>■令和4年度　12歳児（中学1年生時点）　歯科健康診査結果</v>
      </c>
    </row>
    <row r="2" spans="1:119" s="47" customFormat="1" ht="20" customHeight="1">
      <c r="A2" s="46"/>
      <c r="B2" s="376" t="s">
        <v>0</v>
      </c>
      <c r="C2" s="379"/>
      <c r="D2" s="380"/>
      <c r="E2" s="376" t="s">
        <v>1</v>
      </c>
      <c r="F2" s="379"/>
      <c r="G2" s="380"/>
      <c r="H2" s="376" t="s">
        <v>31</v>
      </c>
      <c r="I2" s="379"/>
      <c r="J2" s="380"/>
      <c r="K2" s="376" t="s">
        <v>44</v>
      </c>
      <c r="L2" s="379"/>
      <c r="M2" s="380"/>
      <c r="N2" s="376" t="s">
        <v>32</v>
      </c>
      <c r="O2" s="379"/>
      <c r="P2" s="380"/>
      <c r="Q2" s="376" t="s">
        <v>2</v>
      </c>
      <c r="R2" s="379"/>
      <c r="S2" s="380"/>
      <c r="T2" s="388" t="s">
        <v>40</v>
      </c>
      <c r="U2" s="382"/>
      <c r="V2" s="383"/>
      <c r="W2" s="376" t="s">
        <v>3</v>
      </c>
      <c r="X2" s="389"/>
      <c r="Y2" s="390"/>
      <c r="Z2" s="381" t="s">
        <v>41</v>
      </c>
      <c r="AA2" s="382"/>
      <c r="AB2" s="383"/>
      <c r="AC2" s="376" t="s">
        <v>4</v>
      </c>
      <c r="AD2" s="377"/>
      <c r="AE2" s="378"/>
      <c r="AF2" s="381" t="s">
        <v>48</v>
      </c>
      <c r="AG2" s="382"/>
      <c r="AH2" s="383"/>
      <c r="AI2" s="376" t="s">
        <v>5</v>
      </c>
      <c r="AJ2" s="377"/>
      <c r="AK2" s="378"/>
      <c r="AL2" s="381" t="s">
        <v>6</v>
      </c>
      <c r="AM2" s="377"/>
      <c r="AN2" s="378"/>
      <c r="AO2" s="361" t="s">
        <v>7</v>
      </c>
      <c r="AP2" s="362"/>
      <c r="AQ2" s="363"/>
      <c r="AR2" s="398" t="s">
        <v>49</v>
      </c>
      <c r="AS2" s="399"/>
      <c r="AT2" s="400"/>
      <c r="AU2" s="396" t="s">
        <v>45</v>
      </c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5"/>
      <c r="BG2" s="396" t="s">
        <v>46</v>
      </c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5"/>
      <c r="BS2" s="396" t="s">
        <v>91</v>
      </c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5"/>
      <c r="CE2" s="393" t="s">
        <v>8</v>
      </c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5"/>
    </row>
    <row r="3" spans="1:119" s="47" customFormat="1" ht="9" customHeight="1">
      <c r="A3" s="384" t="s">
        <v>47</v>
      </c>
      <c r="B3" s="386" t="s">
        <v>17</v>
      </c>
      <c r="C3" s="368" t="s">
        <v>18</v>
      </c>
      <c r="D3" s="364" t="s">
        <v>19</v>
      </c>
      <c r="E3" s="366" t="s">
        <v>17</v>
      </c>
      <c r="F3" s="368" t="s">
        <v>18</v>
      </c>
      <c r="G3" s="364" t="s">
        <v>19</v>
      </c>
      <c r="H3" s="366" t="s">
        <v>17</v>
      </c>
      <c r="I3" s="368" t="s">
        <v>18</v>
      </c>
      <c r="J3" s="364" t="s">
        <v>19</v>
      </c>
      <c r="K3" s="366" t="s">
        <v>17</v>
      </c>
      <c r="L3" s="368" t="s">
        <v>18</v>
      </c>
      <c r="M3" s="364" t="s">
        <v>19</v>
      </c>
      <c r="N3" s="366" t="s">
        <v>17</v>
      </c>
      <c r="O3" s="368" t="s">
        <v>18</v>
      </c>
      <c r="P3" s="364" t="s">
        <v>19</v>
      </c>
      <c r="Q3" s="366" t="s">
        <v>17</v>
      </c>
      <c r="R3" s="368" t="s">
        <v>18</v>
      </c>
      <c r="S3" s="391" t="s">
        <v>19</v>
      </c>
      <c r="T3" s="386" t="s">
        <v>17</v>
      </c>
      <c r="U3" s="368" t="s">
        <v>18</v>
      </c>
      <c r="V3" s="364" t="s">
        <v>19</v>
      </c>
      <c r="W3" s="366" t="s">
        <v>17</v>
      </c>
      <c r="X3" s="368" t="s">
        <v>18</v>
      </c>
      <c r="Y3" s="364" t="s">
        <v>19</v>
      </c>
      <c r="Z3" s="366" t="s">
        <v>17</v>
      </c>
      <c r="AA3" s="368" t="s">
        <v>18</v>
      </c>
      <c r="AB3" s="364" t="s">
        <v>19</v>
      </c>
      <c r="AC3" s="366" t="s">
        <v>17</v>
      </c>
      <c r="AD3" s="368" t="s">
        <v>18</v>
      </c>
      <c r="AE3" s="364" t="s">
        <v>19</v>
      </c>
      <c r="AF3" s="366" t="s">
        <v>17</v>
      </c>
      <c r="AG3" s="368" t="s">
        <v>18</v>
      </c>
      <c r="AH3" s="364" t="s">
        <v>19</v>
      </c>
      <c r="AI3" s="366" t="s">
        <v>17</v>
      </c>
      <c r="AJ3" s="368" t="s">
        <v>18</v>
      </c>
      <c r="AK3" s="364" t="s">
        <v>19</v>
      </c>
      <c r="AL3" s="366" t="s">
        <v>17</v>
      </c>
      <c r="AM3" s="368" t="s">
        <v>18</v>
      </c>
      <c r="AN3" s="364" t="s">
        <v>19</v>
      </c>
      <c r="AO3" s="372" t="s">
        <v>17</v>
      </c>
      <c r="AP3" s="374" t="s">
        <v>18</v>
      </c>
      <c r="AQ3" s="370" t="s">
        <v>19</v>
      </c>
      <c r="AR3" s="372" t="s">
        <v>17</v>
      </c>
      <c r="AS3" s="374" t="s">
        <v>18</v>
      </c>
      <c r="AT3" s="370" t="s">
        <v>19</v>
      </c>
      <c r="AU3" s="397" t="s">
        <v>9</v>
      </c>
      <c r="AV3" s="374"/>
      <c r="AW3" s="370"/>
      <c r="AX3" s="397" t="s">
        <v>10</v>
      </c>
      <c r="AY3" s="374"/>
      <c r="AZ3" s="370"/>
      <c r="BA3" s="397" t="s">
        <v>11</v>
      </c>
      <c r="BB3" s="374"/>
      <c r="BC3" s="370"/>
      <c r="BD3" s="397" t="s">
        <v>12</v>
      </c>
      <c r="BE3" s="374"/>
      <c r="BF3" s="370"/>
      <c r="BG3" s="372" t="s">
        <v>9</v>
      </c>
      <c r="BH3" s="374"/>
      <c r="BI3" s="401"/>
      <c r="BJ3" s="397" t="s">
        <v>10</v>
      </c>
      <c r="BK3" s="374"/>
      <c r="BL3" s="370"/>
      <c r="BM3" s="372" t="s">
        <v>11</v>
      </c>
      <c r="BN3" s="374"/>
      <c r="BO3" s="401"/>
      <c r="BP3" s="397" t="s">
        <v>12</v>
      </c>
      <c r="BQ3" s="374"/>
      <c r="BR3" s="370"/>
      <c r="BS3" s="397" t="s">
        <v>13</v>
      </c>
      <c r="BT3" s="374"/>
      <c r="BU3" s="370"/>
      <c r="BV3" s="397" t="s">
        <v>14</v>
      </c>
      <c r="BW3" s="374"/>
      <c r="BX3" s="370"/>
      <c r="BY3" s="397" t="s">
        <v>15</v>
      </c>
      <c r="BZ3" s="374"/>
      <c r="CA3" s="370"/>
      <c r="CB3" s="372" t="s">
        <v>16</v>
      </c>
      <c r="CC3" s="374"/>
      <c r="CD3" s="370"/>
      <c r="CE3" s="397" t="s">
        <v>9</v>
      </c>
      <c r="CF3" s="374"/>
      <c r="CG3" s="401"/>
      <c r="CH3" s="397" t="s">
        <v>10</v>
      </c>
      <c r="CI3" s="374"/>
      <c r="CJ3" s="370"/>
      <c r="CK3" s="372" t="s">
        <v>11</v>
      </c>
      <c r="CL3" s="374"/>
      <c r="CM3" s="401"/>
      <c r="CN3" s="397" t="s">
        <v>12</v>
      </c>
      <c r="CO3" s="374"/>
      <c r="CP3" s="370"/>
      <c r="CQ3" s="372" t="s">
        <v>77</v>
      </c>
      <c r="CR3" s="374"/>
      <c r="CS3" s="401"/>
      <c r="CT3" s="397" t="s">
        <v>69</v>
      </c>
      <c r="CU3" s="374"/>
      <c r="CV3" s="370"/>
    </row>
    <row r="4" spans="1:119" ht="9" customHeight="1">
      <c r="A4" s="385"/>
      <c r="B4" s="387"/>
      <c r="C4" s="369"/>
      <c r="D4" s="365"/>
      <c r="E4" s="367"/>
      <c r="F4" s="369"/>
      <c r="G4" s="365"/>
      <c r="H4" s="367"/>
      <c r="I4" s="369"/>
      <c r="J4" s="365"/>
      <c r="K4" s="367"/>
      <c r="L4" s="369"/>
      <c r="M4" s="365"/>
      <c r="N4" s="367"/>
      <c r="O4" s="369"/>
      <c r="P4" s="365"/>
      <c r="Q4" s="367"/>
      <c r="R4" s="369"/>
      <c r="S4" s="392"/>
      <c r="T4" s="387"/>
      <c r="U4" s="369"/>
      <c r="V4" s="365"/>
      <c r="W4" s="367"/>
      <c r="X4" s="369"/>
      <c r="Y4" s="365"/>
      <c r="Z4" s="367"/>
      <c r="AA4" s="369"/>
      <c r="AB4" s="365"/>
      <c r="AC4" s="367"/>
      <c r="AD4" s="369"/>
      <c r="AE4" s="365"/>
      <c r="AF4" s="367"/>
      <c r="AG4" s="369"/>
      <c r="AH4" s="365"/>
      <c r="AI4" s="367"/>
      <c r="AJ4" s="369"/>
      <c r="AK4" s="365"/>
      <c r="AL4" s="367"/>
      <c r="AM4" s="369"/>
      <c r="AN4" s="365"/>
      <c r="AO4" s="373"/>
      <c r="AP4" s="375"/>
      <c r="AQ4" s="371"/>
      <c r="AR4" s="373"/>
      <c r="AS4" s="375"/>
      <c r="AT4" s="371"/>
      <c r="AU4" s="48" t="s">
        <v>17</v>
      </c>
      <c r="AV4" s="49" t="s">
        <v>18</v>
      </c>
      <c r="AW4" s="50" t="s">
        <v>19</v>
      </c>
      <c r="AX4" s="48" t="s">
        <v>17</v>
      </c>
      <c r="AY4" s="49" t="s">
        <v>18</v>
      </c>
      <c r="AZ4" s="50" t="s">
        <v>19</v>
      </c>
      <c r="BA4" s="48" t="s">
        <v>17</v>
      </c>
      <c r="BB4" s="49" t="s">
        <v>18</v>
      </c>
      <c r="BC4" s="50" t="s">
        <v>19</v>
      </c>
      <c r="BD4" s="48" t="s">
        <v>17</v>
      </c>
      <c r="BE4" s="49" t="s">
        <v>18</v>
      </c>
      <c r="BF4" s="50" t="s">
        <v>19</v>
      </c>
      <c r="BG4" s="51" t="s">
        <v>17</v>
      </c>
      <c r="BH4" s="49" t="s">
        <v>18</v>
      </c>
      <c r="BI4" s="52" t="s">
        <v>19</v>
      </c>
      <c r="BJ4" s="48" t="s">
        <v>17</v>
      </c>
      <c r="BK4" s="49" t="s">
        <v>18</v>
      </c>
      <c r="BL4" s="50" t="s">
        <v>19</v>
      </c>
      <c r="BM4" s="51" t="s">
        <v>17</v>
      </c>
      <c r="BN4" s="49" t="s">
        <v>18</v>
      </c>
      <c r="BO4" s="52" t="s">
        <v>19</v>
      </c>
      <c r="BP4" s="48" t="s">
        <v>17</v>
      </c>
      <c r="BQ4" s="49" t="s">
        <v>18</v>
      </c>
      <c r="BR4" s="50" t="s">
        <v>19</v>
      </c>
      <c r="BS4" s="48" t="s">
        <v>17</v>
      </c>
      <c r="BT4" s="49" t="s">
        <v>18</v>
      </c>
      <c r="BU4" s="50" t="s">
        <v>19</v>
      </c>
      <c r="BV4" s="48" t="s">
        <v>17</v>
      </c>
      <c r="BW4" s="49" t="s">
        <v>18</v>
      </c>
      <c r="BX4" s="50" t="s">
        <v>19</v>
      </c>
      <c r="BY4" s="48" t="s">
        <v>17</v>
      </c>
      <c r="BZ4" s="49" t="s">
        <v>18</v>
      </c>
      <c r="CA4" s="50" t="s">
        <v>19</v>
      </c>
      <c r="CB4" s="51" t="s">
        <v>17</v>
      </c>
      <c r="CC4" s="49" t="s">
        <v>18</v>
      </c>
      <c r="CD4" s="50" t="s">
        <v>19</v>
      </c>
      <c r="CE4" s="48" t="s">
        <v>17</v>
      </c>
      <c r="CF4" s="49" t="s">
        <v>18</v>
      </c>
      <c r="CG4" s="52" t="s">
        <v>19</v>
      </c>
      <c r="CH4" s="48" t="s">
        <v>17</v>
      </c>
      <c r="CI4" s="49" t="s">
        <v>18</v>
      </c>
      <c r="CJ4" s="50" t="s">
        <v>19</v>
      </c>
      <c r="CK4" s="51" t="s">
        <v>17</v>
      </c>
      <c r="CL4" s="49" t="s">
        <v>18</v>
      </c>
      <c r="CM4" s="52" t="s">
        <v>19</v>
      </c>
      <c r="CN4" s="48" t="s">
        <v>17</v>
      </c>
      <c r="CO4" s="49" t="s">
        <v>18</v>
      </c>
      <c r="CP4" s="50" t="s">
        <v>19</v>
      </c>
      <c r="CQ4" s="51" t="s">
        <v>17</v>
      </c>
      <c r="CR4" s="49" t="s">
        <v>18</v>
      </c>
      <c r="CS4" s="52" t="s">
        <v>19</v>
      </c>
      <c r="CT4" s="53" t="s">
        <v>17</v>
      </c>
      <c r="CU4" s="54" t="s">
        <v>18</v>
      </c>
      <c r="CV4" s="55" t="s">
        <v>19</v>
      </c>
    </row>
    <row r="5" spans="1:119" s="90" customFormat="1" ht="13.5" customHeight="1">
      <c r="A5" s="56" t="s">
        <v>20</v>
      </c>
      <c r="B5" s="57">
        <v>1498</v>
      </c>
      <c r="C5" s="58">
        <v>1394</v>
      </c>
      <c r="D5" s="59">
        <f>B5+C5</f>
        <v>2892</v>
      </c>
      <c r="E5" s="57">
        <v>274</v>
      </c>
      <c r="F5" s="58">
        <v>275</v>
      </c>
      <c r="G5" s="59">
        <f t="shared" ref="G5:G29" si="0">E5+F5</f>
        <v>549</v>
      </c>
      <c r="H5" s="60">
        <f t="shared" ref="H5" si="1">IF(B5=0,0,E5/B5)</f>
        <v>0.18291054739652871</v>
      </c>
      <c r="I5" s="61">
        <f t="shared" ref="I5" si="2">IF(C5=0,0,F5/C5)</f>
        <v>0.19727403156384504</v>
      </c>
      <c r="J5" s="62">
        <f t="shared" ref="J5" si="3">IF(D5=0,0,G5/D5)</f>
        <v>0.18983402489626555</v>
      </c>
      <c r="K5" s="57">
        <v>157</v>
      </c>
      <c r="L5" s="58">
        <v>174</v>
      </c>
      <c r="M5" s="59">
        <f t="shared" ref="M5:M29" si="4">K5+L5</f>
        <v>331</v>
      </c>
      <c r="N5" s="63">
        <f t="shared" ref="N5:N6" si="5">IF(E5=0,0,K5/E5)</f>
        <v>0.57299270072992703</v>
      </c>
      <c r="O5" s="64">
        <f t="shared" ref="O5:O6" si="6">IF(F5=0,0,L5/F5)</f>
        <v>0.63272727272727269</v>
      </c>
      <c r="P5" s="65">
        <f t="shared" ref="P5" si="7">IF(G5=0,0,M5/G5)</f>
        <v>0.60291438979963574</v>
      </c>
      <c r="Q5" s="57">
        <v>243</v>
      </c>
      <c r="R5" s="58">
        <v>212</v>
      </c>
      <c r="S5" s="59">
        <f t="shared" ref="S5:S29" si="8">Q5+R5</f>
        <v>455</v>
      </c>
      <c r="T5" s="66">
        <f>IF(Q5=0,0,Q5/B5)</f>
        <v>0.16221628838451269</v>
      </c>
      <c r="U5" s="67">
        <f>IF(R5=0,0,R5/C5)</f>
        <v>0.15208034433285508</v>
      </c>
      <c r="V5" s="68">
        <f>IF(S5=0,0,S5/D5)</f>
        <v>0.15733056708160442</v>
      </c>
      <c r="W5" s="57">
        <v>325</v>
      </c>
      <c r="X5" s="58">
        <v>383</v>
      </c>
      <c r="Y5" s="59">
        <f t="shared" ref="Y5:Y29" si="9">W5+X5</f>
        <v>708</v>
      </c>
      <c r="Z5" s="69">
        <f>IF(B5=0,0,W5/B5)</f>
        <v>0.21695594125500667</v>
      </c>
      <c r="AA5" s="70">
        <f>IF(C5=0,0,X5/C5)</f>
        <v>0.27474892395982781</v>
      </c>
      <c r="AB5" s="71">
        <f t="shared" ref="AB5:AB6" si="10">IF(D5=0,0,Y5/D5)</f>
        <v>0.24481327800829875</v>
      </c>
      <c r="AC5" s="57">
        <v>0</v>
      </c>
      <c r="AD5" s="58">
        <v>1</v>
      </c>
      <c r="AE5" s="59">
        <f t="shared" ref="AE5:AE29" si="11">AC5+AD5</f>
        <v>1</v>
      </c>
      <c r="AF5" s="67">
        <f t="shared" ref="AF5" si="12">IF(B5=0,0,AC5/B5)</f>
        <v>0</v>
      </c>
      <c r="AG5" s="72">
        <f t="shared" ref="AG5" si="13">IF(C5=0,0,AD5/C5)</f>
        <v>7.173601147776184E-4</v>
      </c>
      <c r="AH5" s="73">
        <f t="shared" ref="AH5" si="14">IF(D5=0,0,AE5/D5)</f>
        <v>3.4578146611341634E-4</v>
      </c>
      <c r="AI5" s="57">
        <f t="shared" ref="AI5:AI23" si="15">Q5+W5+AC5</f>
        <v>568</v>
      </c>
      <c r="AJ5" s="58">
        <f t="shared" ref="AJ5:AJ23" si="16">R5+X5+AD5</f>
        <v>596</v>
      </c>
      <c r="AK5" s="59">
        <f t="shared" ref="AK5:AK29" si="17">AI5+AJ5</f>
        <v>1164</v>
      </c>
      <c r="AL5" s="67">
        <f t="shared" ref="AL5" si="18">IF(B5=0,0,AI5/B5)</f>
        <v>0.37917222963951935</v>
      </c>
      <c r="AM5" s="72">
        <f t="shared" ref="AM5" si="19">IF(C5=0,0,AJ5/C5)</f>
        <v>0.42754662840746055</v>
      </c>
      <c r="AN5" s="73">
        <f t="shared" ref="AN5" si="20">IF(D5=0,0,AK5/D5)</f>
        <v>0.40248962655601661</v>
      </c>
      <c r="AO5" s="74">
        <v>243</v>
      </c>
      <c r="AP5" s="75">
        <v>349</v>
      </c>
      <c r="AQ5" s="76">
        <f t="shared" ref="AQ5:AQ29" si="21">AO5+AP5</f>
        <v>592</v>
      </c>
      <c r="AR5" s="77">
        <f t="shared" ref="AR5:AT6" si="22">IF(B5=0,0,AO5/B5)</f>
        <v>0.16221628838451269</v>
      </c>
      <c r="AS5" s="78">
        <f t="shared" si="22"/>
        <v>0.25035868005738882</v>
      </c>
      <c r="AT5" s="79">
        <f t="shared" si="22"/>
        <v>0.20470262793914246</v>
      </c>
      <c r="AU5" s="80">
        <v>0</v>
      </c>
      <c r="AV5" s="75">
        <v>11</v>
      </c>
      <c r="AW5" s="76">
        <f t="shared" ref="AW5:AW29" si="23">AU5+AV5</f>
        <v>11</v>
      </c>
      <c r="AX5" s="81">
        <f t="shared" ref="AX5" si="24">IF(B5=0,0,AU5/B5)</f>
        <v>0</v>
      </c>
      <c r="AY5" s="82">
        <f t="shared" ref="AY5" si="25">IF(C5=0,0,AV5/C5)</f>
        <v>7.8909612625538018E-3</v>
      </c>
      <c r="AZ5" s="83">
        <f t="shared" ref="AZ5" si="26">IF(D5=0,0,AW5/D5)</f>
        <v>3.8035961272475795E-3</v>
      </c>
      <c r="BA5" s="80">
        <v>1</v>
      </c>
      <c r="BB5" s="75">
        <v>2</v>
      </c>
      <c r="BC5" s="76">
        <f t="shared" ref="BC5:BC29" si="27">BA5+BB5</f>
        <v>3</v>
      </c>
      <c r="BD5" s="81">
        <f t="shared" ref="BD5" si="28">IF(B5=0,0,BA5/B5)</f>
        <v>6.6755674232309744E-4</v>
      </c>
      <c r="BE5" s="82">
        <f t="shared" ref="BE5" si="29">IF(C5=0,0,BB5/C5)</f>
        <v>1.4347202295552368E-3</v>
      </c>
      <c r="BF5" s="83">
        <f t="shared" ref="BF5" si="30">IF(D5=0,0,BC5/D5)</f>
        <v>1.037344398340249E-3</v>
      </c>
      <c r="BG5" s="74">
        <v>289</v>
      </c>
      <c r="BH5" s="75">
        <v>282</v>
      </c>
      <c r="BI5" s="84">
        <f t="shared" ref="BI5:BI29" si="31">BG5+BH5</f>
        <v>571</v>
      </c>
      <c r="BJ5" s="81">
        <f t="shared" ref="BJ5" si="32">IF(B5=0,0,BG5/B5)</f>
        <v>0.19292389853137518</v>
      </c>
      <c r="BK5" s="82">
        <f t="shared" ref="BK5" si="33">IF(C5=0,0,BH5/C5)</f>
        <v>0.20229555236728838</v>
      </c>
      <c r="BL5" s="83">
        <f t="shared" ref="BL5" si="34">IF(D5=0,0,BI5/D5)</f>
        <v>0.19744121715076071</v>
      </c>
      <c r="BM5" s="74">
        <v>161</v>
      </c>
      <c r="BN5" s="75">
        <v>138</v>
      </c>
      <c r="BO5" s="84">
        <f t="shared" ref="BO5:BO29" si="35">BM5+BN5</f>
        <v>299</v>
      </c>
      <c r="BP5" s="81">
        <f t="shared" ref="BP5" si="36">IF(B5=0,0,BM5/B5)</f>
        <v>0.10747663551401869</v>
      </c>
      <c r="BQ5" s="82">
        <f t="shared" ref="BQ5" si="37">IF(C5=0,0,BN5/C5)</f>
        <v>9.8995695839311337E-2</v>
      </c>
      <c r="BR5" s="83">
        <f t="shared" ref="BR5" si="38">IF(D5=0,0,BO5/D5)</f>
        <v>0.10338865836791147</v>
      </c>
      <c r="BS5" s="80">
        <v>247</v>
      </c>
      <c r="BT5" s="75">
        <v>182</v>
      </c>
      <c r="BU5" s="76">
        <f t="shared" ref="BU5:BU29" si="39">BS5+BT5</f>
        <v>429</v>
      </c>
      <c r="BV5" s="81">
        <f t="shared" ref="BV5" si="40">IF(B5=0,0,BS5/B5)</f>
        <v>0.16488651535380508</v>
      </c>
      <c r="BW5" s="82">
        <f t="shared" ref="BW5" si="41">IF(C5=0,0,BT5/C5)</f>
        <v>0.13055954088952654</v>
      </c>
      <c r="BX5" s="83">
        <f t="shared" ref="BX5" si="42">IF(D5=0,0,BU5/D5)</f>
        <v>0.1483402489626556</v>
      </c>
      <c r="BY5" s="80">
        <v>93</v>
      </c>
      <c r="BZ5" s="75">
        <v>73</v>
      </c>
      <c r="CA5" s="76">
        <f t="shared" ref="CA5:CA29" si="43">BY5+BZ5</f>
        <v>166</v>
      </c>
      <c r="CB5" s="85">
        <f t="shared" ref="CB5" si="44">IF(B5=0,0,BY5/B5)</f>
        <v>6.2082777036048066E-2</v>
      </c>
      <c r="CC5" s="82">
        <f t="shared" ref="CC5" si="45">IF(C5=0,0,BZ5/C5)</f>
        <v>5.2367288378766141E-2</v>
      </c>
      <c r="CD5" s="83">
        <f t="shared" ref="CD5" si="46">IF(D5=0,0,CA5/D5)</f>
        <v>5.7399723374827107E-2</v>
      </c>
      <c r="CE5" s="80">
        <v>240</v>
      </c>
      <c r="CF5" s="75">
        <v>156</v>
      </c>
      <c r="CG5" s="84">
        <f t="shared" ref="CG5:CG29" si="47">CE5+CF5</f>
        <v>396</v>
      </c>
      <c r="CH5" s="81">
        <f t="shared" ref="CH5:CH25" si="48">IF(B5=0,0,CE5/B5)</f>
        <v>0.1602136181575434</v>
      </c>
      <c r="CI5" s="82">
        <f t="shared" ref="CI5:CI25" si="49">IF(C5=0,0,CF5/C5)</f>
        <v>0.11190817790530846</v>
      </c>
      <c r="CJ5" s="83">
        <f t="shared" ref="CJ5:CJ25" si="50">IF(D5=0,0,CG5/D5)</f>
        <v>0.13692946058091288</v>
      </c>
      <c r="CK5" s="74">
        <v>55</v>
      </c>
      <c r="CL5" s="75">
        <v>53</v>
      </c>
      <c r="CM5" s="84">
        <f t="shared" ref="CM5:CM29" si="51">CK5+CL5</f>
        <v>108</v>
      </c>
      <c r="CN5" s="81">
        <f t="shared" ref="CN5" si="52">IF(B5=0,0,CK5/B5)</f>
        <v>3.6715620827770364E-2</v>
      </c>
      <c r="CO5" s="82">
        <f t="shared" ref="CO5" si="53">IF(C5=0,0,CL5/C5)</f>
        <v>3.8020086083213771E-2</v>
      </c>
      <c r="CP5" s="83">
        <f t="shared" ref="CP5" si="54">IF(D5=0,0,CM5/D5)</f>
        <v>3.7344398340248962E-2</v>
      </c>
      <c r="CQ5" s="86">
        <f>CE5+CK5</f>
        <v>295</v>
      </c>
      <c r="CR5" s="87">
        <f t="shared" ref="CR5:CR23" si="55">CF5+CL5</f>
        <v>209</v>
      </c>
      <c r="CS5" s="88">
        <f t="shared" ref="CS5:CS29" si="56">CQ5+CR5</f>
        <v>504</v>
      </c>
      <c r="CT5" s="89">
        <f t="shared" ref="CT5" si="57">IF(B5=0,0,CQ5/B5)</f>
        <v>0.19692923898531375</v>
      </c>
      <c r="CU5" s="82">
        <f t="shared" ref="CU5" si="58">IF(C5=0,0,CR5/C5)</f>
        <v>0.14992826398852224</v>
      </c>
      <c r="CV5" s="83">
        <f t="shared" ref="CV5" si="59">IF(D5=0,0,CS5/D5)</f>
        <v>0.17427385892116182</v>
      </c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</row>
    <row r="6" spans="1:119" s="90" customFormat="1" ht="13.5" customHeight="1">
      <c r="A6" s="91" t="s">
        <v>21</v>
      </c>
      <c r="B6" s="92">
        <v>479</v>
      </c>
      <c r="C6" s="93">
        <v>473</v>
      </c>
      <c r="D6" s="94">
        <f t="shared" ref="D6:D29" si="60">B6+C6</f>
        <v>952</v>
      </c>
      <c r="E6" s="92">
        <v>85</v>
      </c>
      <c r="F6" s="93">
        <v>123</v>
      </c>
      <c r="G6" s="94">
        <f t="shared" si="0"/>
        <v>208</v>
      </c>
      <c r="H6" s="63">
        <f t="shared" ref="H6:H24" si="61">IF(B6=0,0,E6/B6)</f>
        <v>0.17745302713987474</v>
      </c>
      <c r="I6" s="64">
        <f t="shared" ref="I6:I29" si="62">IF(C6=0,0,F6/C6)</f>
        <v>0.26004228329809725</v>
      </c>
      <c r="J6" s="65">
        <f t="shared" ref="J6:J29" si="63">IF(D6=0,0,G6/D6)</f>
        <v>0.21848739495798319</v>
      </c>
      <c r="K6" s="92">
        <v>43</v>
      </c>
      <c r="L6" s="93">
        <v>80</v>
      </c>
      <c r="M6" s="94">
        <f t="shared" si="4"/>
        <v>123</v>
      </c>
      <c r="N6" s="63">
        <f t="shared" si="5"/>
        <v>0.50588235294117645</v>
      </c>
      <c r="O6" s="64">
        <f t="shared" si="6"/>
        <v>0.65040650406504064</v>
      </c>
      <c r="P6" s="65">
        <f>IF(G6=0,0,M6/G6)</f>
        <v>0.59134615384615385</v>
      </c>
      <c r="Q6" s="92">
        <v>49</v>
      </c>
      <c r="R6" s="93">
        <v>77</v>
      </c>
      <c r="S6" s="94">
        <f t="shared" si="8"/>
        <v>126</v>
      </c>
      <c r="T6" s="66">
        <f t="shared" ref="T6:T23" si="64">IF(Q6=0,0,Q6/B6)</f>
        <v>0.1022964509394572</v>
      </c>
      <c r="U6" s="67">
        <f>IF(R6=0,0,R6/C6)</f>
        <v>0.16279069767441862</v>
      </c>
      <c r="V6" s="68">
        <f t="shared" ref="V6:V23" si="65">IF(S6=0,0,S6/D6)</f>
        <v>0.13235294117647059</v>
      </c>
      <c r="W6" s="92">
        <v>117</v>
      </c>
      <c r="X6" s="93">
        <v>203</v>
      </c>
      <c r="Y6" s="94">
        <f t="shared" si="9"/>
        <v>320</v>
      </c>
      <c r="Z6" s="69">
        <f>IF(B6=0,0,W6/B6)</f>
        <v>0.24425887265135698</v>
      </c>
      <c r="AA6" s="70">
        <f>IF(C6=0,0,X6/C6)</f>
        <v>0.42917547568710357</v>
      </c>
      <c r="AB6" s="71">
        <f t="shared" si="10"/>
        <v>0.33613445378151263</v>
      </c>
      <c r="AC6" s="92">
        <v>0</v>
      </c>
      <c r="AD6" s="93">
        <v>0</v>
      </c>
      <c r="AE6" s="94">
        <f t="shared" si="11"/>
        <v>0</v>
      </c>
      <c r="AF6" s="95">
        <f t="shared" ref="AF6:AF29" si="66">IF(B6=0,0,AC6/B6)</f>
        <v>0</v>
      </c>
      <c r="AG6" s="70">
        <f t="shared" ref="AG6:AG29" si="67">IF(C6=0,0,AD6/C6)</f>
        <v>0</v>
      </c>
      <c r="AH6" s="71">
        <f t="shared" ref="AH6:AH29" si="68">IF(D6=0,0,AE6/D6)</f>
        <v>0</v>
      </c>
      <c r="AI6" s="92">
        <f t="shared" si="15"/>
        <v>166</v>
      </c>
      <c r="AJ6" s="93">
        <f t="shared" si="16"/>
        <v>280</v>
      </c>
      <c r="AK6" s="94">
        <f t="shared" si="17"/>
        <v>446</v>
      </c>
      <c r="AL6" s="95">
        <f t="shared" ref="AL6:AL29" si="69">IF(B6=0,0,AI6/B6)</f>
        <v>0.3465553235908142</v>
      </c>
      <c r="AM6" s="70">
        <f t="shared" ref="AM6:AM29" si="70">IF(C6=0,0,AJ6/C6)</f>
        <v>0.59196617336152224</v>
      </c>
      <c r="AN6" s="71">
        <f t="shared" ref="AN6:AN23" si="71">IF(D6=0,0,AK6/D6)</f>
        <v>0.46848739495798319</v>
      </c>
      <c r="AO6" s="92">
        <v>126</v>
      </c>
      <c r="AP6" s="93">
        <v>178</v>
      </c>
      <c r="AQ6" s="94">
        <f t="shared" si="21"/>
        <v>304</v>
      </c>
      <c r="AR6" s="77">
        <f t="shared" si="22"/>
        <v>0.26304801670146138</v>
      </c>
      <c r="AS6" s="78">
        <f t="shared" si="22"/>
        <v>0.3763213530655391</v>
      </c>
      <c r="AT6" s="79">
        <f t="shared" si="22"/>
        <v>0.31932773109243695</v>
      </c>
      <c r="AU6" s="96">
        <v>3</v>
      </c>
      <c r="AV6" s="93">
        <v>9</v>
      </c>
      <c r="AW6" s="94">
        <f t="shared" si="23"/>
        <v>12</v>
      </c>
      <c r="AX6" s="97">
        <f t="shared" ref="AX6:AX29" si="72">IF(B6=0,0,AU6/B6)</f>
        <v>6.2630480167014616E-3</v>
      </c>
      <c r="AY6" s="64">
        <f t="shared" ref="AY6:AY29" si="73">IF(C6=0,0,AV6/C6)</f>
        <v>1.9027484143763214E-2</v>
      </c>
      <c r="AZ6" s="65">
        <f t="shared" ref="AZ6:AZ29" si="74">IF(D6=0,0,AW6/D6)</f>
        <v>1.2605042016806723E-2</v>
      </c>
      <c r="BA6" s="96">
        <v>0</v>
      </c>
      <c r="BB6" s="93">
        <v>0</v>
      </c>
      <c r="BC6" s="94">
        <f t="shared" si="27"/>
        <v>0</v>
      </c>
      <c r="BD6" s="97">
        <f t="shared" ref="BD6:BD29" si="75">IF(B6=0,0,BA6/B6)</f>
        <v>0</v>
      </c>
      <c r="BE6" s="64">
        <f t="shared" ref="BE6:BE29" si="76">IF(C6=0,0,BB6/C6)</f>
        <v>0</v>
      </c>
      <c r="BF6" s="65">
        <f t="shared" ref="BF6:BF29" si="77">IF(D6=0,0,BC6/D6)</f>
        <v>0</v>
      </c>
      <c r="BG6" s="92">
        <v>85</v>
      </c>
      <c r="BH6" s="93">
        <v>102</v>
      </c>
      <c r="BI6" s="98">
        <f t="shared" si="31"/>
        <v>187</v>
      </c>
      <c r="BJ6" s="97">
        <f t="shared" ref="BJ6:BJ29" si="78">IF(B6=0,0,BG6/B6)</f>
        <v>0.17745302713987474</v>
      </c>
      <c r="BK6" s="64">
        <f t="shared" ref="BK6:BK29" si="79">IF(C6=0,0,BH6/C6)</f>
        <v>0.21564482029598309</v>
      </c>
      <c r="BL6" s="65">
        <f t="shared" ref="BL6:BL29" si="80">IF(D6=0,0,BI6/D6)</f>
        <v>0.19642857142857142</v>
      </c>
      <c r="BM6" s="92">
        <v>19</v>
      </c>
      <c r="BN6" s="93">
        <v>15</v>
      </c>
      <c r="BO6" s="98">
        <f t="shared" si="35"/>
        <v>34</v>
      </c>
      <c r="BP6" s="97">
        <f t="shared" ref="BP6:BP29" si="81">IF(B6=0,0,BM6/B6)</f>
        <v>3.9665970772442591E-2</v>
      </c>
      <c r="BQ6" s="64">
        <f t="shared" ref="BQ6:BQ29" si="82">IF(C6=0,0,BN6/C6)</f>
        <v>3.1712473572938688E-2</v>
      </c>
      <c r="BR6" s="65">
        <f t="shared" ref="BR6:BR29" si="83">IF(D6=0,0,BO6/D6)</f>
        <v>3.5714285714285712E-2</v>
      </c>
      <c r="BS6" s="96">
        <v>71</v>
      </c>
      <c r="BT6" s="93">
        <v>57</v>
      </c>
      <c r="BU6" s="94">
        <f t="shared" si="39"/>
        <v>128</v>
      </c>
      <c r="BV6" s="97">
        <f t="shared" ref="BV6:BV29" si="84">IF(B6=0,0,BS6/B6)</f>
        <v>0.14822546972860126</v>
      </c>
      <c r="BW6" s="64">
        <f t="shared" ref="BW6:BW29" si="85">IF(C6=0,0,BT6/C6)</f>
        <v>0.12050739957716702</v>
      </c>
      <c r="BX6" s="65">
        <f t="shared" ref="BX6:BX29" si="86">IF(D6=0,0,BU6/D6)</f>
        <v>0.13445378151260504</v>
      </c>
      <c r="BY6" s="96">
        <v>5</v>
      </c>
      <c r="BZ6" s="93">
        <v>4</v>
      </c>
      <c r="CA6" s="94">
        <f t="shared" si="43"/>
        <v>9</v>
      </c>
      <c r="CB6" s="63">
        <f t="shared" ref="CB6:CB29" si="87">IF(B6=0,0,BY6/B6)</f>
        <v>1.0438413361169102E-2</v>
      </c>
      <c r="CC6" s="64">
        <f t="shared" ref="CC6:CC29" si="88">IF(C6=0,0,BZ6/C6)</f>
        <v>8.4566596194503175E-3</v>
      </c>
      <c r="CD6" s="65">
        <f t="shared" ref="CD6:CD29" si="89">IF(D6=0,0,CA6/D6)</f>
        <v>9.4537815126050414E-3</v>
      </c>
      <c r="CE6" s="96">
        <v>49</v>
      </c>
      <c r="CF6" s="93">
        <v>44</v>
      </c>
      <c r="CG6" s="98">
        <f t="shared" si="47"/>
        <v>93</v>
      </c>
      <c r="CH6" s="97">
        <f t="shared" si="48"/>
        <v>0.1022964509394572</v>
      </c>
      <c r="CI6" s="64">
        <f t="shared" si="49"/>
        <v>9.3023255813953487E-2</v>
      </c>
      <c r="CJ6" s="65">
        <f t="shared" si="50"/>
        <v>9.7689075630252101E-2</v>
      </c>
      <c r="CK6" s="92">
        <v>5</v>
      </c>
      <c r="CL6" s="93">
        <v>2</v>
      </c>
      <c r="CM6" s="98">
        <f t="shared" si="51"/>
        <v>7</v>
      </c>
      <c r="CN6" s="97">
        <f t="shared" ref="CN6:CN29" si="90">IF(B6=0,0,CK6/B6)</f>
        <v>1.0438413361169102E-2</v>
      </c>
      <c r="CO6" s="64">
        <f t="shared" ref="CO6:CO29" si="91">IF(C6=0,0,CL6/C6)</f>
        <v>4.2283298097251587E-3</v>
      </c>
      <c r="CP6" s="65">
        <f t="shared" ref="CP6:CP29" si="92">IF(D6=0,0,CM6/D6)</f>
        <v>7.3529411764705881E-3</v>
      </c>
      <c r="CQ6" s="99">
        <f t="shared" ref="CQ6:CQ23" si="93">CE6+CK6</f>
        <v>54</v>
      </c>
      <c r="CR6" s="100">
        <f t="shared" si="55"/>
        <v>46</v>
      </c>
      <c r="CS6" s="101">
        <f t="shared" si="56"/>
        <v>100</v>
      </c>
      <c r="CT6" s="102">
        <f t="shared" ref="CT6:CT24" si="94">IF(B6=0,0,CQ6/B6)</f>
        <v>0.11273486430062631</v>
      </c>
      <c r="CU6" s="64">
        <f t="shared" ref="CU6:CU29" si="95">IF(C6=0,0,CR6/C6)</f>
        <v>9.7251585623678652E-2</v>
      </c>
      <c r="CV6" s="65">
        <f t="shared" ref="CV6:CV29" si="96">IF(D6=0,0,CS6/D6)</f>
        <v>0.10504201680672269</v>
      </c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</row>
    <row r="7" spans="1:119" s="90" customFormat="1" ht="13.5" customHeight="1">
      <c r="A7" s="91" t="s">
        <v>22</v>
      </c>
      <c r="B7" s="92">
        <v>537</v>
      </c>
      <c r="C7" s="93">
        <v>464</v>
      </c>
      <c r="D7" s="94">
        <f t="shared" si="60"/>
        <v>1001</v>
      </c>
      <c r="E7" s="92">
        <v>120</v>
      </c>
      <c r="F7" s="93">
        <v>110</v>
      </c>
      <c r="G7" s="94">
        <f t="shared" si="0"/>
        <v>230</v>
      </c>
      <c r="H7" s="63">
        <f t="shared" si="61"/>
        <v>0.22346368715083798</v>
      </c>
      <c r="I7" s="64">
        <f t="shared" si="62"/>
        <v>0.23706896551724138</v>
      </c>
      <c r="J7" s="65">
        <f t="shared" si="63"/>
        <v>0.22977022977022976</v>
      </c>
      <c r="K7" s="92">
        <v>73</v>
      </c>
      <c r="L7" s="93">
        <v>72</v>
      </c>
      <c r="M7" s="94">
        <f t="shared" si="4"/>
        <v>145</v>
      </c>
      <c r="N7" s="63">
        <f t="shared" ref="N7:N20" si="97">IF(E7=0,0,K7/E7)</f>
        <v>0.60833333333333328</v>
      </c>
      <c r="O7" s="64">
        <f t="shared" ref="O7:O20" si="98">IF(F7=0,0,L7/F7)</f>
        <v>0.65454545454545454</v>
      </c>
      <c r="P7" s="65">
        <f t="shared" ref="P7:P19" si="99">IF(G7=0,0,M7/G7)</f>
        <v>0.63043478260869568</v>
      </c>
      <c r="Q7" s="92">
        <v>85</v>
      </c>
      <c r="R7" s="93">
        <v>60</v>
      </c>
      <c r="S7" s="94">
        <f t="shared" si="8"/>
        <v>145</v>
      </c>
      <c r="T7" s="66">
        <f t="shared" si="64"/>
        <v>0.15828677839851024</v>
      </c>
      <c r="U7" s="67">
        <f t="shared" ref="U7:U23" si="100">IF(R7=0,0,R7/C7)</f>
        <v>0.12931034482758622</v>
      </c>
      <c r="V7" s="68">
        <f t="shared" si="65"/>
        <v>0.14485514485514486</v>
      </c>
      <c r="W7" s="92">
        <v>188</v>
      </c>
      <c r="X7" s="93">
        <v>186</v>
      </c>
      <c r="Y7" s="94">
        <f t="shared" si="9"/>
        <v>374</v>
      </c>
      <c r="Z7" s="69">
        <f t="shared" ref="Z7:Z23" si="101">IF(B7=0,0,W7/B7)</f>
        <v>0.3500931098696462</v>
      </c>
      <c r="AA7" s="70">
        <f t="shared" ref="AA7:AA23" si="102">IF(C7=0,0,X7/C7)</f>
        <v>0.40086206896551724</v>
      </c>
      <c r="AB7" s="71">
        <f t="shared" ref="AB7:AB23" si="103">IF(D7=0,0,Y7/D7)</f>
        <v>0.37362637362637363</v>
      </c>
      <c r="AC7" s="92">
        <v>0</v>
      </c>
      <c r="AD7" s="93">
        <v>1</v>
      </c>
      <c r="AE7" s="94">
        <f t="shared" si="11"/>
        <v>1</v>
      </c>
      <c r="AF7" s="95">
        <f t="shared" ref="AF7:AF23" si="104">IF(B7=0,0,AC7/B7)</f>
        <v>0</v>
      </c>
      <c r="AG7" s="70">
        <f t="shared" ref="AG7:AG23" si="105">IF(C7=0,0,AD7/C7)</f>
        <v>2.1551724137931034E-3</v>
      </c>
      <c r="AH7" s="71">
        <f t="shared" ref="AH7:AH23" si="106">IF(D7=0,0,AE7/D7)</f>
        <v>9.99000999000999E-4</v>
      </c>
      <c r="AI7" s="92">
        <f t="shared" si="15"/>
        <v>273</v>
      </c>
      <c r="AJ7" s="93">
        <f t="shared" si="16"/>
        <v>247</v>
      </c>
      <c r="AK7" s="94">
        <f t="shared" si="17"/>
        <v>520</v>
      </c>
      <c r="AL7" s="95">
        <f t="shared" si="69"/>
        <v>0.50837988826815639</v>
      </c>
      <c r="AM7" s="70">
        <f t="shared" si="70"/>
        <v>0.53232758620689657</v>
      </c>
      <c r="AN7" s="71">
        <f t="shared" si="71"/>
        <v>0.51948051948051943</v>
      </c>
      <c r="AO7" s="92">
        <v>129</v>
      </c>
      <c r="AP7" s="93">
        <v>175</v>
      </c>
      <c r="AQ7" s="94">
        <f t="shared" si="21"/>
        <v>304</v>
      </c>
      <c r="AR7" s="77">
        <f t="shared" ref="AR7:AR27" si="107">IF(B7=0,0,AO7/B7)</f>
        <v>0.24022346368715083</v>
      </c>
      <c r="AS7" s="78">
        <f t="shared" ref="AS7:AS27" si="108">IF(C7=0,0,AP7/C7)</f>
        <v>0.37715517241379309</v>
      </c>
      <c r="AT7" s="79">
        <f t="shared" ref="AT7:AT27" si="109">IF(D7=0,0,AQ7/D7)</f>
        <v>0.30369630369630368</v>
      </c>
      <c r="AU7" s="96">
        <v>2</v>
      </c>
      <c r="AV7" s="93">
        <v>6</v>
      </c>
      <c r="AW7" s="94">
        <f t="shared" si="23"/>
        <v>8</v>
      </c>
      <c r="AX7" s="97">
        <f t="shared" si="72"/>
        <v>3.7243947858472998E-3</v>
      </c>
      <c r="AY7" s="64">
        <f t="shared" si="73"/>
        <v>1.2931034482758621E-2</v>
      </c>
      <c r="AZ7" s="65">
        <f t="shared" si="74"/>
        <v>7.992007992007992E-3</v>
      </c>
      <c r="BA7" s="96">
        <v>0</v>
      </c>
      <c r="BB7" s="93">
        <v>0</v>
      </c>
      <c r="BC7" s="94">
        <f t="shared" si="27"/>
        <v>0</v>
      </c>
      <c r="BD7" s="97">
        <f t="shared" si="75"/>
        <v>0</v>
      </c>
      <c r="BE7" s="64">
        <f t="shared" si="76"/>
        <v>0</v>
      </c>
      <c r="BF7" s="65">
        <f t="shared" si="77"/>
        <v>0</v>
      </c>
      <c r="BG7" s="92">
        <v>118</v>
      </c>
      <c r="BH7" s="93">
        <v>105</v>
      </c>
      <c r="BI7" s="98">
        <f t="shared" si="31"/>
        <v>223</v>
      </c>
      <c r="BJ7" s="97">
        <f t="shared" si="78"/>
        <v>0.21973929236499068</v>
      </c>
      <c r="BK7" s="64">
        <f t="shared" si="79"/>
        <v>0.22629310344827586</v>
      </c>
      <c r="BL7" s="65">
        <f t="shared" si="80"/>
        <v>0.22277722277722278</v>
      </c>
      <c r="BM7" s="92">
        <v>27</v>
      </c>
      <c r="BN7" s="93">
        <v>49</v>
      </c>
      <c r="BO7" s="98">
        <f t="shared" si="35"/>
        <v>76</v>
      </c>
      <c r="BP7" s="97">
        <f t="shared" si="81"/>
        <v>5.027932960893855E-2</v>
      </c>
      <c r="BQ7" s="64">
        <f t="shared" si="82"/>
        <v>0.10560344827586207</v>
      </c>
      <c r="BR7" s="65">
        <f t="shared" si="83"/>
        <v>7.5924075924075921E-2</v>
      </c>
      <c r="BS7" s="96">
        <v>115</v>
      </c>
      <c r="BT7" s="93">
        <v>84</v>
      </c>
      <c r="BU7" s="94">
        <f t="shared" si="39"/>
        <v>199</v>
      </c>
      <c r="BV7" s="97">
        <f t="shared" si="84"/>
        <v>0.21415270018621974</v>
      </c>
      <c r="BW7" s="64">
        <f t="shared" si="85"/>
        <v>0.18103448275862069</v>
      </c>
      <c r="BX7" s="65">
        <f t="shared" si="86"/>
        <v>0.19880119880119881</v>
      </c>
      <c r="BY7" s="96">
        <v>17</v>
      </c>
      <c r="BZ7" s="93">
        <v>10</v>
      </c>
      <c r="CA7" s="94">
        <f t="shared" si="43"/>
        <v>27</v>
      </c>
      <c r="CB7" s="63">
        <f t="shared" si="87"/>
        <v>3.165735567970205E-2</v>
      </c>
      <c r="CC7" s="64">
        <f t="shared" si="88"/>
        <v>2.1551724137931036E-2</v>
      </c>
      <c r="CD7" s="65">
        <f t="shared" si="89"/>
        <v>2.6973026973026972E-2</v>
      </c>
      <c r="CE7" s="96">
        <v>110</v>
      </c>
      <c r="CF7" s="93">
        <v>60</v>
      </c>
      <c r="CG7" s="98">
        <f t="shared" si="47"/>
        <v>170</v>
      </c>
      <c r="CH7" s="97">
        <f t="shared" si="48"/>
        <v>0.2048417132216015</v>
      </c>
      <c r="CI7" s="64">
        <f t="shared" si="49"/>
        <v>0.12931034482758622</v>
      </c>
      <c r="CJ7" s="65">
        <f t="shared" si="50"/>
        <v>0.16983016983016982</v>
      </c>
      <c r="CK7" s="92">
        <v>17</v>
      </c>
      <c r="CL7" s="93">
        <v>16</v>
      </c>
      <c r="CM7" s="98">
        <f t="shared" si="51"/>
        <v>33</v>
      </c>
      <c r="CN7" s="97">
        <f t="shared" si="90"/>
        <v>3.165735567970205E-2</v>
      </c>
      <c r="CO7" s="64">
        <f t="shared" si="91"/>
        <v>3.4482758620689655E-2</v>
      </c>
      <c r="CP7" s="65">
        <f t="shared" si="92"/>
        <v>3.2967032967032968E-2</v>
      </c>
      <c r="CQ7" s="99">
        <f t="shared" si="93"/>
        <v>127</v>
      </c>
      <c r="CR7" s="100">
        <f t="shared" si="55"/>
        <v>76</v>
      </c>
      <c r="CS7" s="101">
        <f t="shared" si="56"/>
        <v>203</v>
      </c>
      <c r="CT7" s="102">
        <f t="shared" si="94"/>
        <v>0.23649906890130354</v>
      </c>
      <c r="CU7" s="64">
        <f t="shared" si="95"/>
        <v>0.16379310344827586</v>
      </c>
      <c r="CV7" s="65">
        <f t="shared" si="96"/>
        <v>0.20279720279720279</v>
      </c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</row>
    <row r="8" spans="1:119" s="90" customFormat="1" ht="13.5" customHeight="1">
      <c r="A8" s="91" t="s">
        <v>23</v>
      </c>
      <c r="B8" s="92">
        <v>345</v>
      </c>
      <c r="C8" s="93">
        <v>340</v>
      </c>
      <c r="D8" s="94">
        <f t="shared" si="60"/>
        <v>685</v>
      </c>
      <c r="E8" s="92">
        <v>86</v>
      </c>
      <c r="F8" s="93">
        <v>73</v>
      </c>
      <c r="G8" s="94">
        <f t="shared" si="0"/>
        <v>159</v>
      </c>
      <c r="H8" s="63">
        <f>IF(B8=0,0,E8/B8)</f>
        <v>0.24927536231884059</v>
      </c>
      <c r="I8" s="64">
        <f t="shared" si="62"/>
        <v>0.21470588235294116</v>
      </c>
      <c r="J8" s="65">
        <f>IF(D8=0,0,G8/D8)</f>
        <v>0.23211678832116789</v>
      </c>
      <c r="K8" s="92">
        <v>67</v>
      </c>
      <c r="L8" s="93">
        <v>56</v>
      </c>
      <c r="M8" s="94">
        <f t="shared" si="4"/>
        <v>123</v>
      </c>
      <c r="N8" s="63">
        <f t="shared" si="97"/>
        <v>0.77906976744186052</v>
      </c>
      <c r="O8" s="64">
        <f t="shared" si="98"/>
        <v>0.76712328767123283</v>
      </c>
      <c r="P8" s="65">
        <f t="shared" si="99"/>
        <v>0.77358490566037741</v>
      </c>
      <c r="Q8" s="92">
        <v>37</v>
      </c>
      <c r="R8" s="93">
        <v>31</v>
      </c>
      <c r="S8" s="94">
        <f t="shared" si="8"/>
        <v>68</v>
      </c>
      <c r="T8" s="66">
        <f t="shared" si="64"/>
        <v>0.1072463768115942</v>
      </c>
      <c r="U8" s="67">
        <f t="shared" si="100"/>
        <v>9.1176470588235289E-2</v>
      </c>
      <c r="V8" s="68">
        <f t="shared" si="65"/>
        <v>9.9270072992700728E-2</v>
      </c>
      <c r="W8" s="92">
        <v>150</v>
      </c>
      <c r="X8" s="93">
        <v>159</v>
      </c>
      <c r="Y8" s="94">
        <f t="shared" si="9"/>
        <v>309</v>
      </c>
      <c r="Z8" s="69">
        <f t="shared" si="101"/>
        <v>0.43478260869565216</v>
      </c>
      <c r="AA8" s="70">
        <f t="shared" si="102"/>
        <v>0.46764705882352942</v>
      </c>
      <c r="AB8" s="71">
        <f t="shared" si="103"/>
        <v>0.45109489051094892</v>
      </c>
      <c r="AC8" s="92">
        <v>0</v>
      </c>
      <c r="AD8" s="93">
        <v>0</v>
      </c>
      <c r="AE8" s="94">
        <f t="shared" si="11"/>
        <v>0</v>
      </c>
      <c r="AF8" s="95">
        <f t="shared" si="104"/>
        <v>0</v>
      </c>
      <c r="AG8" s="70">
        <f t="shared" si="105"/>
        <v>0</v>
      </c>
      <c r="AH8" s="71">
        <f t="shared" si="106"/>
        <v>0</v>
      </c>
      <c r="AI8" s="92">
        <f t="shared" si="15"/>
        <v>187</v>
      </c>
      <c r="AJ8" s="93">
        <f t="shared" si="16"/>
        <v>190</v>
      </c>
      <c r="AK8" s="94">
        <f t="shared" si="17"/>
        <v>377</v>
      </c>
      <c r="AL8" s="95">
        <f t="shared" si="69"/>
        <v>0.54202898550724643</v>
      </c>
      <c r="AM8" s="70">
        <f t="shared" si="70"/>
        <v>0.55882352941176472</v>
      </c>
      <c r="AN8" s="71">
        <f t="shared" si="71"/>
        <v>0.55036496350364961</v>
      </c>
      <c r="AO8" s="92">
        <v>124</v>
      </c>
      <c r="AP8" s="93">
        <v>136</v>
      </c>
      <c r="AQ8" s="94">
        <f t="shared" si="21"/>
        <v>260</v>
      </c>
      <c r="AR8" s="77">
        <f t="shared" si="107"/>
        <v>0.35942028985507246</v>
      </c>
      <c r="AS8" s="78">
        <f t="shared" si="108"/>
        <v>0.4</v>
      </c>
      <c r="AT8" s="79">
        <f t="shared" si="109"/>
        <v>0.37956204379562042</v>
      </c>
      <c r="AU8" s="96">
        <v>2</v>
      </c>
      <c r="AV8" s="93">
        <v>0</v>
      </c>
      <c r="AW8" s="94">
        <f t="shared" si="23"/>
        <v>2</v>
      </c>
      <c r="AX8" s="97">
        <f t="shared" si="72"/>
        <v>5.7971014492753624E-3</v>
      </c>
      <c r="AY8" s="64">
        <f t="shared" si="73"/>
        <v>0</v>
      </c>
      <c r="AZ8" s="65">
        <f t="shared" si="74"/>
        <v>2.9197080291970801E-3</v>
      </c>
      <c r="BA8" s="96">
        <v>1</v>
      </c>
      <c r="BB8" s="93">
        <v>0</v>
      </c>
      <c r="BC8" s="94">
        <f t="shared" si="27"/>
        <v>1</v>
      </c>
      <c r="BD8" s="97">
        <f t="shared" si="75"/>
        <v>2.8985507246376812E-3</v>
      </c>
      <c r="BE8" s="64">
        <f t="shared" si="76"/>
        <v>0</v>
      </c>
      <c r="BF8" s="65">
        <f t="shared" si="77"/>
        <v>1.4598540145985401E-3</v>
      </c>
      <c r="BG8" s="92">
        <v>70</v>
      </c>
      <c r="BH8" s="93">
        <v>71</v>
      </c>
      <c r="BI8" s="98">
        <f t="shared" si="31"/>
        <v>141</v>
      </c>
      <c r="BJ8" s="97">
        <f t="shared" si="78"/>
        <v>0.20289855072463769</v>
      </c>
      <c r="BK8" s="64">
        <f t="shared" si="79"/>
        <v>0.20882352941176471</v>
      </c>
      <c r="BL8" s="65">
        <f t="shared" si="80"/>
        <v>0.20583941605839415</v>
      </c>
      <c r="BM8" s="92">
        <v>13</v>
      </c>
      <c r="BN8" s="93">
        <v>9</v>
      </c>
      <c r="BO8" s="98">
        <f t="shared" si="35"/>
        <v>22</v>
      </c>
      <c r="BP8" s="97">
        <f t="shared" si="81"/>
        <v>3.7681159420289857E-2</v>
      </c>
      <c r="BQ8" s="64">
        <f t="shared" si="82"/>
        <v>2.6470588235294117E-2</v>
      </c>
      <c r="BR8" s="65">
        <f t="shared" si="83"/>
        <v>3.2116788321167884E-2</v>
      </c>
      <c r="BS8" s="96">
        <v>36</v>
      </c>
      <c r="BT8" s="93">
        <v>16</v>
      </c>
      <c r="BU8" s="94">
        <f t="shared" si="39"/>
        <v>52</v>
      </c>
      <c r="BV8" s="97">
        <f t="shared" si="84"/>
        <v>0.10434782608695652</v>
      </c>
      <c r="BW8" s="64">
        <f t="shared" si="85"/>
        <v>4.7058823529411764E-2</v>
      </c>
      <c r="BX8" s="65">
        <f t="shared" si="86"/>
        <v>7.5912408759124084E-2</v>
      </c>
      <c r="BY8" s="96">
        <v>6</v>
      </c>
      <c r="BZ8" s="93">
        <v>5</v>
      </c>
      <c r="CA8" s="94">
        <f t="shared" si="43"/>
        <v>11</v>
      </c>
      <c r="CB8" s="63">
        <f t="shared" si="87"/>
        <v>1.7391304347826087E-2</v>
      </c>
      <c r="CC8" s="64">
        <f t="shared" si="88"/>
        <v>1.4705882352941176E-2</v>
      </c>
      <c r="CD8" s="65">
        <f t="shared" si="89"/>
        <v>1.6058394160583942E-2</v>
      </c>
      <c r="CE8" s="96">
        <v>35</v>
      </c>
      <c r="CF8" s="93">
        <v>22</v>
      </c>
      <c r="CG8" s="98">
        <f t="shared" si="47"/>
        <v>57</v>
      </c>
      <c r="CH8" s="97">
        <f t="shared" si="48"/>
        <v>0.10144927536231885</v>
      </c>
      <c r="CI8" s="64">
        <f t="shared" si="49"/>
        <v>6.4705882352941183E-2</v>
      </c>
      <c r="CJ8" s="65">
        <f t="shared" si="50"/>
        <v>8.3211678832116789E-2</v>
      </c>
      <c r="CK8" s="92">
        <v>3</v>
      </c>
      <c r="CL8" s="93">
        <v>0</v>
      </c>
      <c r="CM8" s="98">
        <f t="shared" si="51"/>
        <v>3</v>
      </c>
      <c r="CN8" s="97">
        <f t="shared" si="90"/>
        <v>8.6956521739130436E-3</v>
      </c>
      <c r="CO8" s="64">
        <f t="shared" si="91"/>
        <v>0</v>
      </c>
      <c r="CP8" s="65">
        <f t="shared" si="92"/>
        <v>4.3795620437956208E-3</v>
      </c>
      <c r="CQ8" s="99">
        <f t="shared" si="93"/>
        <v>38</v>
      </c>
      <c r="CR8" s="100">
        <f t="shared" si="55"/>
        <v>22</v>
      </c>
      <c r="CS8" s="101">
        <f t="shared" si="56"/>
        <v>60</v>
      </c>
      <c r="CT8" s="102">
        <f t="shared" si="94"/>
        <v>0.11014492753623188</v>
      </c>
      <c r="CU8" s="64">
        <f t="shared" si="95"/>
        <v>6.4705882352941183E-2</v>
      </c>
      <c r="CV8" s="65">
        <f t="shared" si="96"/>
        <v>8.7591240875912413E-2</v>
      </c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</row>
    <row r="9" spans="1:119" s="90" customFormat="1" ht="13.5" customHeight="1">
      <c r="A9" s="91" t="s">
        <v>24</v>
      </c>
      <c r="B9" s="92">
        <v>602</v>
      </c>
      <c r="C9" s="93">
        <v>586</v>
      </c>
      <c r="D9" s="94">
        <f t="shared" si="60"/>
        <v>1188</v>
      </c>
      <c r="E9" s="92">
        <v>120</v>
      </c>
      <c r="F9" s="93">
        <v>133</v>
      </c>
      <c r="G9" s="94">
        <f t="shared" si="0"/>
        <v>253</v>
      </c>
      <c r="H9" s="63">
        <f t="shared" si="61"/>
        <v>0.19933554817275748</v>
      </c>
      <c r="I9" s="64">
        <f t="shared" si="62"/>
        <v>0.22696245733788395</v>
      </c>
      <c r="J9" s="65">
        <f t="shared" si="63"/>
        <v>0.21296296296296297</v>
      </c>
      <c r="K9" s="92">
        <v>72</v>
      </c>
      <c r="L9" s="93">
        <v>95</v>
      </c>
      <c r="M9" s="94">
        <f t="shared" si="4"/>
        <v>167</v>
      </c>
      <c r="N9" s="63">
        <f t="shared" si="97"/>
        <v>0.6</v>
      </c>
      <c r="O9" s="64">
        <f t="shared" si="98"/>
        <v>0.7142857142857143</v>
      </c>
      <c r="P9" s="65">
        <f t="shared" si="99"/>
        <v>0.66007905138339917</v>
      </c>
      <c r="Q9" s="92">
        <v>88</v>
      </c>
      <c r="R9" s="93">
        <v>89</v>
      </c>
      <c r="S9" s="94">
        <f t="shared" si="8"/>
        <v>177</v>
      </c>
      <c r="T9" s="66">
        <f t="shared" si="64"/>
        <v>0.1461794019933555</v>
      </c>
      <c r="U9" s="67">
        <f t="shared" si="100"/>
        <v>0.15187713310580206</v>
      </c>
      <c r="V9" s="68">
        <f t="shared" si="65"/>
        <v>0.14898989898989898</v>
      </c>
      <c r="W9" s="92">
        <v>163</v>
      </c>
      <c r="X9" s="93">
        <v>225</v>
      </c>
      <c r="Y9" s="94">
        <f t="shared" si="9"/>
        <v>388</v>
      </c>
      <c r="Z9" s="69">
        <f t="shared" si="101"/>
        <v>0.2707641196013289</v>
      </c>
      <c r="AA9" s="70">
        <f t="shared" si="102"/>
        <v>0.38395904436860068</v>
      </c>
      <c r="AB9" s="71">
        <f t="shared" si="103"/>
        <v>0.32659932659932661</v>
      </c>
      <c r="AC9" s="92">
        <v>1</v>
      </c>
      <c r="AD9" s="93">
        <v>1</v>
      </c>
      <c r="AE9" s="94">
        <f t="shared" si="11"/>
        <v>2</v>
      </c>
      <c r="AF9" s="95">
        <f t="shared" si="104"/>
        <v>1.6611295681063123E-3</v>
      </c>
      <c r="AG9" s="70">
        <f t="shared" si="105"/>
        <v>1.7064846416382253E-3</v>
      </c>
      <c r="AH9" s="71">
        <f t="shared" si="106"/>
        <v>1.6835016835016834E-3</v>
      </c>
      <c r="AI9" s="92">
        <f t="shared" si="15"/>
        <v>252</v>
      </c>
      <c r="AJ9" s="93">
        <f t="shared" si="16"/>
        <v>315</v>
      </c>
      <c r="AK9" s="94">
        <f t="shared" si="17"/>
        <v>567</v>
      </c>
      <c r="AL9" s="95">
        <f t="shared" si="69"/>
        <v>0.41860465116279072</v>
      </c>
      <c r="AM9" s="70">
        <f t="shared" si="70"/>
        <v>0.53754266211604096</v>
      </c>
      <c r="AN9" s="71">
        <f t="shared" si="71"/>
        <v>0.47727272727272729</v>
      </c>
      <c r="AO9" s="92">
        <v>153</v>
      </c>
      <c r="AP9" s="93">
        <v>214</v>
      </c>
      <c r="AQ9" s="94">
        <f t="shared" si="21"/>
        <v>367</v>
      </c>
      <c r="AR9" s="77">
        <f t="shared" si="107"/>
        <v>0.25415282392026578</v>
      </c>
      <c r="AS9" s="78">
        <f t="shared" si="108"/>
        <v>0.3651877133105802</v>
      </c>
      <c r="AT9" s="79">
        <f t="shared" si="109"/>
        <v>0.30892255892255893</v>
      </c>
      <c r="AU9" s="96">
        <v>3</v>
      </c>
      <c r="AV9" s="93">
        <v>3</v>
      </c>
      <c r="AW9" s="94">
        <f t="shared" si="23"/>
        <v>6</v>
      </c>
      <c r="AX9" s="97">
        <f t="shared" si="72"/>
        <v>4.9833887043189366E-3</v>
      </c>
      <c r="AY9" s="64">
        <f t="shared" si="73"/>
        <v>5.1194539249146756E-3</v>
      </c>
      <c r="AZ9" s="65">
        <f t="shared" si="74"/>
        <v>5.0505050505050509E-3</v>
      </c>
      <c r="BA9" s="96">
        <v>0</v>
      </c>
      <c r="BB9" s="93">
        <v>0</v>
      </c>
      <c r="BC9" s="94">
        <f t="shared" si="27"/>
        <v>0</v>
      </c>
      <c r="BD9" s="97">
        <f t="shared" si="75"/>
        <v>0</v>
      </c>
      <c r="BE9" s="64">
        <f t="shared" si="76"/>
        <v>0</v>
      </c>
      <c r="BF9" s="65">
        <f t="shared" si="77"/>
        <v>0</v>
      </c>
      <c r="BG9" s="92">
        <v>130</v>
      </c>
      <c r="BH9" s="93">
        <v>135</v>
      </c>
      <c r="BI9" s="98">
        <f t="shared" si="31"/>
        <v>265</v>
      </c>
      <c r="BJ9" s="97">
        <f t="shared" si="78"/>
        <v>0.2159468438538206</v>
      </c>
      <c r="BK9" s="64">
        <f t="shared" si="79"/>
        <v>0.23037542662116042</v>
      </c>
      <c r="BL9" s="65">
        <f t="shared" si="80"/>
        <v>0.22306397306397308</v>
      </c>
      <c r="BM9" s="92">
        <v>44</v>
      </c>
      <c r="BN9" s="93">
        <v>28</v>
      </c>
      <c r="BO9" s="98">
        <f t="shared" si="35"/>
        <v>72</v>
      </c>
      <c r="BP9" s="97">
        <f t="shared" si="81"/>
        <v>7.3089700996677748E-2</v>
      </c>
      <c r="BQ9" s="64">
        <f t="shared" si="82"/>
        <v>4.778156996587031E-2</v>
      </c>
      <c r="BR9" s="65">
        <f t="shared" si="83"/>
        <v>6.0606060606060608E-2</v>
      </c>
      <c r="BS9" s="96">
        <v>89</v>
      </c>
      <c r="BT9" s="93">
        <v>63</v>
      </c>
      <c r="BU9" s="94">
        <f t="shared" si="39"/>
        <v>152</v>
      </c>
      <c r="BV9" s="97">
        <f t="shared" si="84"/>
        <v>0.14784053156146179</v>
      </c>
      <c r="BW9" s="64">
        <f t="shared" si="85"/>
        <v>0.10750853242320819</v>
      </c>
      <c r="BX9" s="65">
        <f t="shared" si="86"/>
        <v>0.12794612794612795</v>
      </c>
      <c r="BY9" s="96">
        <v>47</v>
      </c>
      <c r="BZ9" s="93">
        <v>32</v>
      </c>
      <c r="CA9" s="94">
        <f t="shared" si="43"/>
        <v>79</v>
      </c>
      <c r="CB9" s="63">
        <f t="shared" si="87"/>
        <v>7.8073089700996676E-2</v>
      </c>
      <c r="CC9" s="64">
        <f t="shared" si="88"/>
        <v>5.4607508532423209E-2</v>
      </c>
      <c r="CD9" s="65">
        <f t="shared" si="89"/>
        <v>6.6498316498316501E-2</v>
      </c>
      <c r="CE9" s="96">
        <v>75</v>
      </c>
      <c r="CF9" s="93">
        <v>56</v>
      </c>
      <c r="CG9" s="98">
        <f t="shared" si="47"/>
        <v>131</v>
      </c>
      <c r="CH9" s="97">
        <f t="shared" si="48"/>
        <v>0.12458471760797342</v>
      </c>
      <c r="CI9" s="64">
        <f t="shared" si="49"/>
        <v>9.556313993174062E-2</v>
      </c>
      <c r="CJ9" s="65">
        <f t="shared" si="50"/>
        <v>0.11026936026936027</v>
      </c>
      <c r="CK9" s="92">
        <v>45</v>
      </c>
      <c r="CL9" s="93">
        <v>33</v>
      </c>
      <c r="CM9" s="98">
        <f t="shared" si="51"/>
        <v>78</v>
      </c>
      <c r="CN9" s="97">
        <f t="shared" si="90"/>
        <v>7.4750830564784057E-2</v>
      </c>
      <c r="CO9" s="64">
        <f t="shared" si="91"/>
        <v>5.6313993174061432E-2</v>
      </c>
      <c r="CP9" s="65">
        <f t="shared" si="92"/>
        <v>6.5656565656565663E-2</v>
      </c>
      <c r="CQ9" s="99">
        <f t="shared" si="93"/>
        <v>120</v>
      </c>
      <c r="CR9" s="100">
        <f t="shared" si="55"/>
        <v>89</v>
      </c>
      <c r="CS9" s="101">
        <f t="shared" si="56"/>
        <v>209</v>
      </c>
      <c r="CT9" s="102">
        <f t="shared" si="94"/>
        <v>0.19933554817275748</v>
      </c>
      <c r="CU9" s="64">
        <f t="shared" si="95"/>
        <v>0.15187713310580206</v>
      </c>
      <c r="CV9" s="65">
        <f t="shared" si="96"/>
        <v>0.17592592592592593</v>
      </c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</row>
    <row r="10" spans="1:119" s="90" customFormat="1" ht="13.5" customHeight="1">
      <c r="A10" s="91" t="s">
        <v>25</v>
      </c>
      <c r="B10" s="92">
        <v>473</v>
      </c>
      <c r="C10" s="93">
        <v>440</v>
      </c>
      <c r="D10" s="94">
        <f t="shared" si="60"/>
        <v>913</v>
      </c>
      <c r="E10" s="92">
        <v>30</v>
      </c>
      <c r="F10" s="93">
        <v>38</v>
      </c>
      <c r="G10" s="94">
        <f t="shared" si="0"/>
        <v>68</v>
      </c>
      <c r="H10" s="63">
        <f t="shared" si="61"/>
        <v>6.3424947145877375E-2</v>
      </c>
      <c r="I10" s="64">
        <f t="shared" si="62"/>
        <v>8.6363636363636365E-2</v>
      </c>
      <c r="J10" s="65">
        <f t="shared" si="63"/>
        <v>7.4479737130339535E-2</v>
      </c>
      <c r="K10" s="92">
        <v>14</v>
      </c>
      <c r="L10" s="93">
        <v>21</v>
      </c>
      <c r="M10" s="94">
        <f t="shared" si="4"/>
        <v>35</v>
      </c>
      <c r="N10" s="63">
        <f t="shared" si="97"/>
        <v>0.46666666666666667</v>
      </c>
      <c r="O10" s="64">
        <f t="shared" si="98"/>
        <v>0.55263157894736847</v>
      </c>
      <c r="P10" s="65">
        <f t="shared" si="99"/>
        <v>0.51470588235294112</v>
      </c>
      <c r="Q10" s="92">
        <v>28</v>
      </c>
      <c r="R10" s="93">
        <v>25</v>
      </c>
      <c r="S10" s="94">
        <f t="shared" si="8"/>
        <v>53</v>
      </c>
      <c r="T10" s="66">
        <f t="shared" si="64"/>
        <v>5.9196617336152217E-2</v>
      </c>
      <c r="U10" s="67">
        <f t="shared" si="100"/>
        <v>5.6818181818181816E-2</v>
      </c>
      <c r="V10" s="68">
        <f t="shared" si="65"/>
        <v>5.8050383351588172E-2</v>
      </c>
      <c r="W10" s="92">
        <v>32</v>
      </c>
      <c r="X10" s="93">
        <v>35</v>
      </c>
      <c r="Y10" s="94">
        <f t="shared" si="9"/>
        <v>67</v>
      </c>
      <c r="Z10" s="69">
        <f t="shared" si="101"/>
        <v>6.765327695560254E-2</v>
      </c>
      <c r="AA10" s="70">
        <f t="shared" si="102"/>
        <v>7.9545454545454544E-2</v>
      </c>
      <c r="AB10" s="71">
        <f t="shared" si="103"/>
        <v>7.3384446878422785E-2</v>
      </c>
      <c r="AC10" s="92">
        <v>0</v>
      </c>
      <c r="AD10" s="93">
        <v>0</v>
      </c>
      <c r="AE10" s="94">
        <f t="shared" si="11"/>
        <v>0</v>
      </c>
      <c r="AF10" s="95">
        <f t="shared" si="104"/>
        <v>0</v>
      </c>
      <c r="AG10" s="70">
        <f t="shared" si="105"/>
        <v>0</v>
      </c>
      <c r="AH10" s="71">
        <f t="shared" si="106"/>
        <v>0</v>
      </c>
      <c r="AI10" s="92">
        <f t="shared" si="15"/>
        <v>60</v>
      </c>
      <c r="AJ10" s="93">
        <f t="shared" si="16"/>
        <v>60</v>
      </c>
      <c r="AK10" s="94">
        <f t="shared" si="17"/>
        <v>120</v>
      </c>
      <c r="AL10" s="95">
        <f t="shared" si="69"/>
        <v>0.12684989429175475</v>
      </c>
      <c r="AM10" s="70">
        <f t="shared" si="70"/>
        <v>0.13636363636363635</v>
      </c>
      <c r="AN10" s="71">
        <f t="shared" si="71"/>
        <v>0.13143483023001096</v>
      </c>
      <c r="AO10" s="92">
        <v>110</v>
      </c>
      <c r="AP10" s="93">
        <v>130</v>
      </c>
      <c r="AQ10" s="94">
        <f t="shared" si="21"/>
        <v>240</v>
      </c>
      <c r="AR10" s="77">
        <f t="shared" si="107"/>
        <v>0.23255813953488372</v>
      </c>
      <c r="AS10" s="78">
        <f t="shared" si="108"/>
        <v>0.29545454545454547</v>
      </c>
      <c r="AT10" s="79">
        <f t="shared" si="109"/>
        <v>0.26286966046002191</v>
      </c>
      <c r="AU10" s="96">
        <v>0</v>
      </c>
      <c r="AV10" s="93">
        <v>1</v>
      </c>
      <c r="AW10" s="94">
        <f t="shared" si="23"/>
        <v>1</v>
      </c>
      <c r="AX10" s="97">
        <f t="shared" si="72"/>
        <v>0</v>
      </c>
      <c r="AY10" s="64">
        <f t="shared" si="73"/>
        <v>2.2727272727272726E-3</v>
      </c>
      <c r="AZ10" s="65">
        <f t="shared" si="74"/>
        <v>1.0952902519167579E-3</v>
      </c>
      <c r="BA10" s="96">
        <v>0</v>
      </c>
      <c r="BB10" s="93">
        <v>0</v>
      </c>
      <c r="BC10" s="94">
        <f t="shared" si="27"/>
        <v>0</v>
      </c>
      <c r="BD10" s="97">
        <f t="shared" si="75"/>
        <v>0</v>
      </c>
      <c r="BE10" s="64">
        <f t="shared" si="76"/>
        <v>0</v>
      </c>
      <c r="BF10" s="65">
        <f t="shared" si="77"/>
        <v>0</v>
      </c>
      <c r="BG10" s="92">
        <v>82</v>
      </c>
      <c r="BH10" s="93">
        <v>60</v>
      </c>
      <c r="BI10" s="98">
        <f t="shared" si="31"/>
        <v>142</v>
      </c>
      <c r="BJ10" s="97">
        <f t="shared" si="78"/>
        <v>0.17336152219873149</v>
      </c>
      <c r="BK10" s="64">
        <f t="shared" si="79"/>
        <v>0.13636363636363635</v>
      </c>
      <c r="BL10" s="65">
        <f t="shared" si="80"/>
        <v>0.15553121577217963</v>
      </c>
      <c r="BM10" s="92">
        <v>108</v>
      </c>
      <c r="BN10" s="93">
        <v>19</v>
      </c>
      <c r="BO10" s="98">
        <f t="shared" si="35"/>
        <v>127</v>
      </c>
      <c r="BP10" s="97">
        <f t="shared" si="81"/>
        <v>0.22832980972515857</v>
      </c>
      <c r="BQ10" s="64">
        <f t="shared" si="82"/>
        <v>4.3181818181818182E-2</v>
      </c>
      <c r="BR10" s="65">
        <f t="shared" si="83"/>
        <v>0.13910186199342825</v>
      </c>
      <c r="BS10" s="96">
        <v>62</v>
      </c>
      <c r="BT10" s="93">
        <v>52</v>
      </c>
      <c r="BU10" s="94">
        <f t="shared" si="39"/>
        <v>114</v>
      </c>
      <c r="BV10" s="97">
        <f t="shared" si="84"/>
        <v>0.13107822410147993</v>
      </c>
      <c r="BW10" s="64">
        <f t="shared" si="85"/>
        <v>0.11818181818181818</v>
      </c>
      <c r="BX10" s="65">
        <f t="shared" si="86"/>
        <v>0.1248630887185104</v>
      </c>
      <c r="BY10" s="96">
        <v>19</v>
      </c>
      <c r="BZ10" s="93">
        <v>12</v>
      </c>
      <c r="CA10" s="94">
        <f t="shared" si="43"/>
        <v>31</v>
      </c>
      <c r="CB10" s="63">
        <f t="shared" si="87"/>
        <v>4.0169133192389003E-2</v>
      </c>
      <c r="CC10" s="64">
        <f t="shared" si="88"/>
        <v>2.7272727272727271E-2</v>
      </c>
      <c r="CD10" s="65">
        <f t="shared" si="89"/>
        <v>3.3953997809419496E-2</v>
      </c>
      <c r="CE10" s="96">
        <v>78</v>
      </c>
      <c r="CF10" s="93">
        <v>80</v>
      </c>
      <c r="CG10" s="98">
        <f t="shared" si="47"/>
        <v>158</v>
      </c>
      <c r="CH10" s="97">
        <f t="shared" si="48"/>
        <v>0.16490486257928119</v>
      </c>
      <c r="CI10" s="64">
        <f t="shared" si="49"/>
        <v>0.18181818181818182</v>
      </c>
      <c r="CJ10" s="65">
        <f t="shared" si="50"/>
        <v>0.17305585980284777</v>
      </c>
      <c r="CK10" s="92">
        <v>15</v>
      </c>
      <c r="CL10" s="93">
        <v>9</v>
      </c>
      <c r="CM10" s="98">
        <f t="shared" si="51"/>
        <v>24</v>
      </c>
      <c r="CN10" s="97">
        <f t="shared" si="90"/>
        <v>3.1712473572938688E-2</v>
      </c>
      <c r="CO10" s="64">
        <f t="shared" si="91"/>
        <v>2.0454545454545454E-2</v>
      </c>
      <c r="CP10" s="65">
        <f t="shared" si="92"/>
        <v>2.628696604600219E-2</v>
      </c>
      <c r="CQ10" s="99">
        <f t="shared" si="93"/>
        <v>93</v>
      </c>
      <c r="CR10" s="100">
        <f t="shared" si="55"/>
        <v>89</v>
      </c>
      <c r="CS10" s="101">
        <f t="shared" si="56"/>
        <v>182</v>
      </c>
      <c r="CT10" s="102">
        <f t="shared" si="94"/>
        <v>0.19661733615221988</v>
      </c>
      <c r="CU10" s="64">
        <f t="shared" si="95"/>
        <v>0.20227272727272727</v>
      </c>
      <c r="CV10" s="65">
        <f t="shared" si="96"/>
        <v>0.19934282584884994</v>
      </c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</row>
    <row r="11" spans="1:119" s="90" customFormat="1" ht="13.5" customHeight="1">
      <c r="A11" s="91" t="s">
        <v>33</v>
      </c>
      <c r="B11" s="92">
        <v>334</v>
      </c>
      <c r="C11" s="93">
        <v>324</v>
      </c>
      <c r="D11" s="94">
        <f t="shared" si="60"/>
        <v>658</v>
      </c>
      <c r="E11" s="92">
        <v>77</v>
      </c>
      <c r="F11" s="93">
        <v>93</v>
      </c>
      <c r="G11" s="94">
        <f t="shared" si="0"/>
        <v>170</v>
      </c>
      <c r="H11" s="63">
        <f t="shared" si="61"/>
        <v>0.23053892215568864</v>
      </c>
      <c r="I11" s="64">
        <f t="shared" si="62"/>
        <v>0.28703703703703703</v>
      </c>
      <c r="J11" s="65">
        <f t="shared" si="63"/>
        <v>0.25835866261398177</v>
      </c>
      <c r="K11" s="92">
        <v>41</v>
      </c>
      <c r="L11" s="93">
        <v>55</v>
      </c>
      <c r="M11" s="94">
        <f t="shared" si="4"/>
        <v>96</v>
      </c>
      <c r="N11" s="63">
        <f t="shared" si="97"/>
        <v>0.53246753246753242</v>
      </c>
      <c r="O11" s="64">
        <f t="shared" si="98"/>
        <v>0.59139784946236562</v>
      </c>
      <c r="P11" s="65">
        <f t="shared" si="99"/>
        <v>0.56470588235294117</v>
      </c>
      <c r="Q11" s="92">
        <v>91</v>
      </c>
      <c r="R11" s="93">
        <v>82</v>
      </c>
      <c r="S11" s="94">
        <f t="shared" si="8"/>
        <v>173</v>
      </c>
      <c r="T11" s="66">
        <f t="shared" si="64"/>
        <v>0.27245508982035926</v>
      </c>
      <c r="U11" s="67">
        <f t="shared" si="100"/>
        <v>0.25308641975308643</v>
      </c>
      <c r="V11" s="68">
        <f t="shared" si="65"/>
        <v>0.26291793313069911</v>
      </c>
      <c r="W11" s="92">
        <v>83</v>
      </c>
      <c r="X11" s="93">
        <v>148</v>
      </c>
      <c r="Y11" s="94">
        <f t="shared" si="9"/>
        <v>231</v>
      </c>
      <c r="Z11" s="69">
        <f t="shared" si="101"/>
        <v>0.24850299401197604</v>
      </c>
      <c r="AA11" s="70">
        <f t="shared" si="102"/>
        <v>0.4567901234567901</v>
      </c>
      <c r="AB11" s="71">
        <f t="shared" si="103"/>
        <v>0.35106382978723405</v>
      </c>
      <c r="AC11" s="92">
        <v>0</v>
      </c>
      <c r="AD11" s="93">
        <v>0</v>
      </c>
      <c r="AE11" s="94">
        <f t="shared" si="11"/>
        <v>0</v>
      </c>
      <c r="AF11" s="95">
        <f t="shared" si="104"/>
        <v>0</v>
      </c>
      <c r="AG11" s="70">
        <f t="shared" si="105"/>
        <v>0</v>
      </c>
      <c r="AH11" s="71">
        <f t="shared" si="106"/>
        <v>0</v>
      </c>
      <c r="AI11" s="92">
        <f t="shared" si="15"/>
        <v>174</v>
      </c>
      <c r="AJ11" s="93">
        <f t="shared" si="16"/>
        <v>230</v>
      </c>
      <c r="AK11" s="94">
        <f t="shared" si="17"/>
        <v>404</v>
      </c>
      <c r="AL11" s="95">
        <f t="shared" si="69"/>
        <v>0.52095808383233533</v>
      </c>
      <c r="AM11" s="70">
        <f t="shared" si="70"/>
        <v>0.70987654320987659</v>
      </c>
      <c r="AN11" s="71">
        <f t="shared" si="71"/>
        <v>0.61398176291793316</v>
      </c>
      <c r="AO11" s="92">
        <v>84</v>
      </c>
      <c r="AP11" s="93">
        <v>100</v>
      </c>
      <c r="AQ11" s="94">
        <f t="shared" si="21"/>
        <v>184</v>
      </c>
      <c r="AR11" s="77">
        <f t="shared" si="107"/>
        <v>0.25149700598802394</v>
      </c>
      <c r="AS11" s="78">
        <f t="shared" si="108"/>
        <v>0.30864197530864196</v>
      </c>
      <c r="AT11" s="79">
        <f t="shared" si="109"/>
        <v>0.2796352583586626</v>
      </c>
      <c r="AU11" s="96">
        <v>1</v>
      </c>
      <c r="AV11" s="93">
        <v>5</v>
      </c>
      <c r="AW11" s="94">
        <f t="shared" si="23"/>
        <v>6</v>
      </c>
      <c r="AX11" s="97">
        <f t="shared" si="72"/>
        <v>2.9940119760479044E-3</v>
      </c>
      <c r="AY11" s="64">
        <f t="shared" si="73"/>
        <v>1.5432098765432098E-2</v>
      </c>
      <c r="AZ11" s="65">
        <f t="shared" si="74"/>
        <v>9.11854103343465E-3</v>
      </c>
      <c r="BA11" s="96">
        <v>0</v>
      </c>
      <c r="BB11" s="93">
        <v>0</v>
      </c>
      <c r="BC11" s="94">
        <f t="shared" si="27"/>
        <v>0</v>
      </c>
      <c r="BD11" s="97">
        <f t="shared" si="75"/>
        <v>0</v>
      </c>
      <c r="BE11" s="64">
        <f t="shared" si="76"/>
        <v>0</v>
      </c>
      <c r="BF11" s="65">
        <f t="shared" si="77"/>
        <v>0</v>
      </c>
      <c r="BG11" s="92">
        <v>35</v>
      </c>
      <c r="BH11" s="93">
        <v>45</v>
      </c>
      <c r="BI11" s="98">
        <f t="shared" si="31"/>
        <v>80</v>
      </c>
      <c r="BJ11" s="97">
        <f t="shared" si="78"/>
        <v>0.10479041916167664</v>
      </c>
      <c r="BK11" s="64">
        <f t="shared" si="79"/>
        <v>0.1388888888888889</v>
      </c>
      <c r="BL11" s="65">
        <f t="shared" si="80"/>
        <v>0.12158054711246201</v>
      </c>
      <c r="BM11" s="92">
        <v>11</v>
      </c>
      <c r="BN11" s="93">
        <v>5</v>
      </c>
      <c r="BO11" s="98">
        <f t="shared" si="35"/>
        <v>16</v>
      </c>
      <c r="BP11" s="97">
        <f t="shared" si="81"/>
        <v>3.2934131736526949E-2</v>
      </c>
      <c r="BQ11" s="64">
        <f t="shared" si="82"/>
        <v>1.5432098765432098E-2</v>
      </c>
      <c r="BR11" s="65">
        <f t="shared" si="83"/>
        <v>2.4316109422492401E-2</v>
      </c>
      <c r="BS11" s="96">
        <v>41</v>
      </c>
      <c r="BT11" s="93">
        <v>31</v>
      </c>
      <c r="BU11" s="94">
        <f t="shared" si="39"/>
        <v>72</v>
      </c>
      <c r="BV11" s="97">
        <f t="shared" si="84"/>
        <v>0.12275449101796407</v>
      </c>
      <c r="BW11" s="64">
        <f t="shared" si="85"/>
        <v>9.5679012345679007E-2</v>
      </c>
      <c r="BX11" s="65">
        <f t="shared" si="86"/>
        <v>0.10942249240121581</v>
      </c>
      <c r="BY11" s="96">
        <v>17</v>
      </c>
      <c r="BZ11" s="93">
        <v>7</v>
      </c>
      <c r="CA11" s="94">
        <f t="shared" si="43"/>
        <v>24</v>
      </c>
      <c r="CB11" s="63">
        <f t="shared" si="87"/>
        <v>5.089820359281437E-2</v>
      </c>
      <c r="CC11" s="64">
        <f t="shared" si="88"/>
        <v>2.1604938271604937E-2</v>
      </c>
      <c r="CD11" s="65">
        <f t="shared" si="89"/>
        <v>3.64741641337386E-2</v>
      </c>
      <c r="CE11" s="96">
        <v>9</v>
      </c>
      <c r="CF11" s="93">
        <v>5</v>
      </c>
      <c r="CG11" s="98">
        <f t="shared" si="47"/>
        <v>14</v>
      </c>
      <c r="CH11" s="97">
        <f t="shared" si="48"/>
        <v>2.6946107784431138E-2</v>
      </c>
      <c r="CI11" s="64">
        <f t="shared" si="49"/>
        <v>1.5432098765432098E-2</v>
      </c>
      <c r="CJ11" s="65">
        <f t="shared" si="50"/>
        <v>2.1276595744680851E-2</v>
      </c>
      <c r="CK11" s="92">
        <v>1</v>
      </c>
      <c r="CL11" s="93">
        <v>2</v>
      </c>
      <c r="CM11" s="98">
        <f t="shared" si="51"/>
        <v>3</v>
      </c>
      <c r="CN11" s="97">
        <f t="shared" si="90"/>
        <v>2.9940119760479044E-3</v>
      </c>
      <c r="CO11" s="64">
        <f t="shared" si="91"/>
        <v>6.1728395061728392E-3</v>
      </c>
      <c r="CP11" s="65">
        <f t="shared" si="92"/>
        <v>4.559270516717325E-3</v>
      </c>
      <c r="CQ11" s="99">
        <f t="shared" si="93"/>
        <v>10</v>
      </c>
      <c r="CR11" s="100">
        <f t="shared" si="55"/>
        <v>7</v>
      </c>
      <c r="CS11" s="101">
        <f t="shared" si="56"/>
        <v>17</v>
      </c>
      <c r="CT11" s="102">
        <f t="shared" si="94"/>
        <v>2.9940119760479042E-2</v>
      </c>
      <c r="CU11" s="64">
        <f t="shared" si="95"/>
        <v>2.1604938271604937E-2</v>
      </c>
      <c r="CV11" s="65">
        <f t="shared" si="96"/>
        <v>2.5835866261398176E-2</v>
      </c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</row>
    <row r="12" spans="1:119" s="90" customFormat="1" ht="13.5" customHeight="1">
      <c r="A12" s="91" t="s">
        <v>37</v>
      </c>
      <c r="B12" s="92">
        <v>373</v>
      </c>
      <c r="C12" s="93">
        <v>366</v>
      </c>
      <c r="D12" s="94">
        <f t="shared" si="60"/>
        <v>739</v>
      </c>
      <c r="E12" s="92">
        <v>85</v>
      </c>
      <c r="F12" s="93">
        <v>82</v>
      </c>
      <c r="G12" s="94">
        <f t="shared" si="0"/>
        <v>167</v>
      </c>
      <c r="H12" s="63">
        <f t="shared" si="61"/>
        <v>0.22788203753351208</v>
      </c>
      <c r="I12" s="64">
        <f t="shared" si="62"/>
        <v>0.22404371584699453</v>
      </c>
      <c r="J12" s="65">
        <f t="shared" si="63"/>
        <v>0.22598105548037889</v>
      </c>
      <c r="K12" s="92">
        <v>54</v>
      </c>
      <c r="L12" s="93">
        <v>58</v>
      </c>
      <c r="M12" s="94">
        <f t="shared" si="4"/>
        <v>112</v>
      </c>
      <c r="N12" s="63">
        <f t="shared" si="97"/>
        <v>0.63529411764705879</v>
      </c>
      <c r="O12" s="64">
        <f t="shared" si="98"/>
        <v>0.70731707317073167</v>
      </c>
      <c r="P12" s="65">
        <f t="shared" si="99"/>
        <v>0.6706586826347305</v>
      </c>
      <c r="Q12" s="92">
        <v>58</v>
      </c>
      <c r="R12" s="93">
        <v>36</v>
      </c>
      <c r="S12" s="94">
        <f t="shared" si="8"/>
        <v>94</v>
      </c>
      <c r="T12" s="66">
        <f t="shared" si="64"/>
        <v>0.15549597855227881</v>
      </c>
      <c r="U12" s="67">
        <f t="shared" si="100"/>
        <v>9.8360655737704916E-2</v>
      </c>
      <c r="V12" s="68">
        <f t="shared" si="65"/>
        <v>0.12719891745602166</v>
      </c>
      <c r="W12" s="92">
        <v>122</v>
      </c>
      <c r="X12" s="93">
        <v>128</v>
      </c>
      <c r="Y12" s="94">
        <f t="shared" si="9"/>
        <v>250</v>
      </c>
      <c r="Z12" s="69">
        <f t="shared" si="101"/>
        <v>0.32707774798927614</v>
      </c>
      <c r="AA12" s="70">
        <f t="shared" si="102"/>
        <v>0.34972677595628415</v>
      </c>
      <c r="AB12" s="71">
        <f t="shared" si="103"/>
        <v>0.33829499323410012</v>
      </c>
      <c r="AC12" s="92">
        <v>0</v>
      </c>
      <c r="AD12" s="93">
        <v>0</v>
      </c>
      <c r="AE12" s="94">
        <f t="shared" si="11"/>
        <v>0</v>
      </c>
      <c r="AF12" s="95">
        <f t="shared" si="104"/>
        <v>0</v>
      </c>
      <c r="AG12" s="70">
        <f t="shared" si="105"/>
        <v>0</v>
      </c>
      <c r="AH12" s="71">
        <f t="shared" si="106"/>
        <v>0</v>
      </c>
      <c r="AI12" s="92">
        <f t="shared" si="15"/>
        <v>180</v>
      </c>
      <c r="AJ12" s="93">
        <f t="shared" si="16"/>
        <v>164</v>
      </c>
      <c r="AK12" s="94">
        <f t="shared" si="17"/>
        <v>344</v>
      </c>
      <c r="AL12" s="95">
        <f t="shared" si="69"/>
        <v>0.48257372654155495</v>
      </c>
      <c r="AM12" s="70">
        <f t="shared" si="70"/>
        <v>0.44808743169398907</v>
      </c>
      <c r="AN12" s="71">
        <f t="shared" si="71"/>
        <v>0.4654939106901218</v>
      </c>
      <c r="AO12" s="92">
        <v>119</v>
      </c>
      <c r="AP12" s="93">
        <v>146</v>
      </c>
      <c r="AQ12" s="94">
        <f t="shared" si="21"/>
        <v>265</v>
      </c>
      <c r="AR12" s="77">
        <f t="shared" si="107"/>
        <v>0.31903485254691688</v>
      </c>
      <c r="AS12" s="78">
        <f t="shared" si="108"/>
        <v>0.39890710382513661</v>
      </c>
      <c r="AT12" s="79">
        <f t="shared" si="109"/>
        <v>0.35859269282814615</v>
      </c>
      <c r="AU12" s="96">
        <v>2</v>
      </c>
      <c r="AV12" s="93">
        <v>4</v>
      </c>
      <c r="AW12" s="94">
        <f t="shared" si="23"/>
        <v>6</v>
      </c>
      <c r="AX12" s="97">
        <f t="shared" si="72"/>
        <v>5.3619302949061663E-3</v>
      </c>
      <c r="AY12" s="64">
        <f t="shared" si="73"/>
        <v>1.092896174863388E-2</v>
      </c>
      <c r="AZ12" s="65">
        <f t="shared" si="74"/>
        <v>8.119079837618403E-3</v>
      </c>
      <c r="BA12" s="96">
        <v>0</v>
      </c>
      <c r="BB12" s="93">
        <v>0</v>
      </c>
      <c r="BC12" s="94">
        <f t="shared" si="27"/>
        <v>0</v>
      </c>
      <c r="BD12" s="97">
        <f t="shared" si="75"/>
        <v>0</v>
      </c>
      <c r="BE12" s="64">
        <f t="shared" si="76"/>
        <v>0</v>
      </c>
      <c r="BF12" s="65">
        <f t="shared" si="77"/>
        <v>0</v>
      </c>
      <c r="BG12" s="92">
        <v>66</v>
      </c>
      <c r="BH12" s="93">
        <v>70</v>
      </c>
      <c r="BI12" s="98">
        <f t="shared" si="31"/>
        <v>136</v>
      </c>
      <c r="BJ12" s="97">
        <f t="shared" si="78"/>
        <v>0.17694369973190349</v>
      </c>
      <c r="BK12" s="64">
        <f t="shared" si="79"/>
        <v>0.19125683060109289</v>
      </c>
      <c r="BL12" s="65">
        <f t="shared" si="80"/>
        <v>0.18403247631935046</v>
      </c>
      <c r="BM12" s="92">
        <v>24</v>
      </c>
      <c r="BN12" s="93">
        <v>13</v>
      </c>
      <c r="BO12" s="98">
        <f t="shared" si="35"/>
        <v>37</v>
      </c>
      <c r="BP12" s="97">
        <f t="shared" si="81"/>
        <v>6.4343163538873996E-2</v>
      </c>
      <c r="BQ12" s="64">
        <f t="shared" si="82"/>
        <v>3.5519125683060107E-2</v>
      </c>
      <c r="BR12" s="65">
        <f t="shared" si="83"/>
        <v>5.0067658998646819E-2</v>
      </c>
      <c r="BS12" s="96">
        <v>128</v>
      </c>
      <c r="BT12" s="93">
        <v>94</v>
      </c>
      <c r="BU12" s="94">
        <f t="shared" si="39"/>
        <v>222</v>
      </c>
      <c r="BV12" s="97">
        <f t="shared" si="84"/>
        <v>0.34316353887399464</v>
      </c>
      <c r="BW12" s="64">
        <f t="shared" si="85"/>
        <v>0.25683060109289618</v>
      </c>
      <c r="BX12" s="65">
        <f t="shared" si="86"/>
        <v>0.30040595399188091</v>
      </c>
      <c r="BY12" s="96">
        <v>21</v>
      </c>
      <c r="BZ12" s="93">
        <v>11</v>
      </c>
      <c r="CA12" s="94">
        <f t="shared" si="43"/>
        <v>32</v>
      </c>
      <c r="CB12" s="63">
        <f t="shared" si="87"/>
        <v>5.6300268096514748E-2</v>
      </c>
      <c r="CC12" s="64">
        <f t="shared" si="88"/>
        <v>3.0054644808743168E-2</v>
      </c>
      <c r="CD12" s="65">
        <f t="shared" si="89"/>
        <v>4.3301759133964821E-2</v>
      </c>
      <c r="CE12" s="96">
        <v>90</v>
      </c>
      <c r="CF12" s="93">
        <v>59</v>
      </c>
      <c r="CG12" s="98">
        <f t="shared" si="47"/>
        <v>149</v>
      </c>
      <c r="CH12" s="97">
        <f t="shared" si="48"/>
        <v>0.24128686327077747</v>
      </c>
      <c r="CI12" s="64">
        <f t="shared" si="49"/>
        <v>0.16120218579234974</v>
      </c>
      <c r="CJ12" s="65">
        <f t="shared" si="50"/>
        <v>0.20162381596752368</v>
      </c>
      <c r="CK12" s="92">
        <v>15</v>
      </c>
      <c r="CL12" s="93">
        <v>10</v>
      </c>
      <c r="CM12" s="98">
        <f t="shared" si="51"/>
        <v>25</v>
      </c>
      <c r="CN12" s="97">
        <f t="shared" si="90"/>
        <v>4.0214477211796246E-2</v>
      </c>
      <c r="CO12" s="64">
        <f t="shared" si="91"/>
        <v>2.7322404371584699E-2</v>
      </c>
      <c r="CP12" s="65">
        <f t="shared" si="92"/>
        <v>3.3829499323410013E-2</v>
      </c>
      <c r="CQ12" s="99">
        <f t="shared" si="93"/>
        <v>105</v>
      </c>
      <c r="CR12" s="100">
        <f t="shared" si="55"/>
        <v>69</v>
      </c>
      <c r="CS12" s="101">
        <f t="shared" si="56"/>
        <v>174</v>
      </c>
      <c r="CT12" s="102">
        <f t="shared" si="94"/>
        <v>0.28150134048257375</v>
      </c>
      <c r="CU12" s="64">
        <f t="shared" si="95"/>
        <v>0.18852459016393441</v>
      </c>
      <c r="CV12" s="65">
        <f t="shared" si="96"/>
        <v>0.23545331529093369</v>
      </c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</row>
    <row r="13" spans="1:119" s="90" customFormat="1" ht="13.5" customHeight="1">
      <c r="A13" s="91" t="s">
        <v>35</v>
      </c>
      <c r="B13" s="92">
        <v>239</v>
      </c>
      <c r="C13" s="93">
        <v>233</v>
      </c>
      <c r="D13" s="94">
        <f t="shared" si="60"/>
        <v>472</v>
      </c>
      <c r="E13" s="92">
        <v>56</v>
      </c>
      <c r="F13" s="93">
        <v>73</v>
      </c>
      <c r="G13" s="94">
        <f t="shared" si="0"/>
        <v>129</v>
      </c>
      <c r="H13" s="63">
        <f t="shared" si="61"/>
        <v>0.23430962343096234</v>
      </c>
      <c r="I13" s="64">
        <f t="shared" si="62"/>
        <v>0.31330472103004292</v>
      </c>
      <c r="J13" s="65">
        <f t="shared" si="63"/>
        <v>0.27330508474576271</v>
      </c>
      <c r="K13" s="92">
        <v>37</v>
      </c>
      <c r="L13" s="93">
        <v>54</v>
      </c>
      <c r="M13" s="94">
        <f t="shared" si="4"/>
        <v>91</v>
      </c>
      <c r="N13" s="63">
        <f t="shared" si="97"/>
        <v>0.6607142857142857</v>
      </c>
      <c r="O13" s="64">
        <f t="shared" si="98"/>
        <v>0.73972602739726023</v>
      </c>
      <c r="P13" s="65">
        <f t="shared" si="99"/>
        <v>0.70542635658914732</v>
      </c>
      <c r="Q13" s="92">
        <v>38</v>
      </c>
      <c r="R13" s="93">
        <v>50</v>
      </c>
      <c r="S13" s="94">
        <f t="shared" si="8"/>
        <v>88</v>
      </c>
      <c r="T13" s="66">
        <f t="shared" si="64"/>
        <v>0.15899581589958159</v>
      </c>
      <c r="U13" s="67">
        <f t="shared" si="100"/>
        <v>0.21459227467811159</v>
      </c>
      <c r="V13" s="68">
        <f t="shared" si="65"/>
        <v>0.1864406779661017</v>
      </c>
      <c r="W13" s="92">
        <v>103</v>
      </c>
      <c r="X13" s="93">
        <v>160</v>
      </c>
      <c r="Y13" s="94">
        <f t="shared" si="9"/>
        <v>263</v>
      </c>
      <c r="Z13" s="69">
        <f t="shared" si="101"/>
        <v>0.43096234309623432</v>
      </c>
      <c r="AA13" s="70">
        <f t="shared" si="102"/>
        <v>0.68669527896995708</v>
      </c>
      <c r="AB13" s="71">
        <f t="shared" si="103"/>
        <v>0.55720338983050843</v>
      </c>
      <c r="AC13" s="92">
        <v>0</v>
      </c>
      <c r="AD13" s="93">
        <v>0</v>
      </c>
      <c r="AE13" s="94">
        <f t="shared" si="11"/>
        <v>0</v>
      </c>
      <c r="AF13" s="95">
        <f t="shared" si="104"/>
        <v>0</v>
      </c>
      <c r="AG13" s="70">
        <f t="shared" si="105"/>
        <v>0</v>
      </c>
      <c r="AH13" s="71">
        <f t="shared" si="106"/>
        <v>0</v>
      </c>
      <c r="AI13" s="92">
        <f t="shared" si="15"/>
        <v>141</v>
      </c>
      <c r="AJ13" s="93">
        <f t="shared" si="16"/>
        <v>210</v>
      </c>
      <c r="AK13" s="94">
        <f t="shared" si="17"/>
        <v>351</v>
      </c>
      <c r="AL13" s="95">
        <f t="shared" si="69"/>
        <v>0.58995815899581594</v>
      </c>
      <c r="AM13" s="70">
        <f t="shared" si="70"/>
        <v>0.90128755364806867</v>
      </c>
      <c r="AN13" s="71">
        <f t="shared" si="71"/>
        <v>0.74364406779661019</v>
      </c>
      <c r="AO13" s="92">
        <v>48</v>
      </c>
      <c r="AP13" s="93">
        <v>95</v>
      </c>
      <c r="AQ13" s="94">
        <f t="shared" si="21"/>
        <v>143</v>
      </c>
      <c r="AR13" s="77">
        <f t="shared" si="107"/>
        <v>0.20083682008368201</v>
      </c>
      <c r="AS13" s="78">
        <f t="shared" si="108"/>
        <v>0.40772532188841204</v>
      </c>
      <c r="AT13" s="79">
        <f t="shared" si="109"/>
        <v>0.30296610169491528</v>
      </c>
      <c r="AU13" s="96">
        <v>0</v>
      </c>
      <c r="AV13" s="93">
        <v>1</v>
      </c>
      <c r="AW13" s="94">
        <f t="shared" si="23"/>
        <v>1</v>
      </c>
      <c r="AX13" s="97">
        <f t="shared" si="72"/>
        <v>0</v>
      </c>
      <c r="AY13" s="64">
        <f t="shared" si="73"/>
        <v>4.2918454935622317E-3</v>
      </c>
      <c r="AZ13" s="65">
        <f t="shared" si="74"/>
        <v>2.1186440677966102E-3</v>
      </c>
      <c r="BA13" s="96">
        <v>0</v>
      </c>
      <c r="BB13" s="93">
        <v>0</v>
      </c>
      <c r="BC13" s="94">
        <f t="shared" si="27"/>
        <v>0</v>
      </c>
      <c r="BD13" s="97">
        <f t="shared" si="75"/>
        <v>0</v>
      </c>
      <c r="BE13" s="64">
        <f t="shared" si="76"/>
        <v>0</v>
      </c>
      <c r="BF13" s="65">
        <f t="shared" si="77"/>
        <v>0</v>
      </c>
      <c r="BG13" s="92">
        <v>63</v>
      </c>
      <c r="BH13" s="93">
        <v>65</v>
      </c>
      <c r="BI13" s="98">
        <f t="shared" si="31"/>
        <v>128</v>
      </c>
      <c r="BJ13" s="97">
        <f t="shared" si="78"/>
        <v>0.26359832635983266</v>
      </c>
      <c r="BK13" s="64">
        <f t="shared" si="79"/>
        <v>0.27896995708154504</v>
      </c>
      <c r="BL13" s="65">
        <f t="shared" si="80"/>
        <v>0.2711864406779661</v>
      </c>
      <c r="BM13" s="92">
        <v>18</v>
      </c>
      <c r="BN13" s="93">
        <v>15</v>
      </c>
      <c r="BO13" s="98">
        <f t="shared" si="35"/>
        <v>33</v>
      </c>
      <c r="BP13" s="97">
        <f t="shared" si="81"/>
        <v>7.5313807531380755E-2</v>
      </c>
      <c r="BQ13" s="64">
        <f t="shared" si="82"/>
        <v>6.4377682403433473E-2</v>
      </c>
      <c r="BR13" s="65">
        <f t="shared" si="83"/>
        <v>6.991525423728813E-2</v>
      </c>
      <c r="BS13" s="96">
        <v>55</v>
      </c>
      <c r="BT13" s="93">
        <v>34</v>
      </c>
      <c r="BU13" s="94">
        <f t="shared" si="39"/>
        <v>89</v>
      </c>
      <c r="BV13" s="97">
        <f t="shared" si="84"/>
        <v>0.23012552301255229</v>
      </c>
      <c r="BW13" s="64">
        <f t="shared" si="85"/>
        <v>0.14592274678111589</v>
      </c>
      <c r="BX13" s="65">
        <f t="shared" si="86"/>
        <v>0.1885593220338983</v>
      </c>
      <c r="BY13" s="96">
        <v>4</v>
      </c>
      <c r="BZ13" s="93">
        <v>4</v>
      </c>
      <c r="CA13" s="94">
        <f t="shared" si="43"/>
        <v>8</v>
      </c>
      <c r="CB13" s="63">
        <f t="shared" si="87"/>
        <v>1.6736401673640166E-2</v>
      </c>
      <c r="CC13" s="64">
        <f t="shared" si="88"/>
        <v>1.7167381974248927E-2</v>
      </c>
      <c r="CD13" s="65">
        <f t="shared" si="89"/>
        <v>1.6949152542372881E-2</v>
      </c>
      <c r="CE13" s="96">
        <v>46</v>
      </c>
      <c r="CF13" s="93">
        <v>30</v>
      </c>
      <c r="CG13" s="98">
        <f t="shared" si="47"/>
        <v>76</v>
      </c>
      <c r="CH13" s="97">
        <f t="shared" si="48"/>
        <v>0.19246861924686193</v>
      </c>
      <c r="CI13" s="64">
        <f t="shared" si="49"/>
        <v>0.12875536480686695</v>
      </c>
      <c r="CJ13" s="65">
        <f t="shared" si="50"/>
        <v>0.16101694915254236</v>
      </c>
      <c r="CK13" s="92">
        <v>3</v>
      </c>
      <c r="CL13" s="93">
        <v>3</v>
      </c>
      <c r="CM13" s="98">
        <f t="shared" si="51"/>
        <v>6</v>
      </c>
      <c r="CN13" s="97">
        <f t="shared" si="90"/>
        <v>1.2552301255230125E-2</v>
      </c>
      <c r="CO13" s="64">
        <f t="shared" si="91"/>
        <v>1.2875536480686695E-2</v>
      </c>
      <c r="CP13" s="65">
        <f t="shared" si="92"/>
        <v>1.2711864406779662E-2</v>
      </c>
      <c r="CQ13" s="99">
        <f t="shared" si="93"/>
        <v>49</v>
      </c>
      <c r="CR13" s="100">
        <f t="shared" si="55"/>
        <v>33</v>
      </c>
      <c r="CS13" s="101">
        <f t="shared" si="56"/>
        <v>82</v>
      </c>
      <c r="CT13" s="102">
        <f t="shared" si="94"/>
        <v>0.20502092050209206</v>
      </c>
      <c r="CU13" s="64">
        <f t="shared" si="95"/>
        <v>0.14163090128755365</v>
      </c>
      <c r="CV13" s="65">
        <f t="shared" si="96"/>
        <v>0.17372881355932204</v>
      </c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</row>
    <row r="14" spans="1:119" s="90" customFormat="1" ht="13.5" customHeight="1">
      <c r="A14" s="91" t="s">
        <v>36</v>
      </c>
      <c r="B14" s="92">
        <v>233</v>
      </c>
      <c r="C14" s="93">
        <v>228</v>
      </c>
      <c r="D14" s="94">
        <f t="shared" si="60"/>
        <v>461</v>
      </c>
      <c r="E14" s="92">
        <v>40</v>
      </c>
      <c r="F14" s="93">
        <v>72</v>
      </c>
      <c r="G14" s="94">
        <f t="shared" si="0"/>
        <v>112</v>
      </c>
      <c r="H14" s="63">
        <f t="shared" si="61"/>
        <v>0.17167381974248927</v>
      </c>
      <c r="I14" s="64">
        <f t="shared" si="62"/>
        <v>0.31578947368421051</v>
      </c>
      <c r="J14" s="65">
        <f t="shared" si="63"/>
        <v>0.24295010845986983</v>
      </c>
      <c r="K14" s="92">
        <v>23</v>
      </c>
      <c r="L14" s="93">
        <v>31</v>
      </c>
      <c r="M14" s="94">
        <f t="shared" si="4"/>
        <v>54</v>
      </c>
      <c r="N14" s="63">
        <f t="shared" si="97"/>
        <v>0.57499999999999996</v>
      </c>
      <c r="O14" s="64">
        <f t="shared" si="98"/>
        <v>0.43055555555555558</v>
      </c>
      <c r="P14" s="65">
        <f t="shared" si="99"/>
        <v>0.48214285714285715</v>
      </c>
      <c r="Q14" s="92">
        <v>31</v>
      </c>
      <c r="R14" s="93">
        <v>45</v>
      </c>
      <c r="S14" s="94">
        <f t="shared" si="8"/>
        <v>76</v>
      </c>
      <c r="T14" s="66">
        <f t="shared" si="64"/>
        <v>0.13304721030042918</v>
      </c>
      <c r="U14" s="67">
        <f t="shared" si="100"/>
        <v>0.19736842105263158</v>
      </c>
      <c r="V14" s="68">
        <f t="shared" si="65"/>
        <v>0.16485900216919741</v>
      </c>
      <c r="W14" s="92">
        <v>37</v>
      </c>
      <c r="X14" s="93">
        <v>45</v>
      </c>
      <c r="Y14" s="94">
        <f t="shared" si="9"/>
        <v>82</v>
      </c>
      <c r="Z14" s="69">
        <f t="shared" si="101"/>
        <v>0.15879828326180256</v>
      </c>
      <c r="AA14" s="70">
        <f t="shared" si="102"/>
        <v>0.19736842105263158</v>
      </c>
      <c r="AB14" s="71">
        <f t="shared" si="103"/>
        <v>0.17787418655097614</v>
      </c>
      <c r="AC14" s="92">
        <v>0</v>
      </c>
      <c r="AD14" s="93">
        <v>0</v>
      </c>
      <c r="AE14" s="94">
        <f t="shared" si="11"/>
        <v>0</v>
      </c>
      <c r="AF14" s="95">
        <f t="shared" si="104"/>
        <v>0</v>
      </c>
      <c r="AG14" s="70">
        <f t="shared" si="105"/>
        <v>0</v>
      </c>
      <c r="AH14" s="71">
        <f t="shared" si="106"/>
        <v>0</v>
      </c>
      <c r="AI14" s="92">
        <f t="shared" si="15"/>
        <v>68</v>
      </c>
      <c r="AJ14" s="93">
        <f t="shared" si="16"/>
        <v>90</v>
      </c>
      <c r="AK14" s="94">
        <f t="shared" si="17"/>
        <v>158</v>
      </c>
      <c r="AL14" s="95">
        <f t="shared" si="69"/>
        <v>0.29184549356223177</v>
      </c>
      <c r="AM14" s="70">
        <f t="shared" si="70"/>
        <v>0.39473684210526316</v>
      </c>
      <c r="AN14" s="71">
        <f t="shared" si="71"/>
        <v>0.34273318872017355</v>
      </c>
      <c r="AO14" s="92">
        <v>34</v>
      </c>
      <c r="AP14" s="93">
        <v>96</v>
      </c>
      <c r="AQ14" s="94">
        <f t="shared" si="21"/>
        <v>130</v>
      </c>
      <c r="AR14" s="77">
        <f t="shared" si="107"/>
        <v>0.14592274678111589</v>
      </c>
      <c r="AS14" s="78">
        <f t="shared" si="108"/>
        <v>0.42105263157894735</v>
      </c>
      <c r="AT14" s="79">
        <f t="shared" si="109"/>
        <v>0.28199566160520606</v>
      </c>
      <c r="AU14" s="96">
        <v>1</v>
      </c>
      <c r="AV14" s="93">
        <v>2</v>
      </c>
      <c r="AW14" s="94">
        <f t="shared" si="23"/>
        <v>3</v>
      </c>
      <c r="AX14" s="97">
        <f t="shared" si="72"/>
        <v>4.2918454935622317E-3</v>
      </c>
      <c r="AY14" s="64">
        <f t="shared" si="73"/>
        <v>8.771929824561403E-3</v>
      </c>
      <c r="AZ14" s="65">
        <f t="shared" si="74"/>
        <v>6.5075921908893707E-3</v>
      </c>
      <c r="BA14" s="96">
        <v>1</v>
      </c>
      <c r="BB14" s="93">
        <v>0</v>
      </c>
      <c r="BC14" s="94">
        <f t="shared" si="27"/>
        <v>1</v>
      </c>
      <c r="BD14" s="97">
        <f t="shared" si="75"/>
        <v>4.2918454935622317E-3</v>
      </c>
      <c r="BE14" s="64">
        <f t="shared" si="76"/>
        <v>0</v>
      </c>
      <c r="BF14" s="65">
        <f t="shared" si="77"/>
        <v>2.1691973969631237E-3</v>
      </c>
      <c r="BG14" s="92">
        <v>20</v>
      </c>
      <c r="BH14" s="93">
        <v>50</v>
      </c>
      <c r="BI14" s="98">
        <f t="shared" si="31"/>
        <v>70</v>
      </c>
      <c r="BJ14" s="97">
        <f t="shared" si="78"/>
        <v>8.5836909871244635E-2</v>
      </c>
      <c r="BK14" s="64">
        <f t="shared" si="79"/>
        <v>0.21929824561403508</v>
      </c>
      <c r="BL14" s="65">
        <f t="shared" si="80"/>
        <v>0.15184381778741865</v>
      </c>
      <c r="BM14" s="92">
        <v>39</v>
      </c>
      <c r="BN14" s="93">
        <v>44</v>
      </c>
      <c r="BO14" s="98">
        <f t="shared" si="35"/>
        <v>83</v>
      </c>
      <c r="BP14" s="97">
        <f t="shared" si="81"/>
        <v>0.16738197424892703</v>
      </c>
      <c r="BQ14" s="64">
        <f t="shared" si="82"/>
        <v>0.19298245614035087</v>
      </c>
      <c r="BR14" s="65">
        <f t="shared" si="83"/>
        <v>0.18004338394793926</v>
      </c>
      <c r="BS14" s="96">
        <v>23</v>
      </c>
      <c r="BT14" s="93">
        <v>32</v>
      </c>
      <c r="BU14" s="94">
        <f t="shared" si="39"/>
        <v>55</v>
      </c>
      <c r="BV14" s="97">
        <f t="shared" si="84"/>
        <v>9.8712446351931327E-2</v>
      </c>
      <c r="BW14" s="64">
        <f t="shared" si="85"/>
        <v>0.14035087719298245</v>
      </c>
      <c r="BX14" s="65">
        <f t="shared" si="86"/>
        <v>0.1193058568329718</v>
      </c>
      <c r="BY14" s="96">
        <v>8</v>
      </c>
      <c r="BZ14" s="93">
        <v>4</v>
      </c>
      <c r="CA14" s="94">
        <f t="shared" si="43"/>
        <v>12</v>
      </c>
      <c r="CB14" s="63">
        <f t="shared" si="87"/>
        <v>3.4334763948497854E-2</v>
      </c>
      <c r="CC14" s="64">
        <f t="shared" si="88"/>
        <v>1.7543859649122806E-2</v>
      </c>
      <c r="CD14" s="65">
        <f t="shared" si="89"/>
        <v>2.6030368763557483E-2</v>
      </c>
      <c r="CE14" s="96">
        <v>25</v>
      </c>
      <c r="CF14" s="93">
        <v>21</v>
      </c>
      <c r="CG14" s="98">
        <f t="shared" si="47"/>
        <v>46</v>
      </c>
      <c r="CH14" s="97">
        <f t="shared" si="48"/>
        <v>0.1072961373390558</v>
      </c>
      <c r="CI14" s="64">
        <f t="shared" si="49"/>
        <v>9.2105263157894732E-2</v>
      </c>
      <c r="CJ14" s="65">
        <f t="shared" si="50"/>
        <v>9.9783080260303691E-2</v>
      </c>
      <c r="CK14" s="92">
        <v>49</v>
      </c>
      <c r="CL14" s="93">
        <v>31</v>
      </c>
      <c r="CM14" s="98">
        <f t="shared" si="51"/>
        <v>80</v>
      </c>
      <c r="CN14" s="97">
        <f t="shared" si="90"/>
        <v>0.21030042918454936</v>
      </c>
      <c r="CO14" s="64">
        <f t="shared" si="91"/>
        <v>0.13596491228070176</v>
      </c>
      <c r="CP14" s="65">
        <f t="shared" si="92"/>
        <v>0.17353579175704989</v>
      </c>
      <c r="CQ14" s="99">
        <f t="shared" si="93"/>
        <v>74</v>
      </c>
      <c r="CR14" s="100">
        <f t="shared" si="55"/>
        <v>52</v>
      </c>
      <c r="CS14" s="101">
        <f t="shared" si="56"/>
        <v>126</v>
      </c>
      <c r="CT14" s="102">
        <f t="shared" si="94"/>
        <v>0.31759656652360513</v>
      </c>
      <c r="CU14" s="64">
        <f t="shared" si="95"/>
        <v>0.22807017543859648</v>
      </c>
      <c r="CV14" s="65">
        <f t="shared" si="96"/>
        <v>0.27331887201735355</v>
      </c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</row>
    <row r="15" spans="1:119" s="90" customFormat="1" ht="13.5" customHeight="1">
      <c r="A15" s="91" t="s">
        <v>39</v>
      </c>
      <c r="B15" s="92">
        <v>217</v>
      </c>
      <c r="C15" s="93">
        <v>161</v>
      </c>
      <c r="D15" s="94">
        <f t="shared" si="60"/>
        <v>378</v>
      </c>
      <c r="E15" s="92">
        <v>63</v>
      </c>
      <c r="F15" s="93">
        <v>46</v>
      </c>
      <c r="G15" s="94">
        <f t="shared" si="0"/>
        <v>109</v>
      </c>
      <c r="H15" s="63">
        <f t="shared" si="61"/>
        <v>0.29032258064516131</v>
      </c>
      <c r="I15" s="64">
        <f t="shared" si="62"/>
        <v>0.2857142857142857</v>
      </c>
      <c r="J15" s="65">
        <f t="shared" si="63"/>
        <v>0.28835978835978837</v>
      </c>
      <c r="K15" s="92">
        <v>39</v>
      </c>
      <c r="L15" s="93">
        <v>34</v>
      </c>
      <c r="M15" s="94">
        <f t="shared" si="4"/>
        <v>73</v>
      </c>
      <c r="N15" s="63">
        <f t="shared" si="97"/>
        <v>0.61904761904761907</v>
      </c>
      <c r="O15" s="64">
        <f t="shared" si="98"/>
        <v>0.73913043478260865</v>
      </c>
      <c r="P15" s="65">
        <f t="shared" si="99"/>
        <v>0.66972477064220182</v>
      </c>
      <c r="Q15" s="92">
        <v>50</v>
      </c>
      <c r="R15" s="93">
        <v>25</v>
      </c>
      <c r="S15" s="94">
        <f t="shared" si="8"/>
        <v>75</v>
      </c>
      <c r="T15" s="66">
        <f t="shared" si="64"/>
        <v>0.2304147465437788</v>
      </c>
      <c r="U15" s="67">
        <f t="shared" si="100"/>
        <v>0.15527950310559005</v>
      </c>
      <c r="V15" s="68">
        <f t="shared" si="65"/>
        <v>0.1984126984126984</v>
      </c>
      <c r="W15" s="92">
        <v>97</v>
      </c>
      <c r="X15" s="93">
        <v>91</v>
      </c>
      <c r="Y15" s="94">
        <f t="shared" si="9"/>
        <v>188</v>
      </c>
      <c r="Z15" s="69">
        <f t="shared" si="101"/>
        <v>0.44700460829493088</v>
      </c>
      <c r="AA15" s="70">
        <f t="shared" si="102"/>
        <v>0.56521739130434778</v>
      </c>
      <c r="AB15" s="71">
        <f t="shared" si="103"/>
        <v>0.49735449735449733</v>
      </c>
      <c r="AC15" s="92">
        <v>0</v>
      </c>
      <c r="AD15" s="93">
        <v>1</v>
      </c>
      <c r="AE15" s="94">
        <f t="shared" si="11"/>
        <v>1</v>
      </c>
      <c r="AF15" s="95">
        <f t="shared" si="104"/>
        <v>0</v>
      </c>
      <c r="AG15" s="70">
        <f t="shared" si="105"/>
        <v>6.2111801242236021E-3</v>
      </c>
      <c r="AH15" s="71">
        <f t="shared" si="106"/>
        <v>2.6455026455026454E-3</v>
      </c>
      <c r="AI15" s="92">
        <f t="shared" si="15"/>
        <v>147</v>
      </c>
      <c r="AJ15" s="93">
        <f t="shared" si="16"/>
        <v>117</v>
      </c>
      <c r="AK15" s="94">
        <f t="shared" si="17"/>
        <v>264</v>
      </c>
      <c r="AL15" s="95">
        <f t="shared" si="69"/>
        <v>0.67741935483870963</v>
      </c>
      <c r="AM15" s="70">
        <f t="shared" si="70"/>
        <v>0.72670807453416153</v>
      </c>
      <c r="AN15" s="71">
        <f t="shared" si="71"/>
        <v>0.69841269841269837</v>
      </c>
      <c r="AO15" s="92">
        <v>43</v>
      </c>
      <c r="AP15" s="93">
        <v>38</v>
      </c>
      <c r="AQ15" s="94">
        <f t="shared" si="21"/>
        <v>81</v>
      </c>
      <c r="AR15" s="77">
        <f t="shared" si="107"/>
        <v>0.19815668202764977</v>
      </c>
      <c r="AS15" s="78">
        <f t="shared" si="108"/>
        <v>0.2360248447204969</v>
      </c>
      <c r="AT15" s="79">
        <f t="shared" si="109"/>
        <v>0.21428571428571427</v>
      </c>
      <c r="AU15" s="96">
        <v>0</v>
      </c>
      <c r="AV15" s="93">
        <v>2</v>
      </c>
      <c r="AW15" s="94">
        <f t="shared" si="23"/>
        <v>2</v>
      </c>
      <c r="AX15" s="97">
        <f t="shared" si="72"/>
        <v>0</v>
      </c>
      <c r="AY15" s="64">
        <f t="shared" si="73"/>
        <v>1.2422360248447204E-2</v>
      </c>
      <c r="AZ15" s="65">
        <f t="shared" si="74"/>
        <v>5.2910052910052907E-3</v>
      </c>
      <c r="BA15" s="96">
        <v>0</v>
      </c>
      <c r="BB15" s="93">
        <v>0</v>
      </c>
      <c r="BC15" s="94">
        <f t="shared" si="27"/>
        <v>0</v>
      </c>
      <c r="BD15" s="97">
        <f t="shared" si="75"/>
        <v>0</v>
      </c>
      <c r="BE15" s="64">
        <f t="shared" si="76"/>
        <v>0</v>
      </c>
      <c r="BF15" s="65">
        <f t="shared" si="77"/>
        <v>0</v>
      </c>
      <c r="BG15" s="92">
        <v>16</v>
      </c>
      <c r="BH15" s="93">
        <v>20</v>
      </c>
      <c r="BI15" s="98">
        <f t="shared" si="31"/>
        <v>36</v>
      </c>
      <c r="BJ15" s="97">
        <f t="shared" si="78"/>
        <v>7.3732718894009217E-2</v>
      </c>
      <c r="BK15" s="64">
        <f t="shared" si="79"/>
        <v>0.12422360248447205</v>
      </c>
      <c r="BL15" s="65">
        <f t="shared" si="80"/>
        <v>9.5238095238095233E-2</v>
      </c>
      <c r="BM15" s="92">
        <v>1</v>
      </c>
      <c r="BN15" s="93">
        <v>1</v>
      </c>
      <c r="BO15" s="98">
        <f t="shared" si="35"/>
        <v>2</v>
      </c>
      <c r="BP15" s="97">
        <f t="shared" si="81"/>
        <v>4.608294930875576E-3</v>
      </c>
      <c r="BQ15" s="64">
        <f t="shared" si="82"/>
        <v>6.2111801242236021E-3</v>
      </c>
      <c r="BR15" s="65">
        <f t="shared" si="83"/>
        <v>5.2910052910052907E-3</v>
      </c>
      <c r="BS15" s="96">
        <v>48</v>
      </c>
      <c r="BT15" s="93">
        <v>23</v>
      </c>
      <c r="BU15" s="94">
        <f t="shared" si="39"/>
        <v>71</v>
      </c>
      <c r="BV15" s="97">
        <f t="shared" si="84"/>
        <v>0.22119815668202766</v>
      </c>
      <c r="BW15" s="64">
        <f t="shared" si="85"/>
        <v>0.14285714285714285</v>
      </c>
      <c r="BX15" s="65">
        <f t="shared" si="86"/>
        <v>0.18783068783068782</v>
      </c>
      <c r="BY15" s="96">
        <v>5</v>
      </c>
      <c r="BZ15" s="93">
        <v>0</v>
      </c>
      <c r="CA15" s="94">
        <f t="shared" si="43"/>
        <v>5</v>
      </c>
      <c r="CB15" s="63">
        <f t="shared" si="87"/>
        <v>2.3041474654377881E-2</v>
      </c>
      <c r="CC15" s="64">
        <f t="shared" si="88"/>
        <v>0</v>
      </c>
      <c r="CD15" s="65">
        <f t="shared" si="89"/>
        <v>1.3227513227513227E-2</v>
      </c>
      <c r="CE15" s="96">
        <v>43</v>
      </c>
      <c r="CF15" s="93">
        <v>20</v>
      </c>
      <c r="CG15" s="98">
        <f t="shared" si="47"/>
        <v>63</v>
      </c>
      <c r="CH15" s="97">
        <f t="shared" si="48"/>
        <v>0.19815668202764977</v>
      </c>
      <c r="CI15" s="64">
        <f t="shared" si="49"/>
        <v>0.12422360248447205</v>
      </c>
      <c r="CJ15" s="65">
        <f t="shared" si="50"/>
        <v>0.16666666666666666</v>
      </c>
      <c r="CK15" s="92">
        <v>6</v>
      </c>
      <c r="CL15" s="93">
        <v>3</v>
      </c>
      <c r="CM15" s="98">
        <f t="shared" si="51"/>
        <v>9</v>
      </c>
      <c r="CN15" s="97">
        <f t="shared" si="90"/>
        <v>2.7649769585253458E-2</v>
      </c>
      <c r="CO15" s="64">
        <f t="shared" si="91"/>
        <v>1.8633540372670808E-2</v>
      </c>
      <c r="CP15" s="65">
        <f t="shared" si="92"/>
        <v>2.3809523809523808E-2</v>
      </c>
      <c r="CQ15" s="99">
        <f t="shared" si="93"/>
        <v>49</v>
      </c>
      <c r="CR15" s="100">
        <f t="shared" si="55"/>
        <v>23</v>
      </c>
      <c r="CS15" s="101">
        <f t="shared" si="56"/>
        <v>72</v>
      </c>
      <c r="CT15" s="102">
        <f t="shared" si="94"/>
        <v>0.22580645161290322</v>
      </c>
      <c r="CU15" s="64">
        <f t="shared" si="95"/>
        <v>0.14285714285714285</v>
      </c>
      <c r="CV15" s="65">
        <f t="shared" si="96"/>
        <v>0.19047619047619047</v>
      </c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</row>
    <row r="16" spans="1:119" s="121" customFormat="1" ht="13.5" customHeight="1">
      <c r="A16" s="103" t="s">
        <v>34</v>
      </c>
      <c r="B16" s="104">
        <v>514</v>
      </c>
      <c r="C16" s="105">
        <v>485</v>
      </c>
      <c r="D16" s="106">
        <f t="shared" si="60"/>
        <v>999</v>
      </c>
      <c r="E16" s="104">
        <v>65</v>
      </c>
      <c r="F16" s="105">
        <v>115</v>
      </c>
      <c r="G16" s="106">
        <f t="shared" si="0"/>
        <v>180</v>
      </c>
      <c r="H16" s="107">
        <f t="shared" si="61"/>
        <v>0.12645914396887159</v>
      </c>
      <c r="I16" s="108">
        <f t="shared" si="62"/>
        <v>0.23711340206185566</v>
      </c>
      <c r="J16" s="109">
        <f t="shared" si="63"/>
        <v>0.18018018018018017</v>
      </c>
      <c r="K16" s="104">
        <v>52</v>
      </c>
      <c r="L16" s="105">
        <v>70</v>
      </c>
      <c r="M16" s="106">
        <f t="shared" si="4"/>
        <v>122</v>
      </c>
      <c r="N16" s="63">
        <f t="shared" si="97"/>
        <v>0.8</v>
      </c>
      <c r="O16" s="64">
        <f t="shared" si="98"/>
        <v>0.60869565217391308</v>
      </c>
      <c r="P16" s="65">
        <f t="shared" si="99"/>
        <v>0.67777777777777781</v>
      </c>
      <c r="Q16" s="104">
        <v>48</v>
      </c>
      <c r="R16" s="105">
        <v>138</v>
      </c>
      <c r="S16" s="106">
        <f t="shared" si="8"/>
        <v>186</v>
      </c>
      <c r="T16" s="66">
        <f t="shared" si="64"/>
        <v>9.3385214007782102E-2</v>
      </c>
      <c r="U16" s="67">
        <f t="shared" si="100"/>
        <v>0.28453608247422679</v>
      </c>
      <c r="V16" s="68">
        <f t="shared" si="65"/>
        <v>0.18618618618618618</v>
      </c>
      <c r="W16" s="104">
        <v>94</v>
      </c>
      <c r="X16" s="105">
        <v>143</v>
      </c>
      <c r="Y16" s="106">
        <f t="shared" si="9"/>
        <v>237</v>
      </c>
      <c r="Z16" s="69">
        <f t="shared" si="101"/>
        <v>0.1828793774319066</v>
      </c>
      <c r="AA16" s="70">
        <f t="shared" si="102"/>
        <v>0.29484536082474228</v>
      </c>
      <c r="AB16" s="71">
        <f t="shared" si="103"/>
        <v>0.23723723723723725</v>
      </c>
      <c r="AC16" s="104">
        <v>0</v>
      </c>
      <c r="AD16" s="105">
        <v>1</v>
      </c>
      <c r="AE16" s="106">
        <f t="shared" si="11"/>
        <v>1</v>
      </c>
      <c r="AF16" s="95">
        <f t="shared" si="104"/>
        <v>0</v>
      </c>
      <c r="AG16" s="70">
        <f t="shared" si="105"/>
        <v>2.0618556701030928E-3</v>
      </c>
      <c r="AH16" s="71">
        <f t="shared" si="106"/>
        <v>1.001001001001001E-3</v>
      </c>
      <c r="AI16" s="104">
        <f t="shared" si="15"/>
        <v>142</v>
      </c>
      <c r="AJ16" s="105">
        <f t="shared" si="16"/>
        <v>282</v>
      </c>
      <c r="AK16" s="106">
        <f t="shared" si="17"/>
        <v>424</v>
      </c>
      <c r="AL16" s="110">
        <f t="shared" si="69"/>
        <v>0.27626459143968873</v>
      </c>
      <c r="AM16" s="111">
        <f t="shared" si="70"/>
        <v>0.58144329896907221</v>
      </c>
      <c r="AN16" s="112">
        <f t="shared" si="71"/>
        <v>0.42442442442442441</v>
      </c>
      <c r="AO16" s="104">
        <v>121</v>
      </c>
      <c r="AP16" s="105">
        <v>132</v>
      </c>
      <c r="AQ16" s="106">
        <f t="shared" si="21"/>
        <v>253</v>
      </c>
      <c r="AR16" s="77">
        <f t="shared" si="107"/>
        <v>0.23540856031128404</v>
      </c>
      <c r="AS16" s="78">
        <f t="shared" si="108"/>
        <v>0.27216494845360822</v>
      </c>
      <c r="AT16" s="79">
        <f t="shared" si="109"/>
        <v>0.25325325325325326</v>
      </c>
      <c r="AU16" s="113">
        <v>9</v>
      </c>
      <c r="AV16" s="105">
        <v>6</v>
      </c>
      <c r="AW16" s="106">
        <f t="shared" si="23"/>
        <v>15</v>
      </c>
      <c r="AX16" s="114">
        <f t="shared" si="72"/>
        <v>1.7509727626459144E-2</v>
      </c>
      <c r="AY16" s="108">
        <f t="shared" si="73"/>
        <v>1.2371134020618556E-2</v>
      </c>
      <c r="AZ16" s="109">
        <f t="shared" si="74"/>
        <v>1.5015015015015015E-2</v>
      </c>
      <c r="BA16" s="113">
        <v>1</v>
      </c>
      <c r="BB16" s="105">
        <v>2</v>
      </c>
      <c r="BC16" s="106">
        <f t="shared" si="27"/>
        <v>3</v>
      </c>
      <c r="BD16" s="114">
        <f t="shared" si="75"/>
        <v>1.9455252918287938E-3</v>
      </c>
      <c r="BE16" s="108">
        <f t="shared" si="76"/>
        <v>4.1237113402061857E-3</v>
      </c>
      <c r="BF16" s="109">
        <f t="shared" si="77"/>
        <v>3.003003003003003E-3</v>
      </c>
      <c r="BG16" s="104">
        <v>102</v>
      </c>
      <c r="BH16" s="105">
        <v>104</v>
      </c>
      <c r="BI16" s="115">
        <f t="shared" si="31"/>
        <v>206</v>
      </c>
      <c r="BJ16" s="114">
        <f t="shared" si="78"/>
        <v>0.19844357976653695</v>
      </c>
      <c r="BK16" s="108">
        <f t="shared" si="79"/>
        <v>0.21443298969072164</v>
      </c>
      <c r="BL16" s="109">
        <f t="shared" si="80"/>
        <v>0.20620620620620619</v>
      </c>
      <c r="BM16" s="104">
        <v>53</v>
      </c>
      <c r="BN16" s="105">
        <v>75</v>
      </c>
      <c r="BO16" s="115">
        <f t="shared" si="35"/>
        <v>128</v>
      </c>
      <c r="BP16" s="114">
        <f t="shared" si="81"/>
        <v>0.10311284046692606</v>
      </c>
      <c r="BQ16" s="108">
        <f t="shared" si="82"/>
        <v>0.15463917525773196</v>
      </c>
      <c r="BR16" s="109">
        <f t="shared" si="83"/>
        <v>0.12812812812812813</v>
      </c>
      <c r="BS16" s="113">
        <v>72</v>
      </c>
      <c r="BT16" s="105">
        <v>35</v>
      </c>
      <c r="BU16" s="106">
        <f t="shared" si="39"/>
        <v>107</v>
      </c>
      <c r="BV16" s="114">
        <f t="shared" si="84"/>
        <v>0.14007782101167315</v>
      </c>
      <c r="BW16" s="108">
        <f t="shared" si="85"/>
        <v>7.2164948453608241E-2</v>
      </c>
      <c r="BX16" s="109">
        <f t="shared" si="86"/>
        <v>0.10710710710710711</v>
      </c>
      <c r="BY16" s="113">
        <v>8</v>
      </c>
      <c r="BZ16" s="105">
        <v>3</v>
      </c>
      <c r="CA16" s="106">
        <f t="shared" si="43"/>
        <v>11</v>
      </c>
      <c r="CB16" s="107">
        <f t="shared" si="87"/>
        <v>1.556420233463035E-2</v>
      </c>
      <c r="CC16" s="108">
        <f t="shared" si="88"/>
        <v>6.1855670103092781E-3</v>
      </c>
      <c r="CD16" s="109">
        <f t="shared" si="89"/>
        <v>1.1011011011011011E-2</v>
      </c>
      <c r="CE16" s="113">
        <v>42</v>
      </c>
      <c r="CF16" s="105">
        <v>22</v>
      </c>
      <c r="CG16" s="115">
        <f t="shared" si="47"/>
        <v>64</v>
      </c>
      <c r="CH16" s="114">
        <f t="shared" si="48"/>
        <v>8.171206225680934E-2</v>
      </c>
      <c r="CI16" s="108">
        <f t="shared" si="49"/>
        <v>4.536082474226804E-2</v>
      </c>
      <c r="CJ16" s="109">
        <f t="shared" si="50"/>
        <v>6.4064064064064064E-2</v>
      </c>
      <c r="CK16" s="104">
        <v>6</v>
      </c>
      <c r="CL16" s="105">
        <v>4</v>
      </c>
      <c r="CM16" s="115">
        <f t="shared" si="51"/>
        <v>10</v>
      </c>
      <c r="CN16" s="114">
        <f t="shared" si="90"/>
        <v>1.1673151750972763E-2</v>
      </c>
      <c r="CO16" s="108">
        <f t="shared" si="91"/>
        <v>8.2474226804123713E-3</v>
      </c>
      <c r="CP16" s="109">
        <f t="shared" si="92"/>
        <v>1.001001001001001E-2</v>
      </c>
      <c r="CQ16" s="116">
        <f t="shared" si="93"/>
        <v>48</v>
      </c>
      <c r="CR16" s="117">
        <f t="shared" si="55"/>
        <v>26</v>
      </c>
      <c r="CS16" s="118">
        <f t="shared" si="56"/>
        <v>74</v>
      </c>
      <c r="CT16" s="119">
        <f t="shared" si="94"/>
        <v>9.3385214007782102E-2</v>
      </c>
      <c r="CU16" s="108">
        <f t="shared" si="95"/>
        <v>5.3608247422680409E-2</v>
      </c>
      <c r="CV16" s="109">
        <f t="shared" si="96"/>
        <v>7.407407407407407E-2</v>
      </c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</row>
    <row r="17" spans="1:119" s="121" customFormat="1" ht="13.5" customHeight="1">
      <c r="A17" s="103" t="s">
        <v>38</v>
      </c>
      <c r="B17" s="104">
        <v>175</v>
      </c>
      <c r="C17" s="105">
        <v>183</v>
      </c>
      <c r="D17" s="106">
        <f t="shared" si="60"/>
        <v>358</v>
      </c>
      <c r="E17" s="104">
        <v>52</v>
      </c>
      <c r="F17" s="105">
        <v>50</v>
      </c>
      <c r="G17" s="106">
        <f t="shared" si="0"/>
        <v>102</v>
      </c>
      <c r="H17" s="107">
        <f t="shared" si="61"/>
        <v>0.29714285714285715</v>
      </c>
      <c r="I17" s="108">
        <f t="shared" si="62"/>
        <v>0.27322404371584702</v>
      </c>
      <c r="J17" s="109">
        <f t="shared" si="63"/>
        <v>0.28491620111731841</v>
      </c>
      <c r="K17" s="104">
        <v>32</v>
      </c>
      <c r="L17" s="105">
        <v>36</v>
      </c>
      <c r="M17" s="106">
        <f t="shared" si="4"/>
        <v>68</v>
      </c>
      <c r="N17" s="63">
        <f t="shared" si="97"/>
        <v>0.61538461538461542</v>
      </c>
      <c r="O17" s="64">
        <f t="shared" si="98"/>
        <v>0.72</v>
      </c>
      <c r="P17" s="65">
        <f t="shared" si="99"/>
        <v>0.66666666666666663</v>
      </c>
      <c r="Q17" s="104">
        <v>50</v>
      </c>
      <c r="R17" s="105">
        <v>30</v>
      </c>
      <c r="S17" s="106">
        <f t="shared" si="8"/>
        <v>80</v>
      </c>
      <c r="T17" s="66">
        <f t="shared" si="64"/>
        <v>0.2857142857142857</v>
      </c>
      <c r="U17" s="67">
        <f t="shared" si="100"/>
        <v>0.16393442622950818</v>
      </c>
      <c r="V17" s="68">
        <f t="shared" si="65"/>
        <v>0.22346368715083798</v>
      </c>
      <c r="W17" s="104">
        <v>80</v>
      </c>
      <c r="X17" s="105">
        <v>91</v>
      </c>
      <c r="Y17" s="106">
        <f t="shared" si="9"/>
        <v>171</v>
      </c>
      <c r="Z17" s="69">
        <f t="shared" si="101"/>
        <v>0.45714285714285713</v>
      </c>
      <c r="AA17" s="70">
        <f t="shared" si="102"/>
        <v>0.49726775956284153</v>
      </c>
      <c r="AB17" s="71">
        <f t="shared" si="103"/>
        <v>0.47765363128491622</v>
      </c>
      <c r="AC17" s="104">
        <v>0</v>
      </c>
      <c r="AD17" s="105">
        <v>0</v>
      </c>
      <c r="AE17" s="106">
        <f t="shared" si="11"/>
        <v>0</v>
      </c>
      <c r="AF17" s="95">
        <f t="shared" si="104"/>
        <v>0</v>
      </c>
      <c r="AG17" s="70">
        <f t="shared" si="105"/>
        <v>0</v>
      </c>
      <c r="AH17" s="71">
        <f t="shared" si="106"/>
        <v>0</v>
      </c>
      <c r="AI17" s="104">
        <f t="shared" si="15"/>
        <v>130</v>
      </c>
      <c r="AJ17" s="105">
        <f t="shared" si="16"/>
        <v>121</v>
      </c>
      <c r="AK17" s="106">
        <f t="shared" si="17"/>
        <v>251</v>
      </c>
      <c r="AL17" s="110">
        <f t="shared" si="69"/>
        <v>0.74285714285714288</v>
      </c>
      <c r="AM17" s="111">
        <f t="shared" si="70"/>
        <v>0.66120218579234968</v>
      </c>
      <c r="AN17" s="112">
        <f t="shared" si="71"/>
        <v>0.7011173184357542</v>
      </c>
      <c r="AO17" s="104">
        <v>56</v>
      </c>
      <c r="AP17" s="105">
        <v>99</v>
      </c>
      <c r="AQ17" s="106">
        <f t="shared" si="21"/>
        <v>155</v>
      </c>
      <c r="AR17" s="77">
        <f t="shared" si="107"/>
        <v>0.32</v>
      </c>
      <c r="AS17" s="78">
        <f t="shared" si="108"/>
        <v>0.54098360655737709</v>
      </c>
      <c r="AT17" s="79">
        <f t="shared" si="109"/>
        <v>0.43296089385474862</v>
      </c>
      <c r="AU17" s="113">
        <v>2</v>
      </c>
      <c r="AV17" s="105">
        <v>2</v>
      </c>
      <c r="AW17" s="106">
        <f t="shared" si="23"/>
        <v>4</v>
      </c>
      <c r="AX17" s="114">
        <f t="shared" si="72"/>
        <v>1.1428571428571429E-2</v>
      </c>
      <c r="AY17" s="108">
        <f t="shared" si="73"/>
        <v>1.092896174863388E-2</v>
      </c>
      <c r="AZ17" s="109">
        <f t="shared" si="74"/>
        <v>1.11731843575419E-2</v>
      </c>
      <c r="BA17" s="113">
        <v>0</v>
      </c>
      <c r="BB17" s="105">
        <v>0</v>
      </c>
      <c r="BC17" s="106">
        <f t="shared" si="27"/>
        <v>0</v>
      </c>
      <c r="BD17" s="114">
        <f t="shared" si="75"/>
        <v>0</v>
      </c>
      <c r="BE17" s="108">
        <f t="shared" si="76"/>
        <v>0</v>
      </c>
      <c r="BF17" s="109">
        <f t="shared" si="77"/>
        <v>0</v>
      </c>
      <c r="BG17" s="104">
        <v>72</v>
      </c>
      <c r="BH17" s="105">
        <v>67</v>
      </c>
      <c r="BI17" s="115">
        <f t="shared" si="31"/>
        <v>139</v>
      </c>
      <c r="BJ17" s="114">
        <f t="shared" si="78"/>
        <v>0.41142857142857142</v>
      </c>
      <c r="BK17" s="108">
        <f t="shared" si="79"/>
        <v>0.36612021857923499</v>
      </c>
      <c r="BL17" s="109">
        <f t="shared" si="80"/>
        <v>0.38826815642458101</v>
      </c>
      <c r="BM17" s="104">
        <v>12</v>
      </c>
      <c r="BN17" s="105">
        <v>12</v>
      </c>
      <c r="BO17" s="115">
        <f t="shared" si="35"/>
        <v>24</v>
      </c>
      <c r="BP17" s="114">
        <f t="shared" si="81"/>
        <v>6.8571428571428575E-2</v>
      </c>
      <c r="BQ17" s="108">
        <f t="shared" si="82"/>
        <v>6.5573770491803282E-2</v>
      </c>
      <c r="BR17" s="109">
        <f t="shared" si="83"/>
        <v>6.7039106145251395E-2</v>
      </c>
      <c r="BS17" s="113">
        <v>55</v>
      </c>
      <c r="BT17" s="105">
        <v>48</v>
      </c>
      <c r="BU17" s="106">
        <f t="shared" si="39"/>
        <v>103</v>
      </c>
      <c r="BV17" s="114">
        <f t="shared" si="84"/>
        <v>0.31428571428571428</v>
      </c>
      <c r="BW17" s="108">
        <f t="shared" si="85"/>
        <v>0.26229508196721313</v>
      </c>
      <c r="BX17" s="109">
        <f t="shared" si="86"/>
        <v>0.28770949720670391</v>
      </c>
      <c r="BY17" s="113">
        <v>8</v>
      </c>
      <c r="BZ17" s="105">
        <v>4</v>
      </c>
      <c r="CA17" s="106">
        <f t="shared" si="43"/>
        <v>12</v>
      </c>
      <c r="CB17" s="107">
        <f t="shared" si="87"/>
        <v>4.5714285714285714E-2</v>
      </c>
      <c r="CC17" s="108">
        <f t="shared" si="88"/>
        <v>2.185792349726776E-2</v>
      </c>
      <c r="CD17" s="109">
        <f t="shared" si="89"/>
        <v>3.3519553072625698E-2</v>
      </c>
      <c r="CE17" s="113">
        <v>67</v>
      </c>
      <c r="CF17" s="105">
        <v>52</v>
      </c>
      <c r="CG17" s="115">
        <f t="shared" si="47"/>
        <v>119</v>
      </c>
      <c r="CH17" s="114">
        <f t="shared" si="48"/>
        <v>0.38285714285714284</v>
      </c>
      <c r="CI17" s="108">
        <f t="shared" si="49"/>
        <v>0.28415300546448086</v>
      </c>
      <c r="CJ17" s="109">
        <f t="shared" si="50"/>
        <v>0.33240223463687152</v>
      </c>
      <c r="CK17" s="104">
        <v>4</v>
      </c>
      <c r="CL17" s="105">
        <v>4</v>
      </c>
      <c r="CM17" s="115">
        <f t="shared" si="51"/>
        <v>8</v>
      </c>
      <c r="CN17" s="114">
        <f t="shared" si="90"/>
        <v>2.2857142857142857E-2</v>
      </c>
      <c r="CO17" s="108">
        <f t="shared" si="91"/>
        <v>2.185792349726776E-2</v>
      </c>
      <c r="CP17" s="109">
        <f t="shared" si="92"/>
        <v>2.23463687150838E-2</v>
      </c>
      <c r="CQ17" s="116">
        <f t="shared" si="93"/>
        <v>71</v>
      </c>
      <c r="CR17" s="117">
        <f t="shared" si="55"/>
        <v>56</v>
      </c>
      <c r="CS17" s="118">
        <f t="shared" si="56"/>
        <v>127</v>
      </c>
      <c r="CT17" s="119">
        <f t="shared" si="94"/>
        <v>0.40571428571428569</v>
      </c>
      <c r="CU17" s="108">
        <f t="shared" si="95"/>
        <v>0.30601092896174864</v>
      </c>
      <c r="CV17" s="109">
        <f t="shared" si="96"/>
        <v>0.35474860335195529</v>
      </c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</row>
    <row r="18" spans="1:119" s="121" customFormat="1" ht="13.5" customHeight="1">
      <c r="A18" s="103" t="s">
        <v>26</v>
      </c>
      <c r="B18" s="104">
        <v>95</v>
      </c>
      <c r="C18" s="105">
        <v>86</v>
      </c>
      <c r="D18" s="106">
        <f t="shared" si="60"/>
        <v>181</v>
      </c>
      <c r="E18" s="104">
        <v>16</v>
      </c>
      <c r="F18" s="105">
        <v>7</v>
      </c>
      <c r="G18" s="106">
        <f t="shared" si="0"/>
        <v>23</v>
      </c>
      <c r="H18" s="107">
        <f t="shared" si="61"/>
        <v>0.16842105263157894</v>
      </c>
      <c r="I18" s="108">
        <f t="shared" si="62"/>
        <v>8.1395348837209308E-2</v>
      </c>
      <c r="J18" s="109">
        <f t="shared" si="63"/>
        <v>0.1270718232044199</v>
      </c>
      <c r="K18" s="104">
        <v>12</v>
      </c>
      <c r="L18" s="105">
        <v>4</v>
      </c>
      <c r="M18" s="106">
        <f t="shared" si="4"/>
        <v>16</v>
      </c>
      <c r="N18" s="63">
        <f t="shared" si="97"/>
        <v>0.75</v>
      </c>
      <c r="O18" s="64">
        <f t="shared" si="98"/>
        <v>0.5714285714285714</v>
      </c>
      <c r="P18" s="65">
        <f t="shared" si="99"/>
        <v>0.69565217391304346</v>
      </c>
      <c r="Q18" s="104">
        <v>6</v>
      </c>
      <c r="R18" s="105">
        <v>4</v>
      </c>
      <c r="S18" s="106">
        <f t="shared" si="8"/>
        <v>10</v>
      </c>
      <c r="T18" s="66">
        <f t="shared" si="64"/>
        <v>6.3157894736842107E-2</v>
      </c>
      <c r="U18" s="67">
        <f t="shared" si="100"/>
        <v>4.6511627906976744E-2</v>
      </c>
      <c r="V18" s="68">
        <f t="shared" si="65"/>
        <v>5.5248618784530384E-2</v>
      </c>
      <c r="W18" s="104">
        <v>24</v>
      </c>
      <c r="X18" s="105">
        <v>5</v>
      </c>
      <c r="Y18" s="106">
        <f t="shared" si="9"/>
        <v>29</v>
      </c>
      <c r="Z18" s="69">
        <f t="shared" si="101"/>
        <v>0.25263157894736843</v>
      </c>
      <c r="AA18" s="70">
        <f t="shared" si="102"/>
        <v>5.8139534883720929E-2</v>
      </c>
      <c r="AB18" s="71">
        <f t="shared" si="103"/>
        <v>0.16022099447513813</v>
      </c>
      <c r="AC18" s="104">
        <v>0</v>
      </c>
      <c r="AD18" s="105">
        <v>0</v>
      </c>
      <c r="AE18" s="106">
        <f t="shared" si="11"/>
        <v>0</v>
      </c>
      <c r="AF18" s="95">
        <f t="shared" si="104"/>
        <v>0</v>
      </c>
      <c r="AG18" s="70">
        <f t="shared" si="105"/>
        <v>0</v>
      </c>
      <c r="AH18" s="71">
        <f t="shared" si="106"/>
        <v>0</v>
      </c>
      <c r="AI18" s="104">
        <f t="shared" si="15"/>
        <v>30</v>
      </c>
      <c r="AJ18" s="105">
        <f t="shared" si="16"/>
        <v>9</v>
      </c>
      <c r="AK18" s="106">
        <f t="shared" si="17"/>
        <v>39</v>
      </c>
      <c r="AL18" s="110">
        <f t="shared" si="69"/>
        <v>0.31578947368421051</v>
      </c>
      <c r="AM18" s="111">
        <f t="shared" si="70"/>
        <v>0.10465116279069768</v>
      </c>
      <c r="AN18" s="112">
        <f t="shared" si="71"/>
        <v>0.21546961325966851</v>
      </c>
      <c r="AO18" s="104">
        <v>7</v>
      </c>
      <c r="AP18" s="105">
        <v>44</v>
      </c>
      <c r="AQ18" s="106">
        <f t="shared" si="21"/>
        <v>51</v>
      </c>
      <c r="AR18" s="77">
        <f t="shared" si="107"/>
        <v>7.3684210526315783E-2</v>
      </c>
      <c r="AS18" s="78">
        <f t="shared" si="108"/>
        <v>0.51162790697674421</v>
      </c>
      <c r="AT18" s="79">
        <f t="shared" si="109"/>
        <v>0.28176795580110497</v>
      </c>
      <c r="AU18" s="113">
        <v>0</v>
      </c>
      <c r="AV18" s="105">
        <v>0</v>
      </c>
      <c r="AW18" s="106">
        <f t="shared" si="23"/>
        <v>0</v>
      </c>
      <c r="AX18" s="114">
        <f t="shared" si="72"/>
        <v>0</v>
      </c>
      <c r="AY18" s="108">
        <f t="shared" si="73"/>
        <v>0</v>
      </c>
      <c r="AZ18" s="109">
        <f t="shared" si="74"/>
        <v>0</v>
      </c>
      <c r="BA18" s="113">
        <v>0</v>
      </c>
      <c r="BB18" s="105">
        <v>0</v>
      </c>
      <c r="BC18" s="106">
        <f t="shared" si="27"/>
        <v>0</v>
      </c>
      <c r="BD18" s="114">
        <f t="shared" si="75"/>
        <v>0</v>
      </c>
      <c r="BE18" s="108">
        <f t="shared" si="76"/>
        <v>0</v>
      </c>
      <c r="BF18" s="109">
        <f t="shared" si="77"/>
        <v>0</v>
      </c>
      <c r="BG18" s="104">
        <v>19</v>
      </c>
      <c r="BH18" s="105">
        <v>28</v>
      </c>
      <c r="BI18" s="115">
        <f t="shared" si="31"/>
        <v>47</v>
      </c>
      <c r="BJ18" s="114">
        <f t="shared" si="78"/>
        <v>0.2</v>
      </c>
      <c r="BK18" s="108">
        <f t="shared" si="79"/>
        <v>0.32558139534883723</v>
      </c>
      <c r="BL18" s="109">
        <f t="shared" si="80"/>
        <v>0.25966850828729282</v>
      </c>
      <c r="BM18" s="104">
        <v>0</v>
      </c>
      <c r="BN18" s="105">
        <v>0</v>
      </c>
      <c r="BO18" s="115">
        <f t="shared" si="35"/>
        <v>0</v>
      </c>
      <c r="BP18" s="114">
        <f t="shared" si="81"/>
        <v>0</v>
      </c>
      <c r="BQ18" s="108">
        <f t="shared" si="82"/>
        <v>0</v>
      </c>
      <c r="BR18" s="109">
        <f t="shared" si="83"/>
        <v>0</v>
      </c>
      <c r="BS18" s="113">
        <v>31</v>
      </c>
      <c r="BT18" s="105">
        <v>6</v>
      </c>
      <c r="BU18" s="106">
        <f t="shared" si="39"/>
        <v>37</v>
      </c>
      <c r="BV18" s="114">
        <f t="shared" si="84"/>
        <v>0.32631578947368423</v>
      </c>
      <c r="BW18" s="108">
        <f t="shared" si="85"/>
        <v>6.9767441860465115E-2</v>
      </c>
      <c r="BX18" s="109">
        <f t="shared" si="86"/>
        <v>0.20441988950276244</v>
      </c>
      <c r="BY18" s="113">
        <v>3</v>
      </c>
      <c r="BZ18" s="105">
        <v>0</v>
      </c>
      <c r="CA18" s="106">
        <f t="shared" si="43"/>
        <v>3</v>
      </c>
      <c r="CB18" s="107">
        <f t="shared" si="87"/>
        <v>3.1578947368421054E-2</v>
      </c>
      <c r="CC18" s="108">
        <f t="shared" si="88"/>
        <v>0</v>
      </c>
      <c r="CD18" s="109">
        <f t="shared" si="89"/>
        <v>1.6574585635359115E-2</v>
      </c>
      <c r="CE18" s="113">
        <v>16</v>
      </c>
      <c r="CF18" s="105">
        <v>3</v>
      </c>
      <c r="CG18" s="115">
        <f t="shared" si="47"/>
        <v>19</v>
      </c>
      <c r="CH18" s="114">
        <f t="shared" si="48"/>
        <v>0.16842105263157894</v>
      </c>
      <c r="CI18" s="108">
        <f t="shared" si="49"/>
        <v>3.4883720930232558E-2</v>
      </c>
      <c r="CJ18" s="109">
        <f t="shared" si="50"/>
        <v>0.10497237569060773</v>
      </c>
      <c r="CK18" s="104">
        <v>0</v>
      </c>
      <c r="CL18" s="105">
        <v>0</v>
      </c>
      <c r="CM18" s="115">
        <f t="shared" si="51"/>
        <v>0</v>
      </c>
      <c r="CN18" s="114">
        <f t="shared" si="90"/>
        <v>0</v>
      </c>
      <c r="CO18" s="108">
        <f t="shared" si="91"/>
        <v>0</v>
      </c>
      <c r="CP18" s="109">
        <f t="shared" si="92"/>
        <v>0</v>
      </c>
      <c r="CQ18" s="116">
        <f t="shared" si="93"/>
        <v>16</v>
      </c>
      <c r="CR18" s="117">
        <f t="shared" si="55"/>
        <v>3</v>
      </c>
      <c r="CS18" s="118">
        <f t="shared" si="56"/>
        <v>19</v>
      </c>
      <c r="CT18" s="119">
        <f t="shared" si="94"/>
        <v>0.16842105263157894</v>
      </c>
      <c r="CU18" s="108">
        <f t="shared" si="95"/>
        <v>3.4883720930232558E-2</v>
      </c>
      <c r="CV18" s="109">
        <f t="shared" si="96"/>
        <v>0.10497237569060773</v>
      </c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</row>
    <row r="19" spans="1:119" s="121" customFormat="1" ht="13.5" customHeight="1">
      <c r="A19" s="103" t="s">
        <v>27</v>
      </c>
      <c r="B19" s="104">
        <v>53</v>
      </c>
      <c r="C19" s="105">
        <v>67</v>
      </c>
      <c r="D19" s="106">
        <f t="shared" si="60"/>
        <v>120</v>
      </c>
      <c r="E19" s="104">
        <v>3</v>
      </c>
      <c r="F19" s="105">
        <v>2</v>
      </c>
      <c r="G19" s="106">
        <f t="shared" si="0"/>
        <v>5</v>
      </c>
      <c r="H19" s="107">
        <f t="shared" si="61"/>
        <v>5.6603773584905662E-2</v>
      </c>
      <c r="I19" s="108">
        <f t="shared" si="62"/>
        <v>2.9850746268656716E-2</v>
      </c>
      <c r="J19" s="109">
        <f t="shared" si="63"/>
        <v>4.1666666666666664E-2</v>
      </c>
      <c r="K19" s="104">
        <v>2</v>
      </c>
      <c r="L19" s="105">
        <v>2</v>
      </c>
      <c r="M19" s="106">
        <f t="shared" si="4"/>
        <v>4</v>
      </c>
      <c r="N19" s="63">
        <f t="shared" si="97"/>
        <v>0.66666666666666663</v>
      </c>
      <c r="O19" s="64">
        <f t="shared" si="98"/>
        <v>1</v>
      </c>
      <c r="P19" s="65">
        <f t="shared" si="99"/>
        <v>0.8</v>
      </c>
      <c r="Q19" s="104">
        <v>1</v>
      </c>
      <c r="R19" s="105">
        <v>0</v>
      </c>
      <c r="S19" s="106">
        <f t="shared" si="8"/>
        <v>1</v>
      </c>
      <c r="T19" s="66">
        <f t="shared" si="64"/>
        <v>1.8867924528301886E-2</v>
      </c>
      <c r="U19" s="67">
        <f t="shared" si="100"/>
        <v>0</v>
      </c>
      <c r="V19" s="68">
        <f t="shared" si="65"/>
        <v>8.3333333333333332E-3</v>
      </c>
      <c r="W19" s="104">
        <v>2</v>
      </c>
      <c r="X19" s="105">
        <v>2</v>
      </c>
      <c r="Y19" s="106">
        <f t="shared" si="9"/>
        <v>4</v>
      </c>
      <c r="Z19" s="69">
        <f t="shared" si="101"/>
        <v>3.7735849056603772E-2</v>
      </c>
      <c r="AA19" s="70">
        <f t="shared" si="102"/>
        <v>2.9850746268656716E-2</v>
      </c>
      <c r="AB19" s="71">
        <f t="shared" si="103"/>
        <v>3.3333333333333333E-2</v>
      </c>
      <c r="AC19" s="104">
        <v>0</v>
      </c>
      <c r="AD19" s="105">
        <v>0</v>
      </c>
      <c r="AE19" s="106">
        <f t="shared" si="11"/>
        <v>0</v>
      </c>
      <c r="AF19" s="95">
        <f t="shared" si="104"/>
        <v>0</v>
      </c>
      <c r="AG19" s="70">
        <f t="shared" si="105"/>
        <v>0</v>
      </c>
      <c r="AH19" s="71">
        <f t="shared" si="106"/>
        <v>0</v>
      </c>
      <c r="AI19" s="104">
        <f t="shared" si="15"/>
        <v>3</v>
      </c>
      <c r="AJ19" s="105">
        <f t="shared" si="16"/>
        <v>2</v>
      </c>
      <c r="AK19" s="106">
        <f t="shared" si="17"/>
        <v>5</v>
      </c>
      <c r="AL19" s="110">
        <f t="shared" si="69"/>
        <v>5.6603773584905662E-2</v>
      </c>
      <c r="AM19" s="111">
        <f t="shared" si="70"/>
        <v>2.9850746268656716E-2</v>
      </c>
      <c r="AN19" s="112">
        <f t="shared" si="71"/>
        <v>4.1666666666666664E-2</v>
      </c>
      <c r="AO19" s="104">
        <v>3</v>
      </c>
      <c r="AP19" s="105">
        <v>8</v>
      </c>
      <c r="AQ19" s="106">
        <f t="shared" si="21"/>
        <v>11</v>
      </c>
      <c r="AR19" s="77">
        <f t="shared" si="107"/>
        <v>5.6603773584905662E-2</v>
      </c>
      <c r="AS19" s="78">
        <f t="shared" si="108"/>
        <v>0.11940298507462686</v>
      </c>
      <c r="AT19" s="79">
        <f t="shared" si="109"/>
        <v>9.166666666666666E-2</v>
      </c>
      <c r="AU19" s="113">
        <v>0</v>
      </c>
      <c r="AV19" s="105">
        <v>2</v>
      </c>
      <c r="AW19" s="106">
        <f t="shared" si="23"/>
        <v>2</v>
      </c>
      <c r="AX19" s="114">
        <f t="shared" si="72"/>
        <v>0</v>
      </c>
      <c r="AY19" s="108">
        <f t="shared" si="73"/>
        <v>2.9850746268656716E-2</v>
      </c>
      <c r="AZ19" s="109">
        <f t="shared" si="74"/>
        <v>1.6666666666666666E-2</v>
      </c>
      <c r="BA19" s="113">
        <v>0</v>
      </c>
      <c r="BB19" s="105">
        <v>0</v>
      </c>
      <c r="BC19" s="106">
        <f t="shared" si="27"/>
        <v>0</v>
      </c>
      <c r="BD19" s="114">
        <f t="shared" si="75"/>
        <v>0</v>
      </c>
      <c r="BE19" s="108">
        <f t="shared" si="76"/>
        <v>0</v>
      </c>
      <c r="BF19" s="109">
        <f t="shared" si="77"/>
        <v>0</v>
      </c>
      <c r="BG19" s="104">
        <v>10</v>
      </c>
      <c r="BH19" s="105">
        <v>10</v>
      </c>
      <c r="BI19" s="115">
        <f t="shared" si="31"/>
        <v>20</v>
      </c>
      <c r="BJ19" s="114">
        <f t="shared" si="78"/>
        <v>0.18867924528301888</v>
      </c>
      <c r="BK19" s="108">
        <f t="shared" si="79"/>
        <v>0.14925373134328357</v>
      </c>
      <c r="BL19" s="109">
        <f t="shared" si="80"/>
        <v>0.16666666666666666</v>
      </c>
      <c r="BM19" s="104">
        <v>2</v>
      </c>
      <c r="BN19" s="105">
        <v>1</v>
      </c>
      <c r="BO19" s="115">
        <f t="shared" si="35"/>
        <v>3</v>
      </c>
      <c r="BP19" s="114">
        <f t="shared" si="81"/>
        <v>3.7735849056603772E-2</v>
      </c>
      <c r="BQ19" s="108">
        <f t="shared" si="82"/>
        <v>1.4925373134328358E-2</v>
      </c>
      <c r="BR19" s="109">
        <f t="shared" si="83"/>
        <v>2.5000000000000001E-2</v>
      </c>
      <c r="BS19" s="113">
        <v>7</v>
      </c>
      <c r="BT19" s="105">
        <v>7</v>
      </c>
      <c r="BU19" s="106">
        <f t="shared" si="39"/>
        <v>14</v>
      </c>
      <c r="BV19" s="114">
        <f t="shared" si="84"/>
        <v>0.13207547169811321</v>
      </c>
      <c r="BW19" s="108">
        <f t="shared" si="85"/>
        <v>0.1044776119402985</v>
      </c>
      <c r="BX19" s="109">
        <f t="shared" si="86"/>
        <v>0.11666666666666667</v>
      </c>
      <c r="BY19" s="113">
        <v>4</v>
      </c>
      <c r="BZ19" s="105">
        <v>1</v>
      </c>
      <c r="CA19" s="106">
        <f t="shared" si="43"/>
        <v>5</v>
      </c>
      <c r="CB19" s="107">
        <f t="shared" si="87"/>
        <v>7.5471698113207544E-2</v>
      </c>
      <c r="CC19" s="108">
        <f t="shared" si="88"/>
        <v>1.4925373134328358E-2</v>
      </c>
      <c r="CD19" s="109">
        <f t="shared" si="89"/>
        <v>4.1666666666666664E-2</v>
      </c>
      <c r="CE19" s="113">
        <v>9</v>
      </c>
      <c r="CF19" s="105">
        <v>5</v>
      </c>
      <c r="CG19" s="115">
        <f t="shared" si="47"/>
        <v>14</v>
      </c>
      <c r="CH19" s="114">
        <f t="shared" si="48"/>
        <v>0.16981132075471697</v>
      </c>
      <c r="CI19" s="108">
        <f t="shared" si="49"/>
        <v>7.4626865671641784E-2</v>
      </c>
      <c r="CJ19" s="109">
        <f t="shared" si="50"/>
        <v>0.11666666666666667</v>
      </c>
      <c r="CK19" s="104">
        <v>0</v>
      </c>
      <c r="CL19" s="105">
        <v>0</v>
      </c>
      <c r="CM19" s="115">
        <f t="shared" si="51"/>
        <v>0</v>
      </c>
      <c r="CN19" s="114">
        <f t="shared" si="90"/>
        <v>0</v>
      </c>
      <c r="CO19" s="108">
        <f t="shared" si="91"/>
        <v>0</v>
      </c>
      <c r="CP19" s="109">
        <f t="shared" si="92"/>
        <v>0</v>
      </c>
      <c r="CQ19" s="116">
        <f t="shared" si="93"/>
        <v>9</v>
      </c>
      <c r="CR19" s="117">
        <f t="shared" si="55"/>
        <v>5</v>
      </c>
      <c r="CS19" s="118">
        <f t="shared" si="56"/>
        <v>14</v>
      </c>
      <c r="CT19" s="119">
        <f t="shared" si="94"/>
        <v>0.16981132075471697</v>
      </c>
      <c r="CU19" s="108">
        <f t="shared" si="95"/>
        <v>7.4626865671641784E-2</v>
      </c>
      <c r="CV19" s="109">
        <f t="shared" si="96"/>
        <v>0.11666666666666667</v>
      </c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</row>
    <row r="20" spans="1:119" s="121" customFormat="1" ht="13.5" customHeight="1">
      <c r="A20" s="103" t="s">
        <v>42</v>
      </c>
      <c r="B20" s="104">
        <v>114</v>
      </c>
      <c r="C20" s="105">
        <v>139</v>
      </c>
      <c r="D20" s="106">
        <f t="shared" si="60"/>
        <v>253</v>
      </c>
      <c r="E20" s="104">
        <v>39</v>
      </c>
      <c r="F20" s="105">
        <v>49</v>
      </c>
      <c r="G20" s="106">
        <f t="shared" si="0"/>
        <v>88</v>
      </c>
      <c r="H20" s="107">
        <f t="shared" si="61"/>
        <v>0.34210526315789475</v>
      </c>
      <c r="I20" s="108">
        <f t="shared" si="62"/>
        <v>0.35251798561151076</v>
      </c>
      <c r="J20" s="109">
        <f t="shared" si="63"/>
        <v>0.34782608695652173</v>
      </c>
      <c r="K20" s="104">
        <v>21</v>
      </c>
      <c r="L20" s="105">
        <v>25</v>
      </c>
      <c r="M20" s="106">
        <f t="shared" si="4"/>
        <v>46</v>
      </c>
      <c r="N20" s="63">
        <f t="shared" si="97"/>
        <v>0.53846153846153844</v>
      </c>
      <c r="O20" s="64">
        <f t="shared" si="98"/>
        <v>0.51020408163265307</v>
      </c>
      <c r="P20" s="65">
        <f>IF(G20=0,0,M20/G20)</f>
        <v>0.52272727272727271</v>
      </c>
      <c r="Q20" s="104">
        <v>19</v>
      </c>
      <c r="R20" s="105">
        <v>20</v>
      </c>
      <c r="S20" s="106">
        <f t="shared" si="8"/>
        <v>39</v>
      </c>
      <c r="T20" s="66">
        <f t="shared" si="64"/>
        <v>0.16666666666666666</v>
      </c>
      <c r="U20" s="67">
        <f t="shared" si="100"/>
        <v>0.14388489208633093</v>
      </c>
      <c r="V20" s="68">
        <f t="shared" si="65"/>
        <v>0.1541501976284585</v>
      </c>
      <c r="W20" s="104">
        <v>97</v>
      </c>
      <c r="X20" s="105">
        <v>93</v>
      </c>
      <c r="Y20" s="106">
        <f t="shared" si="9"/>
        <v>190</v>
      </c>
      <c r="Z20" s="69">
        <f t="shared" si="101"/>
        <v>0.85087719298245612</v>
      </c>
      <c r="AA20" s="70">
        <f t="shared" si="102"/>
        <v>0.6690647482014388</v>
      </c>
      <c r="AB20" s="71">
        <f t="shared" si="103"/>
        <v>0.75098814229249011</v>
      </c>
      <c r="AC20" s="104">
        <v>0</v>
      </c>
      <c r="AD20" s="105">
        <v>0</v>
      </c>
      <c r="AE20" s="106">
        <f t="shared" si="11"/>
        <v>0</v>
      </c>
      <c r="AF20" s="95">
        <f t="shared" si="104"/>
        <v>0</v>
      </c>
      <c r="AG20" s="70">
        <f t="shared" si="105"/>
        <v>0</v>
      </c>
      <c r="AH20" s="71">
        <f t="shared" si="106"/>
        <v>0</v>
      </c>
      <c r="AI20" s="104">
        <f t="shared" si="15"/>
        <v>116</v>
      </c>
      <c r="AJ20" s="105">
        <f t="shared" si="16"/>
        <v>113</v>
      </c>
      <c r="AK20" s="106">
        <f t="shared" si="17"/>
        <v>229</v>
      </c>
      <c r="AL20" s="110">
        <f t="shared" si="69"/>
        <v>1.0175438596491229</v>
      </c>
      <c r="AM20" s="111">
        <f t="shared" si="70"/>
        <v>0.81294964028776984</v>
      </c>
      <c r="AN20" s="112">
        <f t="shared" si="71"/>
        <v>0.90513833992094861</v>
      </c>
      <c r="AO20" s="104">
        <v>67</v>
      </c>
      <c r="AP20" s="105">
        <v>123</v>
      </c>
      <c r="AQ20" s="106">
        <f t="shared" si="21"/>
        <v>190</v>
      </c>
      <c r="AR20" s="77">
        <f t="shared" si="107"/>
        <v>0.58771929824561409</v>
      </c>
      <c r="AS20" s="78">
        <f t="shared" si="108"/>
        <v>0.8848920863309353</v>
      </c>
      <c r="AT20" s="79">
        <f t="shared" si="109"/>
        <v>0.75098814229249011</v>
      </c>
      <c r="AU20" s="113">
        <v>5</v>
      </c>
      <c r="AV20" s="105">
        <v>2</v>
      </c>
      <c r="AW20" s="106">
        <f t="shared" si="23"/>
        <v>7</v>
      </c>
      <c r="AX20" s="114">
        <f t="shared" si="72"/>
        <v>4.3859649122807015E-2</v>
      </c>
      <c r="AY20" s="108">
        <f t="shared" si="73"/>
        <v>1.4388489208633094E-2</v>
      </c>
      <c r="AZ20" s="109">
        <f t="shared" si="74"/>
        <v>2.766798418972332E-2</v>
      </c>
      <c r="BA20" s="113">
        <v>1</v>
      </c>
      <c r="BB20" s="105">
        <v>0</v>
      </c>
      <c r="BC20" s="106">
        <f t="shared" si="27"/>
        <v>1</v>
      </c>
      <c r="BD20" s="114">
        <f t="shared" si="75"/>
        <v>8.771929824561403E-3</v>
      </c>
      <c r="BE20" s="108">
        <f t="shared" si="76"/>
        <v>0</v>
      </c>
      <c r="BF20" s="109">
        <f t="shared" si="77"/>
        <v>3.952569169960474E-3</v>
      </c>
      <c r="BG20" s="104">
        <v>43</v>
      </c>
      <c r="BH20" s="105">
        <v>41</v>
      </c>
      <c r="BI20" s="115">
        <f t="shared" si="31"/>
        <v>84</v>
      </c>
      <c r="BJ20" s="114">
        <f t="shared" si="78"/>
        <v>0.37719298245614036</v>
      </c>
      <c r="BK20" s="108">
        <f t="shared" si="79"/>
        <v>0.29496402877697842</v>
      </c>
      <c r="BL20" s="109">
        <f t="shared" si="80"/>
        <v>0.33201581027667987</v>
      </c>
      <c r="BM20" s="104">
        <v>9</v>
      </c>
      <c r="BN20" s="105">
        <v>11</v>
      </c>
      <c r="BO20" s="115">
        <f t="shared" si="35"/>
        <v>20</v>
      </c>
      <c r="BP20" s="114">
        <f t="shared" si="81"/>
        <v>7.8947368421052627E-2</v>
      </c>
      <c r="BQ20" s="108">
        <f t="shared" si="82"/>
        <v>7.9136690647482008E-2</v>
      </c>
      <c r="BR20" s="109">
        <f t="shared" si="83"/>
        <v>7.9051383399209488E-2</v>
      </c>
      <c r="BS20" s="113">
        <v>11</v>
      </c>
      <c r="BT20" s="105">
        <v>12</v>
      </c>
      <c r="BU20" s="106">
        <f t="shared" si="39"/>
        <v>23</v>
      </c>
      <c r="BV20" s="114">
        <f t="shared" si="84"/>
        <v>9.6491228070175433E-2</v>
      </c>
      <c r="BW20" s="108">
        <f t="shared" si="85"/>
        <v>8.6330935251798566E-2</v>
      </c>
      <c r="BX20" s="109">
        <f t="shared" si="86"/>
        <v>9.0909090909090912E-2</v>
      </c>
      <c r="BY20" s="113">
        <v>4</v>
      </c>
      <c r="BZ20" s="105">
        <v>3</v>
      </c>
      <c r="CA20" s="106">
        <f t="shared" si="43"/>
        <v>7</v>
      </c>
      <c r="CB20" s="107">
        <f t="shared" si="87"/>
        <v>3.5087719298245612E-2</v>
      </c>
      <c r="CC20" s="108">
        <f t="shared" si="88"/>
        <v>2.1582733812949641E-2</v>
      </c>
      <c r="CD20" s="109">
        <f t="shared" si="89"/>
        <v>2.766798418972332E-2</v>
      </c>
      <c r="CE20" s="113">
        <v>5</v>
      </c>
      <c r="CF20" s="105">
        <v>4</v>
      </c>
      <c r="CG20" s="115">
        <f t="shared" si="47"/>
        <v>9</v>
      </c>
      <c r="CH20" s="114">
        <f t="shared" si="48"/>
        <v>4.3859649122807015E-2</v>
      </c>
      <c r="CI20" s="108">
        <f t="shared" si="49"/>
        <v>2.8776978417266189E-2</v>
      </c>
      <c r="CJ20" s="109">
        <f t="shared" si="50"/>
        <v>3.5573122529644272E-2</v>
      </c>
      <c r="CK20" s="104">
        <v>3</v>
      </c>
      <c r="CL20" s="105">
        <v>5</v>
      </c>
      <c r="CM20" s="115">
        <f t="shared" si="51"/>
        <v>8</v>
      </c>
      <c r="CN20" s="114">
        <f t="shared" si="90"/>
        <v>2.6315789473684209E-2</v>
      </c>
      <c r="CO20" s="108">
        <f t="shared" si="91"/>
        <v>3.5971223021582732E-2</v>
      </c>
      <c r="CP20" s="109">
        <f t="shared" si="92"/>
        <v>3.1620553359683792E-2</v>
      </c>
      <c r="CQ20" s="116">
        <f t="shared" si="93"/>
        <v>8</v>
      </c>
      <c r="CR20" s="117">
        <f t="shared" si="55"/>
        <v>9</v>
      </c>
      <c r="CS20" s="118">
        <f t="shared" si="56"/>
        <v>17</v>
      </c>
      <c r="CT20" s="119">
        <f t="shared" si="94"/>
        <v>7.0175438596491224E-2</v>
      </c>
      <c r="CU20" s="108">
        <f t="shared" si="95"/>
        <v>6.4748201438848921E-2</v>
      </c>
      <c r="CV20" s="109">
        <f t="shared" si="96"/>
        <v>6.7193675889328064E-2</v>
      </c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</row>
    <row r="21" spans="1:119" s="121" customFormat="1" ht="13.5" customHeight="1">
      <c r="A21" s="103" t="s">
        <v>28</v>
      </c>
      <c r="B21" s="104">
        <v>31</v>
      </c>
      <c r="C21" s="105">
        <v>31</v>
      </c>
      <c r="D21" s="106">
        <f t="shared" si="60"/>
        <v>62</v>
      </c>
      <c r="E21" s="104">
        <v>1</v>
      </c>
      <c r="F21" s="105">
        <v>7</v>
      </c>
      <c r="G21" s="106">
        <f t="shared" si="0"/>
        <v>8</v>
      </c>
      <c r="H21" s="107">
        <f t="shared" si="61"/>
        <v>3.2258064516129031E-2</v>
      </c>
      <c r="I21" s="108">
        <f t="shared" si="62"/>
        <v>0.22580645161290322</v>
      </c>
      <c r="J21" s="109">
        <f t="shared" si="63"/>
        <v>0.12903225806451613</v>
      </c>
      <c r="K21" s="104">
        <v>1</v>
      </c>
      <c r="L21" s="105">
        <v>5</v>
      </c>
      <c r="M21" s="106">
        <f t="shared" si="4"/>
        <v>6</v>
      </c>
      <c r="N21" s="63">
        <f t="shared" ref="N21:N23" si="110">IF(E21=0,0,K21/E21)</f>
        <v>1</v>
      </c>
      <c r="O21" s="64">
        <f t="shared" ref="O21:O23" si="111">IF(F21=0,0,L21/F21)</f>
        <v>0.7142857142857143</v>
      </c>
      <c r="P21" s="65">
        <f t="shared" ref="P21:P23" si="112">IF(G21=0,0,M21/G21)</f>
        <v>0.75</v>
      </c>
      <c r="Q21" s="104">
        <v>0</v>
      </c>
      <c r="R21" s="105">
        <v>2</v>
      </c>
      <c r="S21" s="106">
        <f t="shared" si="8"/>
        <v>2</v>
      </c>
      <c r="T21" s="66">
        <f t="shared" si="64"/>
        <v>0</v>
      </c>
      <c r="U21" s="67">
        <f t="shared" si="100"/>
        <v>6.4516129032258063E-2</v>
      </c>
      <c r="V21" s="68">
        <f t="shared" si="65"/>
        <v>3.2258064516129031E-2</v>
      </c>
      <c r="W21" s="104">
        <v>2</v>
      </c>
      <c r="X21" s="105">
        <v>8</v>
      </c>
      <c r="Y21" s="106">
        <f t="shared" si="9"/>
        <v>10</v>
      </c>
      <c r="Z21" s="69">
        <f t="shared" si="101"/>
        <v>6.4516129032258063E-2</v>
      </c>
      <c r="AA21" s="70">
        <f t="shared" si="102"/>
        <v>0.25806451612903225</v>
      </c>
      <c r="AB21" s="71">
        <f t="shared" si="103"/>
        <v>0.16129032258064516</v>
      </c>
      <c r="AC21" s="104">
        <v>0</v>
      </c>
      <c r="AD21" s="105">
        <v>0</v>
      </c>
      <c r="AE21" s="106">
        <f t="shared" si="11"/>
        <v>0</v>
      </c>
      <c r="AF21" s="95">
        <f t="shared" si="104"/>
        <v>0</v>
      </c>
      <c r="AG21" s="70">
        <f t="shared" si="105"/>
        <v>0</v>
      </c>
      <c r="AH21" s="71">
        <f t="shared" si="106"/>
        <v>0</v>
      </c>
      <c r="AI21" s="104">
        <f t="shared" si="15"/>
        <v>2</v>
      </c>
      <c r="AJ21" s="105">
        <f t="shared" si="16"/>
        <v>10</v>
      </c>
      <c r="AK21" s="106">
        <f t="shared" si="17"/>
        <v>12</v>
      </c>
      <c r="AL21" s="110">
        <f t="shared" si="69"/>
        <v>6.4516129032258063E-2</v>
      </c>
      <c r="AM21" s="111">
        <f t="shared" si="70"/>
        <v>0.32258064516129031</v>
      </c>
      <c r="AN21" s="112">
        <f t="shared" si="71"/>
        <v>0.19354838709677419</v>
      </c>
      <c r="AO21" s="104">
        <v>3</v>
      </c>
      <c r="AP21" s="105">
        <v>10</v>
      </c>
      <c r="AQ21" s="106">
        <f t="shared" si="21"/>
        <v>13</v>
      </c>
      <c r="AR21" s="77">
        <f t="shared" si="107"/>
        <v>9.6774193548387094E-2</v>
      </c>
      <c r="AS21" s="78">
        <f t="shared" si="108"/>
        <v>0.32258064516129031</v>
      </c>
      <c r="AT21" s="79">
        <f t="shared" si="109"/>
        <v>0.20967741935483872</v>
      </c>
      <c r="AU21" s="113">
        <v>0</v>
      </c>
      <c r="AV21" s="105">
        <v>0</v>
      </c>
      <c r="AW21" s="106">
        <f t="shared" si="23"/>
        <v>0</v>
      </c>
      <c r="AX21" s="114">
        <f t="shared" si="72"/>
        <v>0</v>
      </c>
      <c r="AY21" s="108">
        <f t="shared" si="73"/>
        <v>0</v>
      </c>
      <c r="AZ21" s="109">
        <f t="shared" si="74"/>
        <v>0</v>
      </c>
      <c r="BA21" s="113">
        <v>0</v>
      </c>
      <c r="BB21" s="105">
        <v>0</v>
      </c>
      <c r="BC21" s="106">
        <f t="shared" si="27"/>
        <v>0</v>
      </c>
      <c r="BD21" s="114">
        <f t="shared" si="75"/>
        <v>0</v>
      </c>
      <c r="BE21" s="108">
        <f t="shared" si="76"/>
        <v>0</v>
      </c>
      <c r="BF21" s="109">
        <f t="shared" si="77"/>
        <v>0</v>
      </c>
      <c r="BG21" s="104">
        <v>6</v>
      </c>
      <c r="BH21" s="105">
        <v>6</v>
      </c>
      <c r="BI21" s="115">
        <f t="shared" si="31"/>
        <v>12</v>
      </c>
      <c r="BJ21" s="114">
        <f t="shared" si="78"/>
        <v>0.19354838709677419</v>
      </c>
      <c r="BK21" s="108">
        <f t="shared" si="79"/>
        <v>0.19354838709677419</v>
      </c>
      <c r="BL21" s="109">
        <f t="shared" si="80"/>
        <v>0.19354838709677419</v>
      </c>
      <c r="BM21" s="104">
        <v>0</v>
      </c>
      <c r="BN21" s="105">
        <v>0</v>
      </c>
      <c r="BO21" s="115">
        <f t="shared" si="35"/>
        <v>0</v>
      </c>
      <c r="BP21" s="114">
        <f t="shared" si="81"/>
        <v>0</v>
      </c>
      <c r="BQ21" s="108">
        <f t="shared" si="82"/>
        <v>0</v>
      </c>
      <c r="BR21" s="109">
        <f t="shared" si="83"/>
        <v>0</v>
      </c>
      <c r="BS21" s="113">
        <v>2</v>
      </c>
      <c r="BT21" s="105">
        <v>2</v>
      </c>
      <c r="BU21" s="106">
        <f t="shared" si="39"/>
        <v>4</v>
      </c>
      <c r="BV21" s="114">
        <f t="shared" si="84"/>
        <v>6.4516129032258063E-2</v>
      </c>
      <c r="BW21" s="108">
        <f t="shared" si="85"/>
        <v>6.4516129032258063E-2</v>
      </c>
      <c r="BX21" s="109">
        <f t="shared" si="86"/>
        <v>6.4516129032258063E-2</v>
      </c>
      <c r="BY21" s="113">
        <v>0</v>
      </c>
      <c r="BZ21" s="105">
        <v>0</v>
      </c>
      <c r="CA21" s="106">
        <f t="shared" si="43"/>
        <v>0</v>
      </c>
      <c r="CB21" s="107">
        <f t="shared" si="87"/>
        <v>0</v>
      </c>
      <c r="CC21" s="108">
        <f t="shared" si="88"/>
        <v>0</v>
      </c>
      <c r="CD21" s="109">
        <f t="shared" si="89"/>
        <v>0</v>
      </c>
      <c r="CE21" s="113">
        <v>2</v>
      </c>
      <c r="CF21" s="105">
        <v>1</v>
      </c>
      <c r="CG21" s="115">
        <f t="shared" si="47"/>
        <v>3</v>
      </c>
      <c r="CH21" s="114">
        <f t="shared" si="48"/>
        <v>6.4516129032258063E-2</v>
      </c>
      <c r="CI21" s="108">
        <f t="shared" si="49"/>
        <v>3.2258064516129031E-2</v>
      </c>
      <c r="CJ21" s="109">
        <f t="shared" si="50"/>
        <v>4.8387096774193547E-2</v>
      </c>
      <c r="CK21" s="104">
        <v>0</v>
      </c>
      <c r="CL21" s="105">
        <v>0</v>
      </c>
      <c r="CM21" s="115">
        <f t="shared" si="51"/>
        <v>0</v>
      </c>
      <c r="CN21" s="114">
        <f t="shared" si="90"/>
        <v>0</v>
      </c>
      <c r="CO21" s="108">
        <f t="shared" si="91"/>
        <v>0</v>
      </c>
      <c r="CP21" s="109">
        <f t="shared" si="92"/>
        <v>0</v>
      </c>
      <c r="CQ21" s="116">
        <f t="shared" si="93"/>
        <v>2</v>
      </c>
      <c r="CR21" s="117">
        <f t="shared" si="55"/>
        <v>1</v>
      </c>
      <c r="CS21" s="118">
        <f t="shared" si="56"/>
        <v>3</v>
      </c>
      <c r="CT21" s="119">
        <f t="shared" si="94"/>
        <v>6.4516129032258063E-2</v>
      </c>
      <c r="CU21" s="108">
        <f t="shared" si="95"/>
        <v>3.2258064516129031E-2</v>
      </c>
      <c r="CV21" s="109">
        <f t="shared" si="96"/>
        <v>4.8387096774193547E-2</v>
      </c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</row>
    <row r="22" spans="1:119" s="121" customFormat="1" ht="13.5" customHeight="1">
      <c r="A22" s="103" t="s">
        <v>29</v>
      </c>
      <c r="B22" s="104">
        <v>28</v>
      </c>
      <c r="C22" s="105">
        <v>28</v>
      </c>
      <c r="D22" s="106">
        <f t="shared" si="60"/>
        <v>56</v>
      </c>
      <c r="E22" s="104">
        <v>7</v>
      </c>
      <c r="F22" s="105">
        <v>11</v>
      </c>
      <c r="G22" s="106">
        <f t="shared" si="0"/>
        <v>18</v>
      </c>
      <c r="H22" s="107">
        <f t="shared" si="61"/>
        <v>0.25</v>
      </c>
      <c r="I22" s="108">
        <f t="shared" si="62"/>
        <v>0.39285714285714285</v>
      </c>
      <c r="J22" s="109">
        <f t="shared" si="63"/>
        <v>0.32142857142857145</v>
      </c>
      <c r="K22" s="104">
        <v>4</v>
      </c>
      <c r="L22" s="105">
        <v>3</v>
      </c>
      <c r="M22" s="106">
        <f t="shared" si="4"/>
        <v>7</v>
      </c>
      <c r="N22" s="63">
        <f t="shared" si="110"/>
        <v>0.5714285714285714</v>
      </c>
      <c r="O22" s="64">
        <f t="shared" si="111"/>
        <v>0.27272727272727271</v>
      </c>
      <c r="P22" s="65">
        <f t="shared" si="112"/>
        <v>0.3888888888888889</v>
      </c>
      <c r="Q22" s="104">
        <v>7</v>
      </c>
      <c r="R22" s="105">
        <v>22</v>
      </c>
      <c r="S22" s="106">
        <f t="shared" si="8"/>
        <v>29</v>
      </c>
      <c r="T22" s="66">
        <f t="shared" si="64"/>
        <v>0.25</v>
      </c>
      <c r="U22" s="67">
        <f t="shared" si="100"/>
        <v>0.7857142857142857</v>
      </c>
      <c r="V22" s="68">
        <f t="shared" si="65"/>
        <v>0.5178571428571429</v>
      </c>
      <c r="W22" s="104">
        <v>4</v>
      </c>
      <c r="X22" s="105">
        <v>9</v>
      </c>
      <c r="Y22" s="106">
        <f t="shared" si="9"/>
        <v>13</v>
      </c>
      <c r="Z22" s="69">
        <f t="shared" si="101"/>
        <v>0.14285714285714285</v>
      </c>
      <c r="AA22" s="70">
        <f t="shared" si="102"/>
        <v>0.32142857142857145</v>
      </c>
      <c r="AB22" s="71">
        <f t="shared" si="103"/>
        <v>0.23214285714285715</v>
      </c>
      <c r="AC22" s="104">
        <v>0</v>
      </c>
      <c r="AD22" s="105">
        <v>0</v>
      </c>
      <c r="AE22" s="106">
        <f t="shared" si="11"/>
        <v>0</v>
      </c>
      <c r="AF22" s="95">
        <f t="shared" si="104"/>
        <v>0</v>
      </c>
      <c r="AG22" s="70">
        <f t="shared" si="105"/>
        <v>0</v>
      </c>
      <c r="AH22" s="71">
        <f t="shared" si="106"/>
        <v>0</v>
      </c>
      <c r="AI22" s="104">
        <f t="shared" si="15"/>
        <v>11</v>
      </c>
      <c r="AJ22" s="105">
        <f t="shared" si="16"/>
        <v>31</v>
      </c>
      <c r="AK22" s="106">
        <f t="shared" si="17"/>
        <v>42</v>
      </c>
      <c r="AL22" s="110">
        <f t="shared" si="69"/>
        <v>0.39285714285714285</v>
      </c>
      <c r="AM22" s="111">
        <f t="shared" si="70"/>
        <v>1.1071428571428572</v>
      </c>
      <c r="AN22" s="112">
        <f t="shared" si="71"/>
        <v>0.75</v>
      </c>
      <c r="AO22" s="104">
        <v>0</v>
      </c>
      <c r="AP22" s="105">
        <v>0</v>
      </c>
      <c r="AQ22" s="106">
        <f t="shared" si="21"/>
        <v>0</v>
      </c>
      <c r="AR22" s="77">
        <f t="shared" si="107"/>
        <v>0</v>
      </c>
      <c r="AS22" s="78">
        <f t="shared" si="108"/>
        <v>0</v>
      </c>
      <c r="AT22" s="79">
        <f t="shared" si="109"/>
        <v>0</v>
      </c>
      <c r="AU22" s="113">
        <v>0</v>
      </c>
      <c r="AV22" s="105">
        <v>0</v>
      </c>
      <c r="AW22" s="106">
        <f t="shared" si="23"/>
        <v>0</v>
      </c>
      <c r="AX22" s="114">
        <f t="shared" si="72"/>
        <v>0</v>
      </c>
      <c r="AY22" s="108">
        <f t="shared" si="73"/>
        <v>0</v>
      </c>
      <c r="AZ22" s="109">
        <f t="shared" si="74"/>
        <v>0</v>
      </c>
      <c r="BA22" s="113">
        <v>0</v>
      </c>
      <c r="BB22" s="105">
        <v>0</v>
      </c>
      <c r="BC22" s="106">
        <f t="shared" si="27"/>
        <v>0</v>
      </c>
      <c r="BD22" s="114">
        <f t="shared" si="75"/>
        <v>0</v>
      </c>
      <c r="BE22" s="108">
        <f t="shared" si="76"/>
        <v>0</v>
      </c>
      <c r="BF22" s="109">
        <f t="shared" si="77"/>
        <v>0</v>
      </c>
      <c r="BG22" s="104">
        <v>0</v>
      </c>
      <c r="BH22" s="105">
        <v>0</v>
      </c>
      <c r="BI22" s="115">
        <f t="shared" si="31"/>
        <v>0</v>
      </c>
      <c r="BJ22" s="114">
        <f t="shared" si="78"/>
        <v>0</v>
      </c>
      <c r="BK22" s="108">
        <f t="shared" si="79"/>
        <v>0</v>
      </c>
      <c r="BL22" s="109">
        <f t="shared" si="80"/>
        <v>0</v>
      </c>
      <c r="BM22" s="104">
        <v>0</v>
      </c>
      <c r="BN22" s="105">
        <v>0</v>
      </c>
      <c r="BO22" s="115">
        <f t="shared" si="35"/>
        <v>0</v>
      </c>
      <c r="BP22" s="114">
        <f t="shared" si="81"/>
        <v>0</v>
      </c>
      <c r="BQ22" s="108">
        <f t="shared" si="82"/>
        <v>0</v>
      </c>
      <c r="BR22" s="109">
        <f t="shared" si="83"/>
        <v>0</v>
      </c>
      <c r="BS22" s="113">
        <v>1</v>
      </c>
      <c r="BT22" s="105">
        <v>0</v>
      </c>
      <c r="BU22" s="106">
        <f t="shared" si="39"/>
        <v>1</v>
      </c>
      <c r="BV22" s="114">
        <f t="shared" si="84"/>
        <v>3.5714285714285712E-2</v>
      </c>
      <c r="BW22" s="108">
        <f t="shared" si="85"/>
        <v>0</v>
      </c>
      <c r="BX22" s="109">
        <f t="shared" si="86"/>
        <v>1.7857142857142856E-2</v>
      </c>
      <c r="BY22" s="113">
        <v>0</v>
      </c>
      <c r="BZ22" s="105">
        <v>0</v>
      </c>
      <c r="CA22" s="106">
        <f t="shared" si="43"/>
        <v>0</v>
      </c>
      <c r="CB22" s="107">
        <f t="shared" si="87"/>
        <v>0</v>
      </c>
      <c r="CC22" s="108">
        <f t="shared" si="88"/>
        <v>0</v>
      </c>
      <c r="CD22" s="109">
        <f t="shared" si="89"/>
        <v>0</v>
      </c>
      <c r="CE22" s="113">
        <v>2</v>
      </c>
      <c r="CF22" s="105">
        <v>0</v>
      </c>
      <c r="CG22" s="115">
        <f t="shared" si="47"/>
        <v>2</v>
      </c>
      <c r="CH22" s="114">
        <f t="shared" si="48"/>
        <v>7.1428571428571425E-2</v>
      </c>
      <c r="CI22" s="108">
        <f t="shared" si="49"/>
        <v>0</v>
      </c>
      <c r="CJ22" s="109">
        <f t="shared" si="50"/>
        <v>3.5714285714285712E-2</v>
      </c>
      <c r="CK22" s="104">
        <v>0</v>
      </c>
      <c r="CL22" s="105">
        <v>0</v>
      </c>
      <c r="CM22" s="115">
        <f t="shared" si="51"/>
        <v>0</v>
      </c>
      <c r="CN22" s="114">
        <f t="shared" si="90"/>
        <v>0</v>
      </c>
      <c r="CO22" s="108">
        <f t="shared" si="91"/>
        <v>0</v>
      </c>
      <c r="CP22" s="109">
        <f t="shared" si="92"/>
        <v>0</v>
      </c>
      <c r="CQ22" s="116">
        <f t="shared" si="93"/>
        <v>2</v>
      </c>
      <c r="CR22" s="117">
        <f t="shared" si="55"/>
        <v>0</v>
      </c>
      <c r="CS22" s="118">
        <f t="shared" si="56"/>
        <v>2</v>
      </c>
      <c r="CT22" s="119">
        <f t="shared" si="94"/>
        <v>7.1428571428571425E-2</v>
      </c>
      <c r="CU22" s="108">
        <f t="shared" si="95"/>
        <v>0</v>
      </c>
      <c r="CV22" s="109">
        <f t="shared" si="96"/>
        <v>3.5714285714285712E-2</v>
      </c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</row>
    <row r="23" spans="1:119" s="121" customFormat="1" ht="13.5" customHeight="1">
      <c r="A23" s="122" t="s">
        <v>30</v>
      </c>
      <c r="B23" s="123">
        <v>33</v>
      </c>
      <c r="C23" s="124">
        <v>28</v>
      </c>
      <c r="D23" s="125">
        <f t="shared" si="60"/>
        <v>61</v>
      </c>
      <c r="E23" s="123">
        <v>2</v>
      </c>
      <c r="F23" s="124">
        <v>3</v>
      </c>
      <c r="G23" s="125">
        <f t="shared" si="0"/>
        <v>5</v>
      </c>
      <c r="H23" s="126">
        <f t="shared" si="61"/>
        <v>6.0606060606060608E-2</v>
      </c>
      <c r="I23" s="127">
        <f t="shared" si="62"/>
        <v>0.10714285714285714</v>
      </c>
      <c r="J23" s="128">
        <f t="shared" si="63"/>
        <v>8.1967213114754092E-2</v>
      </c>
      <c r="K23" s="123">
        <v>2</v>
      </c>
      <c r="L23" s="124">
        <v>2</v>
      </c>
      <c r="M23" s="125">
        <f t="shared" si="4"/>
        <v>4</v>
      </c>
      <c r="N23" s="129">
        <f t="shared" si="110"/>
        <v>1</v>
      </c>
      <c r="O23" s="130">
        <f t="shared" si="111"/>
        <v>0.66666666666666663</v>
      </c>
      <c r="P23" s="131">
        <f t="shared" si="112"/>
        <v>0.8</v>
      </c>
      <c r="Q23" s="123">
        <v>0</v>
      </c>
      <c r="R23" s="124">
        <v>1</v>
      </c>
      <c r="S23" s="125">
        <f t="shared" si="8"/>
        <v>1</v>
      </c>
      <c r="T23" s="132">
        <f t="shared" si="64"/>
        <v>0</v>
      </c>
      <c r="U23" s="133">
        <f t="shared" si="100"/>
        <v>3.5714285714285712E-2</v>
      </c>
      <c r="V23" s="134">
        <f t="shared" si="65"/>
        <v>1.6393442622950821E-2</v>
      </c>
      <c r="W23" s="123">
        <v>3</v>
      </c>
      <c r="X23" s="124">
        <v>4</v>
      </c>
      <c r="Y23" s="125">
        <f t="shared" si="9"/>
        <v>7</v>
      </c>
      <c r="Z23" s="135">
        <f t="shared" si="101"/>
        <v>9.0909090909090912E-2</v>
      </c>
      <c r="AA23" s="136">
        <f t="shared" si="102"/>
        <v>0.14285714285714285</v>
      </c>
      <c r="AB23" s="137">
        <f t="shared" si="103"/>
        <v>0.11475409836065574</v>
      </c>
      <c r="AC23" s="123">
        <v>0</v>
      </c>
      <c r="AD23" s="124">
        <v>0</v>
      </c>
      <c r="AE23" s="125">
        <f t="shared" si="11"/>
        <v>0</v>
      </c>
      <c r="AF23" s="138">
        <f t="shared" si="104"/>
        <v>0</v>
      </c>
      <c r="AG23" s="136">
        <f t="shared" si="105"/>
        <v>0</v>
      </c>
      <c r="AH23" s="137">
        <f t="shared" si="106"/>
        <v>0</v>
      </c>
      <c r="AI23" s="123">
        <f t="shared" si="15"/>
        <v>3</v>
      </c>
      <c r="AJ23" s="124">
        <f t="shared" si="16"/>
        <v>5</v>
      </c>
      <c r="AK23" s="125">
        <f t="shared" si="17"/>
        <v>8</v>
      </c>
      <c r="AL23" s="133">
        <f t="shared" si="69"/>
        <v>9.0909090909090912E-2</v>
      </c>
      <c r="AM23" s="139">
        <f t="shared" si="70"/>
        <v>0.17857142857142858</v>
      </c>
      <c r="AN23" s="140">
        <f t="shared" si="71"/>
        <v>0.13114754098360656</v>
      </c>
      <c r="AO23" s="123">
        <v>5</v>
      </c>
      <c r="AP23" s="124">
        <v>0</v>
      </c>
      <c r="AQ23" s="125">
        <f t="shared" si="21"/>
        <v>5</v>
      </c>
      <c r="AR23" s="135">
        <f t="shared" si="107"/>
        <v>0.15151515151515152</v>
      </c>
      <c r="AS23" s="141">
        <f t="shared" si="108"/>
        <v>0</v>
      </c>
      <c r="AT23" s="142">
        <f t="shared" si="109"/>
        <v>8.1967213114754092E-2</v>
      </c>
      <c r="AU23" s="143">
        <v>0</v>
      </c>
      <c r="AV23" s="124">
        <v>0</v>
      </c>
      <c r="AW23" s="125">
        <f t="shared" si="23"/>
        <v>0</v>
      </c>
      <c r="AX23" s="144">
        <f t="shared" si="72"/>
        <v>0</v>
      </c>
      <c r="AY23" s="127">
        <f t="shared" si="73"/>
        <v>0</v>
      </c>
      <c r="AZ23" s="128">
        <f t="shared" si="74"/>
        <v>0</v>
      </c>
      <c r="BA23" s="143">
        <v>0</v>
      </c>
      <c r="BB23" s="124">
        <v>0</v>
      </c>
      <c r="BC23" s="125">
        <f t="shared" si="27"/>
        <v>0</v>
      </c>
      <c r="BD23" s="144">
        <f t="shared" si="75"/>
        <v>0</v>
      </c>
      <c r="BE23" s="127">
        <f t="shared" si="76"/>
        <v>0</v>
      </c>
      <c r="BF23" s="128">
        <f t="shared" si="77"/>
        <v>0</v>
      </c>
      <c r="BG23" s="123">
        <v>8</v>
      </c>
      <c r="BH23" s="124">
        <v>5</v>
      </c>
      <c r="BI23" s="145">
        <f t="shared" si="31"/>
        <v>13</v>
      </c>
      <c r="BJ23" s="144">
        <f t="shared" si="78"/>
        <v>0.24242424242424243</v>
      </c>
      <c r="BK23" s="127">
        <f t="shared" si="79"/>
        <v>0.17857142857142858</v>
      </c>
      <c r="BL23" s="128">
        <f t="shared" si="80"/>
        <v>0.21311475409836064</v>
      </c>
      <c r="BM23" s="123">
        <v>3</v>
      </c>
      <c r="BN23" s="124">
        <v>0</v>
      </c>
      <c r="BO23" s="145">
        <f t="shared" si="35"/>
        <v>3</v>
      </c>
      <c r="BP23" s="144">
        <f t="shared" si="81"/>
        <v>9.0909090909090912E-2</v>
      </c>
      <c r="BQ23" s="127">
        <f t="shared" si="82"/>
        <v>0</v>
      </c>
      <c r="BR23" s="128">
        <f t="shared" si="83"/>
        <v>4.9180327868852458E-2</v>
      </c>
      <c r="BS23" s="143">
        <v>7</v>
      </c>
      <c r="BT23" s="124">
        <v>2</v>
      </c>
      <c r="BU23" s="125">
        <f t="shared" si="39"/>
        <v>9</v>
      </c>
      <c r="BV23" s="144">
        <f t="shared" si="84"/>
        <v>0.21212121212121213</v>
      </c>
      <c r="BW23" s="127">
        <f t="shared" si="85"/>
        <v>7.1428571428571425E-2</v>
      </c>
      <c r="BX23" s="128">
        <f t="shared" si="86"/>
        <v>0.14754098360655737</v>
      </c>
      <c r="BY23" s="143">
        <v>1</v>
      </c>
      <c r="BZ23" s="124">
        <v>0</v>
      </c>
      <c r="CA23" s="125">
        <f t="shared" si="43"/>
        <v>1</v>
      </c>
      <c r="CB23" s="126">
        <f t="shared" si="87"/>
        <v>3.0303030303030304E-2</v>
      </c>
      <c r="CC23" s="127">
        <f t="shared" si="88"/>
        <v>0</v>
      </c>
      <c r="CD23" s="128">
        <f t="shared" si="89"/>
        <v>1.6393442622950821E-2</v>
      </c>
      <c r="CE23" s="143">
        <v>5</v>
      </c>
      <c r="CF23" s="124">
        <v>2</v>
      </c>
      <c r="CG23" s="145">
        <f t="shared" si="47"/>
        <v>7</v>
      </c>
      <c r="CH23" s="144">
        <f t="shared" si="48"/>
        <v>0.15151515151515152</v>
      </c>
      <c r="CI23" s="127">
        <f t="shared" si="49"/>
        <v>7.1428571428571425E-2</v>
      </c>
      <c r="CJ23" s="128">
        <f t="shared" si="50"/>
        <v>0.11475409836065574</v>
      </c>
      <c r="CK23" s="123">
        <v>1</v>
      </c>
      <c r="CL23" s="124">
        <v>0</v>
      </c>
      <c r="CM23" s="145">
        <f t="shared" si="51"/>
        <v>1</v>
      </c>
      <c r="CN23" s="144">
        <f t="shared" si="90"/>
        <v>3.0303030303030304E-2</v>
      </c>
      <c r="CO23" s="127">
        <f t="shared" si="91"/>
        <v>0</v>
      </c>
      <c r="CP23" s="128">
        <f t="shared" si="92"/>
        <v>1.6393442622950821E-2</v>
      </c>
      <c r="CQ23" s="146">
        <f t="shared" si="93"/>
        <v>6</v>
      </c>
      <c r="CR23" s="147">
        <f t="shared" si="55"/>
        <v>2</v>
      </c>
      <c r="CS23" s="148">
        <f t="shared" si="56"/>
        <v>8</v>
      </c>
      <c r="CT23" s="149">
        <f t="shared" si="94"/>
        <v>0.18181818181818182</v>
      </c>
      <c r="CU23" s="127">
        <f t="shared" si="95"/>
        <v>7.1428571428571425E-2</v>
      </c>
      <c r="CV23" s="128">
        <f t="shared" si="96"/>
        <v>0.13114754098360656</v>
      </c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</row>
    <row r="24" spans="1:119" s="121" customFormat="1" ht="13.5" customHeight="1">
      <c r="A24" s="150" t="s">
        <v>71</v>
      </c>
      <c r="B24" s="151">
        <f>SUM(B5:B23)</f>
        <v>6373</v>
      </c>
      <c r="C24" s="152">
        <f>SUM(C5:C23)</f>
        <v>6056</v>
      </c>
      <c r="D24" s="153">
        <f t="shared" si="60"/>
        <v>12429</v>
      </c>
      <c r="E24" s="151">
        <f>SUM(E5:E23)</f>
        <v>1221</v>
      </c>
      <c r="F24" s="152">
        <f>SUM(F5:F23)</f>
        <v>1362</v>
      </c>
      <c r="G24" s="153">
        <f t="shared" si="0"/>
        <v>2583</v>
      </c>
      <c r="H24" s="154">
        <f t="shared" si="61"/>
        <v>0.19158951828024479</v>
      </c>
      <c r="I24" s="155">
        <f t="shared" si="62"/>
        <v>0.22490092470277412</v>
      </c>
      <c r="J24" s="156">
        <f t="shared" si="63"/>
        <v>0.20782041998551773</v>
      </c>
      <c r="K24" s="151">
        <f>SUM(K5:K23)</f>
        <v>746</v>
      </c>
      <c r="L24" s="152">
        <f>SUM(L5:L23)</f>
        <v>877</v>
      </c>
      <c r="M24" s="153">
        <f t="shared" si="4"/>
        <v>1623</v>
      </c>
      <c r="N24" s="157">
        <f>IF(E24=0,0,K24/E24)</f>
        <v>0.61097461097461092</v>
      </c>
      <c r="O24" s="158">
        <f t="shared" ref="O24:O29" si="113">IF(F24=0,0,L24/F24)</f>
        <v>0.64390602055800295</v>
      </c>
      <c r="P24" s="159">
        <f t="shared" ref="P24:P28" si="114">IF(G24=0,0,M24/G24)</f>
        <v>0.62833914053426243</v>
      </c>
      <c r="Q24" s="151">
        <f>SUM(Q5:Q23)</f>
        <v>929</v>
      </c>
      <c r="R24" s="152">
        <f>SUM(R5:R23)</f>
        <v>949</v>
      </c>
      <c r="S24" s="153">
        <f t="shared" si="8"/>
        <v>1878</v>
      </c>
      <c r="T24" s="160">
        <f>IF(Q24=0,0,Q24/B24)</f>
        <v>0.14577122234426487</v>
      </c>
      <c r="U24" s="161">
        <f>IF(R24=0,0,R24/C24)</f>
        <v>0.15670409511228534</v>
      </c>
      <c r="V24" s="162">
        <f>IF(S24=0,0,S24/D24)</f>
        <v>0.15109823799179339</v>
      </c>
      <c r="W24" s="151">
        <f>SUM(W5:W23)</f>
        <v>1723</v>
      </c>
      <c r="X24" s="152">
        <f>SUM(X5:X23)</f>
        <v>2118</v>
      </c>
      <c r="Y24" s="153">
        <f t="shared" si="9"/>
        <v>3841</v>
      </c>
      <c r="Z24" s="135">
        <f t="shared" ref="Z24:Z28" si="115">IF(B24=0,0,W24/B24)</f>
        <v>0.27035932841675819</v>
      </c>
      <c r="AA24" s="136">
        <f t="shared" ref="AA24:AA28" si="116">IF(C24=0,0,X24/C24)</f>
        <v>0.34973579920739761</v>
      </c>
      <c r="AB24" s="137">
        <f t="shared" ref="AB24:AB28" si="117">IF(D24=0,0,Y24/D24)</f>
        <v>0.30903532062112798</v>
      </c>
      <c r="AC24" s="151">
        <f>SUM(AC5:AC23)</f>
        <v>1</v>
      </c>
      <c r="AD24" s="152">
        <f>SUM(AD5:AD23)</f>
        <v>5</v>
      </c>
      <c r="AE24" s="153">
        <f t="shared" si="11"/>
        <v>6</v>
      </c>
      <c r="AF24" s="163">
        <f t="shared" ref="AF24" si="118">IF(B24=0,0,AC24/B24)</f>
        <v>1.5691197238349287E-4</v>
      </c>
      <c r="AG24" s="164">
        <f t="shared" ref="AG24" si="119">IF(C24=0,0,AD24/C24)</f>
        <v>8.2562747688243068E-4</v>
      </c>
      <c r="AH24" s="165">
        <f t="shared" ref="AH24" si="120">IF(D24=0,0,AE24/D24)</f>
        <v>4.8274197441467538E-4</v>
      </c>
      <c r="AI24" s="151">
        <f>SUM(AI5:AI23)</f>
        <v>2653</v>
      </c>
      <c r="AJ24" s="152">
        <f>SUM(AJ5:AJ23)</f>
        <v>3072</v>
      </c>
      <c r="AK24" s="153">
        <f t="shared" si="17"/>
        <v>5725</v>
      </c>
      <c r="AL24" s="133">
        <f t="shared" ref="AL24:AL28" si="121">IF(B24=0,0,AI24/B24)</f>
        <v>0.41628746273340655</v>
      </c>
      <c r="AM24" s="139">
        <f t="shared" ref="AM24:AM28" si="122">IF(C24=0,0,AJ24/C24)</f>
        <v>0.50726552179656537</v>
      </c>
      <c r="AN24" s="140">
        <f t="shared" ref="AN24:AN28" si="123">IF(D24=0,0,AK24/D24)</f>
        <v>0.46061630058733605</v>
      </c>
      <c r="AO24" s="151">
        <f>SUM(AO5:AO23)</f>
        <v>1475</v>
      </c>
      <c r="AP24" s="152">
        <f>SUM(AP5:AP23)</f>
        <v>2073</v>
      </c>
      <c r="AQ24" s="153">
        <f t="shared" si="21"/>
        <v>3548</v>
      </c>
      <c r="AR24" s="166">
        <f t="shared" si="107"/>
        <v>0.23144515926565196</v>
      </c>
      <c r="AS24" s="167">
        <f t="shared" si="108"/>
        <v>0.34230515191545574</v>
      </c>
      <c r="AT24" s="168">
        <f t="shared" si="109"/>
        <v>0.28546142087054471</v>
      </c>
      <c r="AU24" s="169">
        <f>SUM(AU5:AU23)</f>
        <v>30</v>
      </c>
      <c r="AV24" s="152">
        <f>SUM(AV5:AV23)</f>
        <v>56</v>
      </c>
      <c r="AW24" s="153">
        <f t="shared" si="23"/>
        <v>86</v>
      </c>
      <c r="AX24" s="144">
        <f t="shared" ref="AX24:AX28" si="124">IF(B24=0,0,AU24/B24)</f>
        <v>4.7073591715047856E-3</v>
      </c>
      <c r="AY24" s="127">
        <f t="shared" ref="AY24:AY28" si="125">IF(C24=0,0,AV24/C24)</f>
        <v>9.247027741083224E-3</v>
      </c>
      <c r="AZ24" s="128">
        <f t="shared" ref="AZ24:AZ28" si="126">IF(D24=0,0,AW24/D24)</f>
        <v>6.9193016332770134E-3</v>
      </c>
      <c r="BA24" s="169">
        <f>SUM(BA5:BA23)</f>
        <v>5</v>
      </c>
      <c r="BB24" s="152">
        <f>SUM(BB5:BB23)</f>
        <v>4</v>
      </c>
      <c r="BC24" s="153">
        <f t="shared" si="27"/>
        <v>9</v>
      </c>
      <c r="BD24" s="144">
        <f t="shared" ref="BD24:BD28" si="127">IF(B24=0,0,BA24/B24)</f>
        <v>7.8455986191746426E-4</v>
      </c>
      <c r="BE24" s="127">
        <f t="shared" ref="BE24:BE28" si="128">IF(C24=0,0,BB24/C24)</f>
        <v>6.6050198150594452E-4</v>
      </c>
      <c r="BF24" s="128">
        <f t="shared" ref="BF24:BF28" si="129">IF(D24=0,0,BC24/D24)</f>
        <v>7.2411296162201298E-4</v>
      </c>
      <c r="BG24" s="151">
        <f>SUM(BG5:BG23)</f>
        <v>1234</v>
      </c>
      <c r="BH24" s="152">
        <f>SUM(BH5:BH23)</f>
        <v>1266</v>
      </c>
      <c r="BI24" s="170">
        <f t="shared" si="31"/>
        <v>2500</v>
      </c>
      <c r="BJ24" s="144">
        <f t="shared" ref="BJ24:BJ28" si="130">IF(B24=0,0,BG24/B24)</f>
        <v>0.1936293739212302</v>
      </c>
      <c r="BK24" s="127">
        <f t="shared" ref="BK24:BK28" si="131">IF(C24=0,0,BH24/C24)</f>
        <v>0.20904887714663145</v>
      </c>
      <c r="BL24" s="128">
        <f t="shared" ref="BL24:BL28" si="132">IF(D24=0,0,BI24/D24)</f>
        <v>0.20114248933944806</v>
      </c>
      <c r="BM24" s="151">
        <f>SUM(BM5:BM23)</f>
        <v>544</v>
      </c>
      <c r="BN24" s="152">
        <f>SUM(BN5:BN23)</f>
        <v>435</v>
      </c>
      <c r="BO24" s="170">
        <f t="shared" si="35"/>
        <v>979</v>
      </c>
      <c r="BP24" s="144">
        <f t="shared" ref="BP24:BP28" si="133">IF(B24=0,0,BM24/B24)</f>
        <v>8.536011297662012E-2</v>
      </c>
      <c r="BQ24" s="127">
        <f t="shared" ref="BQ24:BQ28" si="134">IF(C24=0,0,BN24/C24)</f>
        <v>7.1829590488771466E-2</v>
      </c>
      <c r="BR24" s="128">
        <f t="shared" ref="BR24:BR28" si="135">IF(D24=0,0,BO24/D24)</f>
        <v>7.8767398825327864E-2</v>
      </c>
      <c r="BS24" s="349">
        <f>SUM(BS5:BS23)</f>
        <v>1101</v>
      </c>
      <c r="BT24" s="152">
        <f>SUM(BT5:BT23)</f>
        <v>780</v>
      </c>
      <c r="BU24" s="153">
        <f t="shared" si="39"/>
        <v>1881</v>
      </c>
      <c r="BV24" s="144">
        <f t="shared" ref="BV24:BV28" si="136">IF(B24=0,0,BS24/B24)</f>
        <v>0.17276008159422565</v>
      </c>
      <c r="BW24" s="127">
        <f t="shared" ref="BW24:BW28" si="137">IF(C24=0,0,BT24/C24)</f>
        <v>0.12879788639365919</v>
      </c>
      <c r="BX24" s="128">
        <f t="shared" ref="BX24:BX28" si="138">IF(D24=0,0,BU24/D24)</f>
        <v>0.15133960897900073</v>
      </c>
      <c r="BY24" s="169">
        <f>SUM(BY5:BY23)</f>
        <v>270</v>
      </c>
      <c r="BZ24" s="152">
        <f>SUM(BZ5:BZ23)</f>
        <v>173</v>
      </c>
      <c r="CA24" s="153">
        <f t="shared" si="43"/>
        <v>443</v>
      </c>
      <c r="CB24" s="154">
        <f t="shared" si="87"/>
        <v>4.2366232543543075E-2</v>
      </c>
      <c r="CC24" s="155">
        <f t="shared" si="88"/>
        <v>2.85667107001321E-2</v>
      </c>
      <c r="CD24" s="156">
        <f t="shared" si="89"/>
        <v>3.56424491109502E-2</v>
      </c>
      <c r="CE24" s="169">
        <f>SUM(CE5:CE23)</f>
        <v>948</v>
      </c>
      <c r="CF24" s="152">
        <f>SUM(CF5:CF23)</f>
        <v>642</v>
      </c>
      <c r="CG24" s="351">
        <f t="shared" si="47"/>
        <v>1590</v>
      </c>
      <c r="CH24" s="171">
        <f t="shared" si="48"/>
        <v>0.14875254981955124</v>
      </c>
      <c r="CI24" s="172">
        <f t="shared" si="49"/>
        <v>0.1060105680317041</v>
      </c>
      <c r="CJ24" s="173">
        <f t="shared" si="50"/>
        <v>0.12792662321988896</v>
      </c>
      <c r="CK24" s="151">
        <f>SUM(CK5:CK23)</f>
        <v>228</v>
      </c>
      <c r="CL24" s="152">
        <f>SUM(CL5:CL23)</f>
        <v>175</v>
      </c>
      <c r="CM24" s="170">
        <f t="shared" si="51"/>
        <v>403</v>
      </c>
      <c r="CN24" s="174">
        <f t="shared" si="90"/>
        <v>3.577592970343637E-2</v>
      </c>
      <c r="CO24" s="155">
        <f t="shared" si="91"/>
        <v>2.8896961690885074E-2</v>
      </c>
      <c r="CP24" s="156">
        <f t="shared" si="92"/>
        <v>3.2424169281519026E-2</v>
      </c>
      <c r="CQ24" s="353">
        <f>SUM(CQ5:CQ23)</f>
        <v>1176</v>
      </c>
      <c r="CR24" s="175">
        <f>SUM(CR5:CR23)</f>
        <v>817</v>
      </c>
      <c r="CS24" s="176">
        <f t="shared" si="56"/>
        <v>1993</v>
      </c>
      <c r="CT24" s="177">
        <f t="shared" si="94"/>
        <v>0.18452847952298759</v>
      </c>
      <c r="CU24" s="172">
        <f t="shared" si="95"/>
        <v>0.13490752972258918</v>
      </c>
      <c r="CV24" s="173">
        <f t="shared" si="96"/>
        <v>0.16035079250140799</v>
      </c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</row>
    <row r="25" spans="1:119" s="121" customFormat="1" ht="13.5" customHeight="1">
      <c r="A25" s="178" t="s">
        <v>92</v>
      </c>
      <c r="B25" s="179">
        <v>54</v>
      </c>
      <c r="C25" s="180">
        <v>54</v>
      </c>
      <c r="D25" s="181">
        <f t="shared" si="60"/>
        <v>108</v>
      </c>
      <c r="E25" s="179">
        <v>8</v>
      </c>
      <c r="F25" s="180">
        <v>10</v>
      </c>
      <c r="G25" s="181">
        <f t="shared" si="0"/>
        <v>18</v>
      </c>
      <c r="H25" s="182">
        <f>IF(B25=0,0,E25/B25)</f>
        <v>0.14814814814814814</v>
      </c>
      <c r="I25" s="172">
        <f t="shared" ref="I25:I28" si="139">IF(C25=0,0,F25/C25)</f>
        <v>0.18518518518518517</v>
      </c>
      <c r="J25" s="173">
        <f t="shared" ref="J25:J28" si="140">IF(D25=0,0,G25/D25)</f>
        <v>0.16666666666666666</v>
      </c>
      <c r="K25" s="179">
        <v>6</v>
      </c>
      <c r="L25" s="180">
        <v>6</v>
      </c>
      <c r="M25" s="181">
        <f t="shared" si="4"/>
        <v>12</v>
      </c>
      <c r="N25" s="183">
        <f t="shared" ref="N25:N29" si="141">IF(E25=0,0,K25/E25)</f>
        <v>0.75</v>
      </c>
      <c r="O25" s="158">
        <f t="shared" si="113"/>
        <v>0.6</v>
      </c>
      <c r="P25" s="159">
        <f t="shared" si="114"/>
        <v>0.66666666666666663</v>
      </c>
      <c r="Q25" s="179">
        <v>2</v>
      </c>
      <c r="R25" s="180">
        <v>4</v>
      </c>
      <c r="S25" s="181">
        <f t="shared" si="8"/>
        <v>6</v>
      </c>
      <c r="T25" s="160">
        <f t="shared" ref="T25:T28" si="142">IF(Q25=0,0,Q25/B25)</f>
        <v>3.7037037037037035E-2</v>
      </c>
      <c r="U25" s="161">
        <f t="shared" ref="U25:U28" si="143">IF(R25=0,0,R25/C25)</f>
        <v>7.407407407407407E-2</v>
      </c>
      <c r="V25" s="162">
        <f t="shared" ref="V25:V28" si="144">IF(S25=0,0,S25/D25)</f>
        <v>5.5555555555555552E-2</v>
      </c>
      <c r="W25" s="179">
        <v>7</v>
      </c>
      <c r="X25" s="180">
        <v>9</v>
      </c>
      <c r="Y25" s="181">
        <f t="shared" si="9"/>
        <v>16</v>
      </c>
      <c r="Z25" s="135">
        <f t="shared" si="115"/>
        <v>0.12962962962962962</v>
      </c>
      <c r="AA25" s="136">
        <f t="shared" si="116"/>
        <v>0.16666666666666666</v>
      </c>
      <c r="AB25" s="137">
        <f t="shared" si="117"/>
        <v>0.14814814814814814</v>
      </c>
      <c r="AC25" s="179">
        <v>0</v>
      </c>
      <c r="AD25" s="180">
        <v>0</v>
      </c>
      <c r="AE25" s="181">
        <f t="shared" si="11"/>
        <v>0</v>
      </c>
      <c r="AF25" s="163">
        <f t="shared" ref="AF25:AF28" si="145">IF(B25=0,0,AC25/B25)</f>
        <v>0</v>
      </c>
      <c r="AG25" s="164">
        <f t="shared" ref="AG25:AG28" si="146">IF(C25=0,0,AD25/C25)</f>
        <v>0</v>
      </c>
      <c r="AH25" s="165">
        <f t="shared" ref="AH25:AH28" si="147">IF(D25=0,0,AE25/D25)</f>
        <v>0</v>
      </c>
      <c r="AI25" s="179">
        <v>9</v>
      </c>
      <c r="AJ25" s="180">
        <v>13</v>
      </c>
      <c r="AK25" s="181">
        <f t="shared" si="17"/>
        <v>22</v>
      </c>
      <c r="AL25" s="161">
        <f t="shared" si="121"/>
        <v>0.16666666666666666</v>
      </c>
      <c r="AM25" s="184">
        <f t="shared" si="122"/>
        <v>0.24074074074074073</v>
      </c>
      <c r="AN25" s="185">
        <f t="shared" si="123"/>
        <v>0.20370370370370369</v>
      </c>
      <c r="AO25" s="179">
        <v>10</v>
      </c>
      <c r="AP25" s="180">
        <v>12</v>
      </c>
      <c r="AQ25" s="181">
        <f t="shared" si="21"/>
        <v>22</v>
      </c>
      <c r="AR25" s="166">
        <f t="shared" si="107"/>
        <v>0.18518518518518517</v>
      </c>
      <c r="AS25" s="167">
        <f t="shared" si="108"/>
        <v>0.22222222222222221</v>
      </c>
      <c r="AT25" s="168">
        <f t="shared" si="109"/>
        <v>0.20370370370370369</v>
      </c>
      <c r="AU25" s="186">
        <v>1</v>
      </c>
      <c r="AV25" s="180">
        <v>0</v>
      </c>
      <c r="AW25" s="181">
        <f t="shared" si="23"/>
        <v>1</v>
      </c>
      <c r="AX25" s="171">
        <f t="shared" si="124"/>
        <v>1.8518518518518517E-2</v>
      </c>
      <c r="AY25" s="172">
        <f t="shared" si="125"/>
        <v>0</v>
      </c>
      <c r="AZ25" s="173">
        <f t="shared" si="126"/>
        <v>9.2592592592592587E-3</v>
      </c>
      <c r="BA25" s="186">
        <v>0</v>
      </c>
      <c r="BB25" s="180">
        <v>0</v>
      </c>
      <c r="BC25" s="181">
        <f t="shared" si="27"/>
        <v>0</v>
      </c>
      <c r="BD25" s="171">
        <f t="shared" si="127"/>
        <v>0</v>
      </c>
      <c r="BE25" s="172">
        <f t="shared" si="128"/>
        <v>0</v>
      </c>
      <c r="BF25" s="173">
        <f t="shared" si="129"/>
        <v>0</v>
      </c>
      <c r="BG25" s="179">
        <v>24</v>
      </c>
      <c r="BH25" s="180">
        <v>6</v>
      </c>
      <c r="BI25" s="187">
        <f t="shared" si="31"/>
        <v>30</v>
      </c>
      <c r="BJ25" s="171">
        <f t="shared" si="130"/>
        <v>0.44444444444444442</v>
      </c>
      <c r="BK25" s="172">
        <f t="shared" si="131"/>
        <v>0.1111111111111111</v>
      </c>
      <c r="BL25" s="173">
        <f t="shared" si="132"/>
        <v>0.27777777777777779</v>
      </c>
      <c r="BM25" s="179">
        <v>27</v>
      </c>
      <c r="BN25" s="180">
        <v>3</v>
      </c>
      <c r="BO25" s="187">
        <f t="shared" si="35"/>
        <v>30</v>
      </c>
      <c r="BP25" s="171">
        <f t="shared" si="133"/>
        <v>0.5</v>
      </c>
      <c r="BQ25" s="172">
        <f t="shared" si="134"/>
        <v>5.5555555555555552E-2</v>
      </c>
      <c r="BR25" s="173">
        <f t="shared" si="135"/>
        <v>0.27777777777777779</v>
      </c>
      <c r="BS25" s="186">
        <v>4</v>
      </c>
      <c r="BT25" s="180">
        <v>0</v>
      </c>
      <c r="BU25" s="181">
        <f t="shared" si="39"/>
        <v>4</v>
      </c>
      <c r="BV25" s="171">
        <f t="shared" si="136"/>
        <v>7.407407407407407E-2</v>
      </c>
      <c r="BW25" s="172">
        <f t="shared" si="137"/>
        <v>0</v>
      </c>
      <c r="BX25" s="173">
        <f t="shared" si="138"/>
        <v>3.7037037037037035E-2</v>
      </c>
      <c r="BY25" s="186">
        <v>3</v>
      </c>
      <c r="BZ25" s="180">
        <v>0</v>
      </c>
      <c r="CA25" s="181">
        <f t="shared" si="43"/>
        <v>3</v>
      </c>
      <c r="CB25" s="182">
        <f t="shared" ref="CB25:CB28" si="148">IF(B25=0,0,BY25/B25)</f>
        <v>5.5555555555555552E-2</v>
      </c>
      <c r="CC25" s="172">
        <f t="shared" ref="CC25:CC28" si="149">IF(C25=0,0,BZ25/C25)</f>
        <v>0</v>
      </c>
      <c r="CD25" s="173">
        <f t="shared" ref="CD25:CD28" si="150">IF(D25=0,0,CA25/D25)</f>
        <v>2.7777777777777776E-2</v>
      </c>
      <c r="CE25" s="186">
        <v>7</v>
      </c>
      <c r="CF25" s="180">
        <v>0</v>
      </c>
      <c r="CG25" s="187">
        <f t="shared" si="47"/>
        <v>7</v>
      </c>
      <c r="CH25" s="171">
        <f t="shared" si="48"/>
        <v>0.12962962962962962</v>
      </c>
      <c r="CI25" s="172">
        <f t="shared" si="49"/>
        <v>0</v>
      </c>
      <c r="CJ25" s="173">
        <f t="shared" si="50"/>
        <v>6.4814814814814811E-2</v>
      </c>
      <c r="CK25" s="179">
        <v>5</v>
      </c>
      <c r="CL25" s="180">
        <v>0</v>
      </c>
      <c r="CM25" s="187">
        <f t="shared" si="51"/>
        <v>5</v>
      </c>
      <c r="CN25" s="171">
        <f t="shared" ref="CN25:CN28" si="151">IF(B25=0,0,CK25/B25)</f>
        <v>9.2592592592592587E-2</v>
      </c>
      <c r="CO25" s="172">
        <f t="shared" ref="CO25:CO28" si="152">IF(C25=0,0,CL25/C25)</f>
        <v>0</v>
      </c>
      <c r="CP25" s="173">
        <f t="shared" ref="CP25:CP28" si="153">IF(D25=0,0,CM25/D25)</f>
        <v>4.6296296296296294E-2</v>
      </c>
      <c r="CQ25" s="188">
        <f t="shared" ref="CQ25:CQ28" si="154">CE25+CK25</f>
        <v>12</v>
      </c>
      <c r="CR25" s="189">
        <f t="shared" ref="CR25:CR28" si="155">CF25+CL25</f>
        <v>0</v>
      </c>
      <c r="CS25" s="190">
        <f t="shared" si="56"/>
        <v>12</v>
      </c>
      <c r="CT25" s="177">
        <f t="shared" ref="CT25:CT28" si="156">IF(B25=0,0,CQ25/B25)</f>
        <v>0.22222222222222221</v>
      </c>
      <c r="CU25" s="172">
        <f t="shared" ref="CU25:CU28" si="157">IF(C25=0,0,CR25/C25)</f>
        <v>0</v>
      </c>
      <c r="CV25" s="173">
        <f t="shared" ref="CV25:CV28" si="158">IF(D25=0,0,CS25/D25)</f>
        <v>0.1111111111111111</v>
      </c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</row>
    <row r="26" spans="1:119" s="121" customFormat="1" ht="13.5" customHeight="1">
      <c r="A26" s="150" t="s">
        <v>93</v>
      </c>
      <c r="B26" s="151">
        <v>113</v>
      </c>
      <c r="C26" s="152">
        <v>126</v>
      </c>
      <c r="D26" s="153">
        <f t="shared" si="60"/>
        <v>239</v>
      </c>
      <c r="E26" s="151">
        <v>15</v>
      </c>
      <c r="F26" s="152">
        <v>24</v>
      </c>
      <c r="G26" s="153">
        <f t="shared" si="0"/>
        <v>39</v>
      </c>
      <c r="H26" s="182">
        <f t="shared" ref="H26:H27" si="159">IF(B26=0,0,E26/B26)</f>
        <v>0.13274336283185842</v>
      </c>
      <c r="I26" s="172">
        <f t="shared" ref="I26:I27" si="160">IF(C26=0,0,F26/C26)</f>
        <v>0.19047619047619047</v>
      </c>
      <c r="J26" s="173">
        <f t="shared" ref="J26:J27" si="161">IF(D26=0,0,G26/D26)</f>
        <v>0.16317991631799164</v>
      </c>
      <c r="K26" s="151">
        <v>11</v>
      </c>
      <c r="L26" s="152">
        <v>18</v>
      </c>
      <c r="M26" s="153">
        <f t="shared" si="4"/>
        <v>29</v>
      </c>
      <c r="N26" s="183">
        <f t="shared" ref="N26:N27" si="162">IF(E26=0,0,K26/E26)</f>
        <v>0.73333333333333328</v>
      </c>
      <c r="O26" s="158">
        <f t="shared" ref="O26:O27" si="163">IF(F26=0,0,L26/F26)</f>
        <v>0.75</v>
      </c>
      <c r="P26" s="159">
        <f t="shared" ref="P26:P27" si="164">IF(G26=0,0,M26/G26)</f>
        <v>0.74358974358974361</v>
      </c>
      <c r="Q26" s="151">
        <v>1</v>
      </c>
      <c r="R26" s="152">
        <v>6</v>
      </c>
      <c r="S26" s="153">
        <f t="shared" si="8"/>
        <v>7</v>
      </c>
      <c r="T26" s="160">
        <f t="shared" ref="T26:T27" si="165">IF(Q26=0,0,Q26/B26)</f>
        <v>8.8495575221238937E-3</v>
      </c>
      <c r="U26" s="161">
        <f t="shared" ref="U26:U27" si="166">IF(R26=0,0,R26/C26)</f>
        <v>4.7619047619047616E-2</v>
      </c>
      <c r="V26" s="162">
        <f t="shared" ref="V26:V27" si="167">IF(S26=0,0,S26/D26)</f>
        <v>2.9288702928870293E-2</v>
      </c>
      <c r="W26" s="151">
        <v>27</v>
      </c>
      <c r="X26" s="152">
        <v>41</v>
      </c>
      <c r="Y26" s="153">
        <f t="shared" si="9"/>
        <v>68</v>
      </c>
      <c r="Z26" s="135">
        <f t="shared" si="115"/>
        <v>0.23893805309734514</v>
      </c>
      <c r="AA26" s="136">
        <f t="shared" si="116"/>
        <v>0.32539682539682541</v>
      </c>
      <c r="AB26" s="137">
        <f t="shared" si="117"/>
        <v>0.28451882845188287</v>
      </c>
      <c r="AC26" s="151">
        <v>0</v>
      </c>
      <c r="AD26" s="152">
        <v>0</v>
      </c>
      <c r="AE26" s="153">
        <f t="shared" si="11"/>
        <v>0</v>
      </c>
      <c r="AF26" s="163">
        <f t="shared" si="145"/>
        <v>0</v>
      </c>
      <c r="AG26" s="164">
        <f t="shared" si="146"/>
        <v>0</v>
      </c>
      <c r="AH26" s="165">
        <f t="shared" si="147"/>
        <v>0</v>
      </c>
      <c r="AI26" s="151">
        <v>28</v>
      </c>
      <c r="AJ26" s="152">
        <v>47</v>
      </c>
      <c r="AK26" s="153">
        <f t="shared" si="17"/>
        <v>75</v>
      </c>
      <c r="AL26" s="161">
        <f t="shared" ref="AL26:AL27" si="168">IF(B26=0,0,AI26/B26)</f>
        <v>0.24778761061946902</v>
      </c>
      <c r="AM26" s="184">
        <f t="shared" ref="AM26:AM27" si="169">IF(C26=0,0,AJ26/C26)</f>
        <v>0.37301587301587302</v>
      </c>
      <c r="AN26" s="185">
        <f t="shared" ref="AN26:AN27" si="170">IF(D26=0,0,AK26/D26)</f>
        <v>0.31380753138075312</v>
      </c>
      <c r="AO26" s="151">
        <v>31</v>
      </c>
      <c r="AP26" s="152">
        <v>37</v>
      </c>
      <c r="AQ26" s="153">
        <f t="shared" si="21"/>
        <v>68</v>
      </c>
      <c r="AR26" s="166">
        <f t="shared" si="107"/>
        <v>0.27433628318584069</v>
      </c>
      <c r="AS26" s="167">
        <f t="shared" si="108"/>
        <v>0.29365079365079366</v>
      </c>
      <c r="AT26" s="168">
        <f t="shared" si="109"/>
        <v>0.28451882845188287</v>
      </c>
      <c r="AU26" s="169">
        <v>0</v>
      </c>
      <c r="AV26" s="152">
        <v>6</v>
      </c>
      <c r="AW26" s="153">
        <f t="shared" si="23"/>
        <v>6</v>
      </c>
      <c r="AX26" s="171">
        <f t="shared" ref="AX26:AX27" si="171">IF(B26=0,0,AU26/B26)</f>
        <v>0</v>
      </c>
      <c r="AY26" s="172">
        <f t="shared" ref="AY26:AY27" si="172">IF(C26=0,0,AV26/C26)</f>
        <v>4.7619047619047616E-2</v>
      </c>
      <c r="AZ26" s="173">
        <f t="shared" ref="AZ26:AZ27" si="173">IF(D26=0,0,AW26/D26)</f>
        <v>2.5104602510460251E-2</v>
      </c>
      <c r="BA26" s="169">
        <v>0</v>
      </c>
      <c r="BB26" s="152">
        <v>2</v>
      </c>
      <c r="BC26" s="153">
        <f t="shared" si="27"/>
        <v>2</v>
      </c>
      <c r="BD26" s="171">
        <f t="shared" ref="BD26:BD27" si="174">IF(B26=0,0,BA26/B26)</f>
        <v>0</v>
      </c>
      <c r="BE26" s="172">
        <f t="shared" ref="BE26:BE27" si="175">IF(C26=0,0,BB26/C26)</f>
        <v>1.5873015873015872E-2</v>
      </c>
      <c r="BF26" s="173">
        <f t="shared" ref="BF26:BF27" si="176">IF(D26=0,0,BC26/D26)</f>
        <v>8.368200836820083E-3</v>
      </c>
      <c r="BG26" s="151">
        <v>21</v>
      </c>
      <c r="BH26" s="152">
        <v>26</v>
      </c>
      <c r="BI26" s="170">
        <f t="shared" si="31"/>
        <v>47</v>
      </c>
      <c r="BJ26" s="171">
        <f t="shared" ref="BJ26:BJ27" si="177">IF(B26=0,0,BG26/B26)</f>
        <v>0.18584070796460178</v>
      </c>
      <c r="BK26" s="172">
        <f t="shared" ref="BK26:BK27" si="178">IF(C26=0,0,BH26/C26)</f>
        <v>0.20634920634920634</v>
      </c>
      <c r="BL26" s="173">
        <f t="shared" ref="BL26:BL27" si="179">IF(D26=0,0,BI26/D26)</f>
        <v>0.19665271966527198</v>
      </c>
      <c r="BM26" s="151">
        <v>4</v>
      </c>
      <c r="BN26" s="152">
        <v>3</v>
      </c>
      <c r="BO26" s="170">
        <f t="shared" si="35"/>
        <v>7</v>
      </c>
      <c r="BP26" s="171">
        <f t="shared" ref="BP26:BP27" si="180">IF(B26=0,0,BM26/B26)</f>
        <v>3.5398230088495575E-2</v>
      </c>
      <c r="BQ26" s="172">
        <f t="shared" ref="BQ26:BQ27" si="181">IF(C26=0,0,BN26/C26)</f>
        <v>2.3809523809523808E-2</v>
      </c>
      <c r="BR26" s="173">
        <f t="shared" ref="BR26:BR27" si="182">IF(D26=0,0,BO26/D26)</f>
        <v>2.9288702928870293E-2</v>
      </c>
      <c r="BS26" s="169">
        <v>25</v>
      </c>
      <c r="BT26" s="152">
        <v>22</v>
      </c>
      <c r="BU26" s="153">
        <f t="shared" si="39"/>
        <v>47</v>
      </c>
      <c r="BV26" s="171">
        <f t="shared" ref="BV26:BV27" si="183">IF(B26=0,0,BS26/B26)</f>
        <v>0.22123893805309736</v>
      </c>
      <c r="BW26" s="172">
        <f t="shared" ref="BW26:BW27" si="184">IF(C26=0,0,BT26/C26)</f>
        <v>0.17460317460317459</v>
      </c>
      <c r="BX26" s="173">
        <f t="shared" ref="BX26:BX27" si="185">IF(D26=0,0,BU26/D26)</f>
        <v>0.19665271966527198</v>
      </c>
      <c r="BY26" s="169">
        <v>0</v>
      </c>
      <c r="BZ26" s="152">
        <v>0</v>
      </c>
      <c r="CA26" s="153">
        <f t="shared" si="43"/>
        <v>0</v>
      </c>
      <c r="CB26" s="182">
        <f t="shared" ref="CB26:CB27" si="186">IF(B26=0,0,BY26/B26)</f>
        <v>0</v>
      </c>
      <c r="CC26" s="172">
        <f t="shared" ref="CC26:CC27" si="187">IF(C26=0,0,BZ26/C26)</f>
        <v>0</v>
      </c>
      <c r="CD26" s="173">
        <f t="shared" ref="CD26:CD27" si="188">IF(D26=0,0,CA26/D26)</f>
        <v>0</v>
      </c>
      <c r="CE26" s="169">
        <v>27</v>
      </c>
      <c r="CF26" s="152">
        <v>14</v>
      </c>
      <c r="CG26" s="170">
        <f t="shared" si="47"/>
        <v>41</v>
      </c>
      <c r="CH26" s="171">
        <f t="shared" ref="CH26:CH27" si="189">IF(B26=0,0,CE26/B26)</f>
        <v>0.23893805309734514</v>
      </c>
      <c r="CI26" s="172">
        <f t="shared" ref="CI26:CI27" si="190">IF(C26=0,0,CF26/C26)</f>
        <v>0.1111111111111111</v>
      </c>
      <c r="CJ26" s="173">
        <f t="shared" ref="CJ26:CJ27" si="191">IF(D26=0,0,CG26/D26)</f>
        <v>0.17154811715481172</v>
      </c>
      <c r="CK26" s="151">
        <v>3</v>
      </c>
      <c r="CL26" s="152">
        <v>4</v>
      </c>
      <c r="CM26" s="170">
        <f t="shared" si="51"/>
        <v>7</v>
      </c>
      <c r="CN26" s="171">
        <f t="shared" ref="CN26:CN27" si="192">IF(B26=0,0,CK26/B26)</f>
        <v>2.6548672566371681E-2</v>
      </c>
      <c r="CO26" s="172">
        <f t="shared" ref="CO26:CO27" si="193">IF(C26=0,0,CL26/C26)</f>
        <v>3.1746031746031744E-2</v>
      </c>
      <c r="CP26" s="173">
        <f t="shared" ref="CP26:CP27" si="194">IF(D26=0,0,CM26/D26)</f>
        <v>2.9288702928870293E-2</v>
      </c>
      <c r="CQ26" s="188">
        <f t="shared" si="154"/>
        <v>30</v>
      </c>
      <c r="CR26" s="189">
        <f t="shared" si="155"/>
        <v>18</v>
      </c>
      <c r="CS26" s="190">
        <f t="shared" si="56"/>
        <v>48</v>
      </c>
      <c r="CT26" s="177">
        <f t="shared" ref="CT26:CT27" si="195">IF(B26=0,0,CQ26/B26)</f>
        <v>0.26548672566371684</v>
      </c>
      <c r="CU26" s="172">
        <f t="shared" ref="CU26:CU27" si="196">IF(C26=0,0,CR26/C26)</f>
        <v>0.14285714285714285</v>
      </c>
      <c r="CV26" s="173">
        <f t="shared" ref="CV26:CV27" si="197">IF(D26=0,0,CS26/D26)</f>
        <v>0.20083682008368201</v>
      </c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</row>
    <row r="27" spans="1:119" s="121" customFormat="1" ht="13.5" customHeight="1">
      <c r="A27" s="150" t="s">
        <v>94</v>
      </c>
      <c r="B27" s="151">
        <v>226</v>
      </c>
      <c r="C27" s="152">
        <v>277</v>
      </c>
      <c r="D27" s="153">
        <f t="shared" si="60"/>
        <v>503</v>
      </c>
      <c r="E27" s="151">
        <v>38</v>
      </c>
      <c r="F27" s="152">
        <v>57</v>
      </c>
      <c r="G27" s="153">
        <f t="shared" si="0"/>
        <v>95</v>
      </c>
      <c r="H27" s="182">
        <f t="shared" si="159"/>
        <v>0.16814159292035399</v>
      </c>
      <c r="I27" s="172">
        <f t="shared" si="160"/>
        <v>0.20577617328519857</v>
      </c>
      <c r="J27" s="173">
        <f t="shared" si="161"/>
        <v>0.18886679920477137</v>
      </c>
      <c r="K27" s="151">
        <v>28</v>
      </c>
      <c r="L27" s="152">
        <v>36</v>
      </c>
      <c r="M27" s="153">
        <f t="shared" si="4"/>
        <v>64</v>
      </c>
      <c r="N27" s="183">
        <f t="shared" si="162"/>
        <v>0.73684210526315785</v>
      </c>
      <c r="O27" s="158">
        <f t="shared" si="163"/>
        <v>0.63157894736842102</v>
      </c>
      <c r="P27" s="159">
        <f t="shared" si="164"/>
        <v>0.67368421052631577</v>
      </c>
      <c r="Q27" s="151">
        <v>30</v>
      </c>
      <c r="R27" s="152">
        <v>31</v>
      </c>
      <c r="S27" s="153">
        <f t="shared" si="8"/>
        <v>61</v>
      </c>
      <c r="T27" s="160">
        <f t="shared" si="165"/>
        <v>0.13274336283185842</v>
      </c>
      <c r="U27" s="161">
        <f t="shared" si="166"/>
        <v>0.11191335740072202</v>
      </c>
      <c r="V27" s="162">
        <f t="shared" si="167"/>
        <v>0.12127236580516898</v>
      </c>
      <c r="W27" s="151">
        <v>69</v>
      </c>
      <c r="X27" s="152">
        <v>76</v>
      </c>
      <c r="Y27" s="153">
        <f t="shared" si="9"/>
        <v>145</v>
      </c>
      <c r="Z27" s="135">
        <f t="shared" si="115"/>
        <v>0.30530973451327431</v>
      </c>
      <c r="AA27" s="136">
        <f t="shared" si="116"/>
        <v>0.27436823104693142</v>
      </c>
      <c r="AB27" s="137">
        <f t="shared" si="117"/>
        <v>0.28827037773359843</v>
      </c>
      <c r="AC27" s="151">
        <v>0</v>
      </c>
      <c r="AD27" s="152">
        <v>21</v>
      </c>
      <c r="AE27" s="153">
        <f t="shared" si="11"/>
        <v>21</v>
      </c>
      <c r="AF27" s="163">
        <f t="shared" si="145"/>
        <v>0</v>
      </c>
      <c r="AG27" s="164">
        <f t="shared" si="146"/>
        <v>7.5812274368231042E-2</v>
      </c>
      <c r="AH27" s="165">
        <f>IF(D27=0,0,AE27/D27)</f>
        <v>4.1749502982107355E-2</v>
      </c>
      <c r="AI27" s="151">
        <v>99</v>
      </c>
      <c r="AJ27" s="152">
        <v>128</v>
      </c>
      <c r="AK27" s="153">
        <f t="shared" si="17"/>
        <v>227</v>
      </c>
      <c r="AL27" s="161">
        <f t="shared" si="168"/>
        <v>0.43805309734513276</v>
      </c>
      <c r="AM27" s="184">
        <f t="shared" si="169"/>
        <v>0.46209386281588449</v>
      </c>
      <c r="AN27" s="185">
        <f t="shared" si="170"/>
        <v>0.45129224652087474</v>
      </c>
      <c r="AO27" s="151">
        <v>15</v>
      </c>
      <c r="AP27" s="152">
        <v>20</v>
      </c>
      <c r="AQ27" s="153">
        <f t="shared" si="21"/>
        <v>35</v>
      </c>
      <c r="AR27" s="166">
        <f t="shared" si="107"/>
        <v>6.637168141592921E-2</v>
      </c>
      <c r="AS27" s="167">
        <f t="shared" si="108"/>
        <v>7.2202166064981949E-2</v>
      </c>
      <c r="AT27" s="168">
        <f t="shared" si="109"/>
        <v>6.9582504970178927E-2</v>
      </c>
      <c r="AU27" s="169">
        <v>1</v>
      </c>
      <c r="AV27" s="152">
        <v>4</v>
      </c>
      <c r="AW27" s="153">
        <f t="shared" si="23"/>
        <v>5</v>
      </c>
      <c r="AX27" s="171">
        <f t="shared" si="171"/>
        <v>4.4247787610619468E-3</v>
      </c>
      <c r="AY27" s="172">
        <f t="shared" si="172"/>
        <v>1.444043321299639E-2</v>
      </c>
      <c r="AZ27" s="173">
        <f t="shared" si="173"/>
        <v>9.9403578528827041E-3</v>
      </c>
      <c r="BA27" s="169">
        <v>0</v>
      </c>
      <c r="BB27" s="152">
        <v>0</v>
      </c>
      <c r="BC27" s="153">
        <f t="shared" si="27"/>
        <v>0</v>
      </c>
      <c r="BD27" s="171">
        <f t="shared" si="174"/>
        <v>0</v>
      </c>
      <c r="BE27" s="172">
        <f t="shared" si="175"/>
        <v>0</v>
      </c>
      <c r="BF27" s="173">
        <f t="shared" si="176"/>
        <v>0</v>
      </c>
      <c r="BG27" s="151">
        <v>50</v>
      </c>
      <c r="BH27" s="152">
        <v>64</v>
      </c>
      <c r="BI27" s="170">
        <f t="shared" si="31"/>
        <v>114</v>
      </c>
      <c r="BJ27" s="171">
        <f t="shared" si="177"/>
        <v>0.22123893805309736</v>
      </c>
      <c r="BK27" s="172">
        <f t="shared" si="178"/>
        <v>0.23104693140794225</v>
      </c>
      <c r="BL27" s="173">
        <f t="shared" si="179"/>
        <v>0.22664015904572565</v>
      </c>
      <c r="BM27" s="151">
        <v>26</v>
      </c>
      <c r="BN27" s="152">
        <v>19</v>
      </c>
      <c r="BO27" s="170">
        <f t="shared" si="35"/>
        <v>45</v>
      </c>
      <c r="BP27" s="171">
        <f t="shared" si="180"/>
        <v>0.11504424778761062</v>
      </c>
      <c r="BQ27" s="172">
        <f t="shared" si="181"/>
        <v>6.8592057761732855E-2</v>
      </c>
      <c r="BR27" s="173">
        <f t="shared" si="182"/>
        <v>8.9463220675944338E-2</v>
      </c>
      <c r="BS27" s="169">
        <v>50</v>
      </c>
      <c r="BT27" s="152">
        <v>32</v>
      </c>
      <c r="BU27" s="153">
        <f t="shared" si="39"/>
        <v>82</v>
      </c>
      <c r="BV27" s="171">
        <f t="shared" si="183"/>
        <v>0.22123893805309736</v>
      </c>
      <c r="BW27" s="172">
        <f t="shared" si="184"/>
        <v>0.11552346570397112</v>
      </c>
      <c r="BX27" s="173">
        <f t="shared" si="185"/>
        <v>0.16302186878727634</v>
      </c>
      <c r="BY27" s="169">
        <v>7</v>
      </c>
      <c r="BZ27" s="152">
        <v>1</v>
      </c>
      <c r="CA27" s="153">
        <f t="shared" si="43"/>
        <v>8</v>
      </c>
      <c r="CB27" s="182">
        <f t="shared" si="186"/>
        <v>3.0973451327433628E-2</v>
      </c>
      <c r="CC27" s="172">
        <f t="shared" si="187"/>
        <v>3.6101083032490976E-3</v>
      </c>
      <c r="CD27" s="173">
        <f t="shared" si="188"/>
        <v>1.5904572564612324E-2</v>
      </c>
      <c r="CE27" s="169">
        <v>47</v>
      </c>
      <c r="CF27" s="152">
        <v>36</v>
      </c>
      <c r="CG27" s="170">
        <f t="shared" si="47"/>
        <v>83</v>
      </c>
      <c r="CH27" s="171">
        <f t="shared" si="189"/>
        <v>0.20796460176991149</v>
      </c>
      <c r="CI27" s="172">
        <f t="shared" si="190"/>
        <v>0.1299638989169675</v>
      </c>
      <c r="CJ27" s="173">
        <f t="shared" si="191"/>
        <v>0.16500994035785288</v>
      </c>
      <c r="CK27" s="151">
        <v>4</v>
      </c>
      <c r="CL27" s="152">
        <v>4</v>
      </c>
      <c r="CM27" s="170">
        <f t="shared" si="51"/>
        <v>8</v>
      </c>
      <c r="CN27" s="171">
        <f t="shared" si="192"/>
        <v>1.7699115044247787E-2</v>
      </c>
      <c r="CO27" s="172">
        <f t="shared" si="193"/>
        <v>1.444043321299639E-2</v>
      </c>
      <c r="CP27" s="173">
        <f t="shared" si="194"/>
        <v>1.5904572564612324E-2</v>
      </c>
      <c r="CQ27" s="188">
        <f t="shared" si="154"/>
        <v>51</v>
      </c>
      <c r="CR27" s="189">
        <f t="shared" si="155"/>
        <v>40</v>
      </c>
      <c r="CS27" s="190">
        <f t="shared" si="56"/>
        <v>91</v>
      </c>
      <c r="CT27" s="177">
        <f t="shared" si="195"/>
        <v>0.22566371681415928</v>
      </c>
      <c r="CU27" s="172">
        <f t="shared" si="196"/>
        <v>0.1444043321299639</v>
      </c>
      <c r="CV27" s="173">
        <f t="shared" si="197"/>
        <v>0.18091451292246521</v>
      </c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</row>
    <row r="28" spans="1:119" s="121" customFormat="1" ht="13.5" customHeight="1" thickBot="1">
      <c r="A28" s="191" t="s">
        <v>72</v>
      </c>
      <c r="B28" s="192">
        <v>96</v>
      </c>
      <c r="C28" s="193">
        <v>54</v>
      </c>
      <c r="D28" s="194">
        <f t="shared" si="60"/>
        <v>150</v>
      </c>
      <c r="E28" s="192">
        <v>13</v>
      </c>
      <c r="F28" s="193">
        <v>11</v>
      </c>
      <c r="G28" s="194">
        <f t="shared" si="0"/>
        <v>24</v>
      </c>
      <c r="H28" s="195">
        <f t="shared" ref="H28" si="198">IF(B28=0,0,E28/B28)</f>
        <v>0.13541666666666666</v>
      </c>
      <c r="I28" s="196">
        <f t="shared" si="139"/>
        <v>0.20370370370370369</v>
      </c>
      <c r="J28" s="197">
        <f t="shared" si="140"/>
        <v>0.16</v>
      </c>
      <c r="K28" s="192">
        <v>4</v>
      </c>
      <c r="L28" s="193">
        <v>4</v>
      </c>
      <c r="M28" s="194">
        <f t="shared" si="4"/>
        <v>8</v>
      </c>
      <c r="N28" s="198">
        <f t="shared" si="141"/>
        <v>0.30769230769230771</v>
      </c>
      <c r="O28" s="199">
        <f t="shared" si="113"/>
        <v>0.36363636363636365</v>
      </c>
      <c r="P28" s="200">
        <f t="shared" si="114"/>
        <v>0.33333333333333331</v>
      </c>
      <c r="Q28" s="192">
        <v>30</v>
      </c>
      <c r="R28" s="193">
        <v>19</v>
      </c>
      <c r="S28" s="194">
        <f t="shared" si="8"/>
        <v>49</v>
      </c>
      <c r="T28" s="201">
        <f t="shared" si="142"/>
        <v>0.3125</v>
      </c>
      <c r="U28" s="202">
        <f t="shared" si="143"/>
        <v>0.35185185185185186</v>
      </c>
      <c r="V28" s="203">
        <f t="shared" si="144"/>
        <v>0.32666666666666666</v>
      </c>
      <c r="W28" s="192">
        <v>14</v>
      </c>
      <c r="X28" s="193">
        <v>12</v>
      </c>
      <c r="Y28" s="194">
        <f t="shared" si="9"/>
        <v>26</v>
      </c>
      <c r="Z28" s="204">
        <f t="shared" si="115"/>
        <v>0.14583333333333334</v>
      </c>
      <c r="AA28" s="205">
        <f t="shared" si="116"/>
        <v>0.22222222222222221</v>
      </c>
      <c r="AB28" s="206">
        <f t="shared" si="117"/>
        <v>0.17333333333333334</v>
      </c>
      <c r="AC28" s="192">
        <v>0</v>
      </c>
      <c r="AD28" s="193">
        <v>0</v>
      </c>
      <c r="AE28" s="194">
        <f t="shared" si="11"/>
        <v>0</v>
      </c>
      <c r="AF28" s="207">
        <f t="shared" si="145"/>
        <v>0</v>
      </c>
      <c r="AG28" s="208">
        <f t="shared" si="146"/>
        <v>0</v>
      </c>
      <c r="AH28" s="209">
        <f t="shared" si="147"/>
        <v>0</v>
      </c>
      <c r="AI28" s="192">
        <v>44</v>
      </c>
      <c r="AJ28" s="193">
        <v>31</v>
      </c>
      <c r="AK28" s="194">
        <f t="shared" si="17"/>
        <v>75</v>
      </c>
      <c r="AL28" s="201">
        <f t="shared" si="121"/>
        <v>0.45833333333333331</v>
      </c>
      <c r="AM28" s="210">
        <f t="shared" si="122"/>
        <v>0.57407407407407407</v>
      </c>
      <c r="AN28" s="211">
        <f t="shared" si="123"/>
        <v>0.5</v>
      </c>
      <c r="AO28" s="192">
        <v>8</v>
      </c>
      <c r="AP28" s="193">
        <v>8</v>
      </c>
      <c r="AQ28" s="194">
        <f t="shared" si="21"/>
        <v>16</v>
      </c>
      <c r="AR28" s="212">
        <f t="shared" ref="AR28" si="199">IF(B28=0,0,AO28/B28)</f>
        <v>8.3333333333333329E-2</v>
      </c>
      <c r="AS28" s="213">
        <f t="shared" ref="AS28" si="200">IF(C28=0,0,AP28/C28)</f>
        <v>0.14814814814814814</v>
      </c>
      <c r="AT28" s="214">
        <f t="shared" ref="AT28" si="201">IF(D28=0,0,AQ28/D28)</f>
        <v>0.10666666666666667</v>
      </c>
      <c r="AU28" s="215">
        <v>1</v>
      </c>
      <c r="AV28" s="193">
        <v>0</v>
      </c>
      <c r="AW28" s="194">
        <f t="shared" si="23"/>
        <v>1</v>
      </c>
      <c r="AX28" s="195">
        <f t="shared" si="124"/>
        <v>1.0416666666666666E-2</v>
      </c>
      <c r="AY28" s="196">
        <f t="shared" si="125"/>
        <v>0</v>
      </c>
      <c r="AZ28" s="197">
        <f t="shared" si="126"/>
        <v>6.6666666666666671E-3</v>
      </c>
      <c r="BA28" s="215">
        <v>0</v>
      </c>
      <c r="BB28" s="193">
        <v>0</v>
      </c>
      <c r="BC28" s="194">
        <f t="shared" si="27"/>
        <v>0</v>
      </c>
      <c r="BD28" s="195">
        <f t="shared" si="127"/>
        <v>0</v>
      </c>
      <c r="BE28" s="196">
        <f t="shared" si="128"/>
        <v>0</v>
      </c>
      <c r="BF28" s="197">
        <f t="shared" si="129"/>
        <v>0</v>
      </c>
      <c r="BG28" s="192">
        <v>16</v>
      </c>
      <c r="BH28" s="193">
        <v>10</v>
      </c>
      <c r="BI28" s="216">
        <f t="shared" si="31"/>
        <v>26</v>
      </c>
      <c r="BJ28" s="195">
        <f t="shared" si="130"/>
        <v>0.16666666666666666</v>
      </c>
      <c r="BK28" s="196">
        <f t="shared" si="131"/>
        <v>0.18518518518518517</v>
      </c>
      <c r="BL28" s="197">
        <f t="shared" si="132"/>
        <v>0.17333333333333334</v>
      </c>
      <c r="BM28" s="192">
        <v>10</v>
      </c>
      <c r="BN28" s="193">
        <v>10</v>
      </c>
      <c r="BO28" s="216">
        <f t="shared" si="35"/>
        <v>20</v>
      </c>
      <c r="BP28" s="195">
        <f t="shared" si="133"/>
        <v>0.10416666666666667</v>
      </c>
      <c r="BQ28" s="196">
        <f t="shared" si="134"/>
        <v>0.18518518518518517</v>
      </c>
      <c r="BR28" s="197">
        <f t="shared" si="135"/>
        <v>0.13333333333333333</v>
      </c>
      <c r="BS28" s="215">
        <v>18</v>
      </c>
      <c r="BT28" s="193">
        <v>3</v>
      </c>
      <c r="BU28" s="194">
        <f t="shared" si="39"/>
        <v>21</v>
      </c>
      <c r="BV28" s="195">
        <f t="shared" si="136"/>
        <v>0.1875</v>
      </c>
      <c r="BW28" s="196">
        <f t="shared" si="137"/>
        <v>5.5555555555555552E-2</v>
      </c>
      <c r="BX28" s="197">
        <f t="shared" si="138"/>
        <v>0.14000000000000001</v>
      </c>
      <c r="BY28" s="215">
        <v>3</v>
      </c>
      <c r="BZ28" s="193">
        <v>5</v>
      </c>
      <c r="CA28" s="194">
        <f t="shared" si="43"/>
        <v>8</v>
      </c>
      <c r="CB28" s="217">
        <f t="shared" si="148"/>
        <v>3.125E-2</v>
      </c>
      <c r="CC28" s="196">
        <f t="shared" si="149"/>
        <v>9.2592592592592587E-2</v>
      </c>
      <c r="CD28" s="197">
        <f t="shared" si="150"/>
        <v>5.3333333333333337E-2</v>
      </c>
      <c r="CE28" s="215">
        <v>10</v>
      </c>
      <c r="CF28" s="193">
        <v>3</v>
      </c>
      <c r="CG28" s="216">
        <f t="shared" si="47"/>
        <v>13</v>
      </c>
      <c r="CH28" s="195">
        <f>IF(B28=0,0,CE28/B28)</f>
        <v>0.10416666666666667</v>
      </c>
      <c r="CI28" s="196">
        <f>IF(C28=0,0,CF28/C28)</f>
        <v>5.5555555555555552E-2</v>
      </c>
      <c r="CJ28" s="197">
        <f>IF(D28=0,0,CG28/D28)</f>
        <v>8.666666666666667E-2</v>
      </c>
      <c r="CK28" s="192">
        <v>4</v>
      </c>
      <c r="CL28" s="193">
        <v>4</v>
      </c>
      <c r="CM28" s="216">
        <f t="shared" si="51"/>
        <v>8</v>
      </c>
      <c r="CN28" s="195">
        <f t="shared" si="151"/>
        <v>4.1666666666666664E-2</v>
      </c>
      <c r="CO28" s="196">
        <f t="shared" si="152"/>
        <v>7.407407407407407E-2</v>
      </c>
      <c r="CP28" s="197">
        <f t="shared" si="153"/>
        <v>5.3333333333333337E-2</v>
      </c>
      <c r="CQ28" s="218">
        <f t="shared" si="154"/>
        <v>14</v>
      </c>
      <c r="CR28" s="219">
        <f t="shared" si="155"/>
        <v>7</v>
      </c>
      <c r="CS28" s="220">
        <f t="shared" si="56"/>
        <v>21</v>
      </c>
      <c r="CT28" s="221">
        <f t="shared" si="156"/>
        <v>0.14583333333333334</v>
      </c>
      <c r="CU28" s="196">
        <f t="shared" si="157"/>
        <v>0.12962962962962962</v>
      </c>
      <c r="CV28" s="197">
        <f t="shared" si="158"/>
        <v>0.14000000000000001</v>
      </c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</row>
    <row r="29" spans="1:119" s="121" customFormat="1" ht="13.5" customHeight="1" thickTop="1">
      <c r="A29" s="222" t="s">
        <v>43</v>
      </c>
      <c r="B29" s="223">
        <f t="shared" ref="B29:F29" si="202">SUM(B24:B28)</f>
        <v>6862</v>
      </c>
      <c r="C29" s="224">
        <f t="shared" si="202"/>
        <v>6567</v>
      </c>
      <c r="D29" s="225">
        <f t="shared" si="60"/>
        <v>13429</v>
      </c>
      <c r="E29" s="223">
        <f t="shared" si="202"/>
        <v>1295</v>
      </c>
      <c r="F29" s="224">
        <f t="shared" si="202"/>
        <v>1464</v>
      </c>
      <c r="G29" s="225">
        <f t="shared" si="0"/>
        <v>2759</v>
      </c>
      <c r="H29" s="226">
        <f>IF(B29=0,0,E29/B29)</f>
        <v>0.18872048965316235</v>
      </c>
      <c r="I29" s="227">
        <f t="shared" si="62"/>
        <v>0.22293284604842395</v>
      </c>
      <c r="J29" s="228">
        <f t="shared" si="63"/>
        <v>0.20545088986521706</v>
      </c>
      <c r="K29" s="223">
        <f t="shared" ref="K29:L29" si="203">SUM(K24:K28)</f>
        <v>795</v>
      </c>
      <c r="L29" s="224">
        <f t="shared" si="203"/>
        <v>941</v>
      </c>
      <c r="M29" s="225">
        <f t="shared" si="4"/>
        <v>1736</v>
      </c>
      <c r="N29" s="229">
        <f t="shared" si="141"/>
        <v>0.61389961389961389</v>
      </c>
      <c r="O29" s="230">
        <f t="shared" si="113"/>
        <v>0.64275956284153002</v>
      </c>
      <c r="P29" s="231">
        <f>IF(G29=0,0,M29/G29)</f>
        <v>0.6292134831460674</v>
      </c>
      <c r="Q29" s="223">
        <f t="shared" ref="Q29:R29" si="204">SUM(Q24:Q28)</f>
        <v>992</v>
      </c>
      <c r="R29" s="224">
        <f t="shared" si="204"/>
        <v>1009</v>
      </c>
      <c r="S29" s="225">
        <f t="shared" si="8"/>
        <v>2001</v>
      </c>
      <c r="T29" s="232">
        <f t="shared" ref="T29" si="205">IF(Q29=0,0,Q29/B29)</f>
        <v>0.14456426697755756</v>
      </c>
      <c r="U29" s="233">
        <f t="shared" ref="U29" si="206">IF(R29=0,0,R29/C29)</f>
        <v>0.15364702299375665</v>
      </c>
      <c r="V29" s="234">
        <f t="shared" ref="V29" si="207">IF(S29=0,0,S29/D29)</f>
        <v>0.14900588279097476</v>
      </c>
      <c r="W29" s="223">
        <f t="shared" ref="W29:X29" si="208">SUM(W24:W28)</f>
        <v>1840</v>
      </c>
      <c r="X29" s="224">
        <f t="shared" si="208"/>
        <v>2256</v>
      </c>
      <c r="Y29" s="225">
        <f t="shared" si="9"/>
        <v>4096</v>
      </c>
      <c r="Z29" s="233">
        <v>0.33276450511945393</v>
      </c>
      <c r="AA29" s="235">
        <v>0.4020108043217287</v>
      </c>
      <c r="AB29" s="236">
        <v>0.36645735981308414</v>
      </c>
      <c r="AC29" s="223">
        <f t="shared" ref="AC29:AD29" si="209">SUM(AC24:AC28)</f>
        <v>1</v>
      </c>
      <c r="AD29" s="224">
        <f t="shared" si="209"/>
        <v>26</v>
      </c>
      <c r="AE29" s="225">
        <f t="shared" si="11"/>
        <v>27</v>
      </c>
      <c r="AF29" s="233">
        <f t="shared" si="66"/>
        <v>1.4573010784027981E-4</v>
      </c>
      <c r="AG29" s="235">
        <f t="shared" si="67"/>
        <v>3.9591898888381299E-3</v>
      </c>
      <c r="AH29" s="236">
        <f t="shared" si="68"/>
        <v>2.0105741306128528E-3</v>
      </c>
      <c r="AI29" s="223">
        <f t="shared" ref="AI29:AJ29" si="210">SUM(AI24:AI28)</f>
        <v>2833</v>
      </c>
      <c r="AJ29" s="224">
        <f t="shared" si="210"/>
        <v>3291</v>
      </c>
      <c r="AK29" s="225">
        <f t="shared" si="17"/>
        <v>6124</v>
      </c>
      <c r="AL29" s="233">
        <f t="shared" si="69"/>
        <v>0.41285339551151268</v>
      </c>
      <c r="AM29" s="235">
        <f t="shared" si="70"/>
        <v>0.50114207400639565</v>
      </c>
      <c r="AN29" s="235">
        <f>IF(D29=0,0,AK29/D29)</f>
        <v>0.45602799910641151</v>
      </c>
      <c r="AO29" s="223">
        <f t="shared" ref="AO29:AP29" si="211">SUM(AO24:AO28)</f>
        <v>1539</v>
      </c>
      <c r="AP29" s="224">
        <f t="shared" si="211"/>
        <v>2150</v>
      </c>
      <c r="AQ29" s="225">
        <f t="shared" si="21"/>
        <v>3689</v>
      </c>
      <c r="AR29" s="237">
        <f>IF(B29=0,0,AO29/B29)</f>
        <v>0.2242786359661906</v>
      </c>
      <c r="AS29" s="238">
        <f t="shared" ref="AS29" si="212">IF(C29=0,0,AP29/C29)</f>
        <v>0.32739454850007615</v>
      </c>
      <c r="AT29" s="239">
        <f t="shared" ref="AT29" si="213">IF(D29=0,0,AQ29/D29)</f>
        <v>0.27470399880854868</v>
      </c>
      <c r="AU29" s="223">
        <f t="shared" ref="AU29:AV29" si="214">SUM(AU24:AU28)</f>
        <v>33</v>
      </c>
      <c r="AV29" s="224">
        <f t="shared" si="214"/>
        <v>66</v>
      </c>
      <c r="AW29" s="225">
        <f t="shared" si="23"/>
        <v>99</v>
      </c>
      <c r="AX29" s="240">
        <f t="shared" si="72"/>
        <v>4.8090935587292334E-3</v>
      </c>
      <c r="AY29" s="227">
        <f t="shared" si="73"/>
        <v>1.0050251256281407E-2</v>
      </c>
      <c r="AZ29" s="228">
        <f t="shared" si="74"/>
        <v>7.3721051455804603E-3</v>
      </c>
      <c r="BA29" s="223">
        <f t="shared" ref="BA29:BB29" si="215">SUM(BA24:BA28)</f>
        <v>5</v>
      </c>
      <c r="BB29" s="224">
        <f t="shared" si="215"/>
        <v>6</v>
      </c>
      <c r="BC29" s="225">
        <f t="shared" si="27"/>
        <v>11</v>
      </c>
      <c r="BD29" s="240">
        <f t="shared" si="75"/>
        <v>7.2865053920139898E-4</v>
      </c>
      <c r="BE29" s="227">
        <f t="shared" si="76"/>
        <v>9.1365920511649154E-4</v>
      </c>
      <c r="BF29" s="228">
        <f t="shared" si="77"/>
        <v>8.1912279395338452E-4</v>
      </c>
      <c r="BG29" s="223">
        <f t="shared" ref="BG29:BH29" si="216">SUM(BG24:BG28)</f>
        <v>1345</v>
      </c>
      <c r="BH29" s="224">
        <f t="shared" si="216"/>
        <v>1372</v>
      </c>
      <c r="BI29" s="225">
        <f t="shared" si="31"/>
        <v>2717</v>
      </c>
      <c r="BJ29" s="240">
        <f t="shared" si="78"/>
        <v>0.19600699504517632</v>
      </c>
      <c r="BK29" s="227">
        <f t="shared" si="79"/>
        <v>0.20892340490330441</v>
      </c>
      <c r="BL29" s="228">
        <f t="shared" si="80"/>
        <v>0.20232333010648595</v>
      </c>
      <c r="BM29" s="223">
        <f t="shared" ref="BM29:BN29" si="217">SUM(BM24:BM28)</f>
        <v>611</v>
      </c>
      <c r="BN29" s="224">
        <f t="shared" si="217"/>
        <v>470</v>
      </c>
      <c r="BO29" s="225">
        <f t="shared" si="35"/>
        <v>1081</v>
      </c>
      <c r="BP29" s="240">
        <f t="shared" si="81"/>
        <v>8.9041095890410954E-2</v>
      </c>
      <c r="BQ29" s="227">
        <f t="shared" si="82"/>
        <v>7.1569971067458507E-2</v>
      </c>
      <c r="BR29" s="228">
        <f t="shared" si="83"/>
        <v>8.0497430933055322E-2</v>
      </c>
      <c r="BS29" s="350">
        <f t="shared" ref="BS29:BT29" si="218">SUM(BS24:BS28)</f>
        <v>1198</v>
      </c>
      <c r="BT29" s="224">
        <f t="shared" si="218"/>
        <v>837</v>
      </c>
      <c r="BU29" s="225">
        <f t="shared" si="39"/>
        <v>2035</v>
      </c>
      <c r="BV29" s="240">
        <f t="shared" si="84"/>
        <v>0.1745846691926552</v>
      </c>
      <c r="BW29" s="227">
        <f t="shared" si="85"/>
        <v>0.12745545911375056</v>
      </c>
      <c r="BX29" s="228">
        <f t="shared" si="86"/>
        <v>0.15153771688137613</v>
      </c>
      <c r="BY29" s="223">
        <f t="shared" ref="BY29:BZ29" si="219">SUM(BY24:BY28)</f>
        <v>283</v>
      </c>
      <c r="BZ29" s="224">
        <f t="shared" si="219"/>
        <v>179</v>
      </c>
      <c r="CA29" s="225">
        <f t="shared" si="43"/>
        <v>462</v>
      </c>
      <c r="CB29" s="226">
        <f t="shared" si="87"/>
        <v>4.1241620518799184E-2</v>
      </c>
      <c r="CC29" s="227">
        <f t="shared" si="88"/>
        <v>2.7257499619308664E-2</v>
      </c>
      <c r="CD29" s="228">
        <f t="shared" si="89"/>
        <v>3.440315734604215E-2</v>
      </c>
      <c r="CE29" s="350">
        <f t="shared" ref="CE29:CF29" si="220">SUM(CE24:CE28)</f>
        <v>1039</v>
      </c>
      <c r="CF29" s="224">
        <f t="shared" si="220"/>
        <v>695</v>
      </c>
      <c r="CG29" s="352">
        <f t="shared" si="47"/>
        <v>1734</v>
      </c>
      <c r="CH29" s="240">
        <f t="shared" ref="CH29" si="221">IF(B29=0,0,CE29/B29)</f>
        <v>0.15141358204605071</v>
      </c>
      <c r="CI29" s="227">
        <f t="shared" ref="CI29" si="222">IF(C29=0,0,CF29/C29)</f>
        <v>0.10583219125932694</v>
      </c>
      <c r="CJ29" s="228">
        <f t="shared" ref="CJ29" si="223">IF(D29=0,0,CG29/D29)</f>
        <v>0.12912353861046988</v>
      </c>
      <c r="CK29" s="223">
        <f t="shared" ref="CK29:CL29" si="224">SUM(CK24:CK28)</f>
        <v>244</v>
      </c>
      <c r="CL29" s="224">
        <f t="shared" si="224"/>
        <v>187</v>
      </c>
      <c r="CM29" s="225">
        <f t="shared" si="51"/>
        <v>431</v>
      </c>
      <c r="CN29" s="240">
        <f t="shared" si="90"/>
        <v>3.5558146313028269E-2</v>
      </c>
      <c r="CO29" s="227">
        <f t="shared" si="91"/>
        <v>2.8475711892797319E-2</v>
      </c>
      <c r="CP29" s="228">
        <f t="shared" si="92"/>
        <v>3.209472038126443E-2</v>
      </c>
      <c r="CQ29" s="354">
        <f t="shared" ref="CQ29:CR29" si="225">SUM(CQ24:CQ28)</f>
        <v>1283</v>
      </c>
      <c r="CR29" s="241">
        <f t="shared" si="225"/>
        <v>882</v>
      </c>
      <c r="CS29" s="242">
        <f t="shared" si="56"/>
        <v>2165</v>
      </c>
      <c r="CT29" s="243">
        <f>IF(B29=0,0,CQ29/B29)</f>
        <v>0.18697172835907899</v>
      </c>
      <c r="CU29" s="227">
        <f t="shared" si="95"/>
        <v>0.13430790315212426</v>
      </c>
      <c r="CV29" s="228">
        <f t="shared" si="96"/>
        <v>0.16121825899173431</v>
      </c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</row>
    <row r="30" spans="1:119" s="121" customFormat="1" ht="7.5" customHeight="1">
      <c r="A30" s="244"/>
      <c r="B30" s="245"/>
      <c r="C30" s="245"/>
      <c r="D30" s="245"/>
      <c r="E30" s="245"/>
      <c r="F30" s="245"/>
      <c r="G30" s="245"/>
      <c r="H30" s="246"/>
      <c r="I30" s="246"/>
      <c r="J30" s="246"/>
      <c r="K30" s="247"/>
      <c r="L30" s="247"/>
      <c r="M30" s="245"/>
      <c r="N30" s="248"/>
      <c r="O30" s="248"/>
      <c r="P30" s="248"/>
      <c r="Q30" s="247"/>
      <c r="R30" s="247"/>
      <c r="S30" s="245"/>
      <c r="T30" s="249"/>
      <c r="U30" s="249"/>
      <c r="V30" s="249"/>
      <c r="W30" s="247"/>
      <c r="X30" s="247"/>
      <c r="Y30" s="245"/>
      <c r="Z30" s="249"/>
      <c r="AA30" s="249"/>
      <c r="AB30" s="249"/>
      <c r="AC30" s="247"/>
      <c r="AD30" s="247"/>
      <c r="AE30" s="245"/>
      <c r="AF30" s="249"/>
      <c r="AG30" s="249"/>
      <c r="AH30" s="249"/>
      <c r="AI30" s="245"/>
      <c r="AJ30" s="245"/>
      <c r="AK30" s="245"/>
      <c r="AL30" s="249"/>
      <c r="AM30" s="249"/>
      <c r="AN30" s="249"/>
      <c r="AO30" s="247"/>
      <c r="AP30" s="247"/>
      <c r="AQ30" s="245"/>
      <c r="AR30" s="250"/>
      <c r="AS30" s="250"/>
      <c r="AT30" s="250"/>
      <c r="AU30" s="247"/>
      <c r="AV30" s="247"/>
      <c r="AW30" s="245"/>
      <c r="AX30" s="246"/>
      <c r="AY30" s="246"/>
      <c r="AZ30" s="246"/>
      <c r="BA30" s="251"/>
      <c r="BB30" s="251"/>
      <c r="BC30" s="245"/>
      <c r="BD30" s="246"/>
      <c r="BE30" s="246"/>
      <c r="BF30" s="246"/>
      <c r="BG30" s="247"/>
      <c r="BH30" s="247"/>
      <c r="BI30" s="245"/>
      <c r="BJ30" s="246"/>
      <c r="BK30" s="246"/>
      <c r="BL30" s="246"/>
      <c r="BM30" s="252"/>
      <c r="BN30" s="252"/>
      <c r="BO30" s="245"/>
      <c r="BP30" s="246"/>
      <c r="BQ30" s="246"/>
      <c r="BR30" s="246"/>
      <c r="BS30" s="247"/>
      <c r="BT30" s="247"/>
      <c r="BU30" s="245"/>
      <c r="BV30" s="246"/>
      <c r="BW30" s="246"/>
      <c r="BX30" s="246"/>
      <c r="BY30" s="247"/>
      <c r="BZ30" s="247"/>
      <c r="CA30" s="245"/>
      <c r="CB30" s="246"/>
      <c r="CC30" s="246"/>
      <c r="CD30" s="246"/>
      <c r="CE30" s="247"/>
      <c r="CF30" s="247"/>
      <c r="CG30" s="245"/>
      <c r="CH30" s="246"/>
      <c r="CI30" s="246"/>
      <c r="CJ30" s="246"/>
      <c r="CK30" s="247"/>
      <c r="CL30" s="247"/>
      <c r="CM30" s="245"/>
      <c r="CN30" s="246"/>
      <c r="CO30" s="246"/>
      <c r="CP30" s="246"/>
      <c r="CQ30" s="253"/>
      <c r="CR30" s="253"/>
      <c r="CS30" s="253"/>
      <c r="CT30" s="254"/>
      <c r="CU30" s="246"/>
      <c r="CV30" s="246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</row>
    <row r="31" spans="1:119" s="121" customFormat="1" ht="14">
      <c r="A31" s="255"/>
      <c r="B31" s="256" t="s">
        <v>76</v>
      </c>
      <c r="C31" s="257"/>
      <c r="D31" s="257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4"/>
      <c r="U31" s="44"/>
      <c r="V31" s="44"/>
      <c r="W31" s="258" t="str">
        <f>B31</f>
        <v>■二次保健医療圏域別（市町立中学校再掲）</v>
      </c>
      <c r="X31" s="42"/>
      <c r="Y31" s="42"/>
      <c r="Z31" s="44"/>
      <c r="AA31" s="44"/>
      <c r="AB31" s="44"/>
      <c r="AC31" s="42"/>
      <c r="AD31" s="42"/>
      <c r="AE31" s="42"/>
      <c r="AF31" s="44"/>
      <c r="AG31" s="44"/>
      <c r="AH31" s="44"/>
      <c r="AI31" s="42"/>
      <c r="AJ31" s="42"/>
      <c r="AK31" s="42"/>
      <c r="AL31" s="44"/>
      <c r="AM31" s="44"/>
      <c r="AN31" s="44"/>
      <c r="AO31" s="42"/>
      <c r="AP31" s="42"/>
      <c r="AQ31" s="42"/>
      <c r="AR31" s="44"/>
      <c r="AS31" s="44"/>
      <c r="AT31" s="44"/>
      <c r="AU31" s="258" t="str">
        <f>B31</f>
        <v>■二次保健医療圏域別（市町立中学校再掲）</v>
      </c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258" t="str">
        <f>B31</f>
        <v>■二次保健医療圏域別（市町立中学校再掲）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259"/>
      <c r="CR31" s="259"/>
      <c r="CS31" s="259"/>
      <c r="CT31" s="43"/>
      <c r="CU31" s="45"/>
      <c r="CV31" s="45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</row>
    <row r="32" spans="1:119" s="121" customFormat="1" ht="13" customHeight="1">
      <c r="A32" s="260" t="s">
        <v>62</v>
      </c>
      <c r="B32" s="261">
        <f>B5</f>
        <v>1498</v>
      </c>
      <c r="C32" s="262">
        <f>C5</f>
        <v>1394</v>
      </c>
      <c r="D32" s="263">
        <f>D5</f>
        <v>2892</v>
      </c>
      <c r="E32" s="264">
        <f t="shared" ref="E32:F32" si="226">E5</f>
        <v>274</v>
      </c>
      <c r="F32" s="262">
        <f t="shared" si="226"/>
        <v>275</v>
      </c>
      <c r="G32" s="263">
        <f>G5</f>
        <v>549</v>
      </c>
      <c r="H32" s="265">
        <f t="shared" ref="H32:H39" si="227">IF(B32=0,0,E32/B32)</f>
        <v>0.18291054739652871</v>
      </c>
      <c r="I32" s="266">
        <f t="shared" ref="I32:I39" si="228">IF(C32=0,0,F32/C32)</f>
        <v>0.19727403156384504</v>
      </c>
      <c r="J32" s="267">
        <f t="shared" ref="J32:J39" si="229">IF(D32=0,0,G32/D32)</f>
        <v>0.18983402489626555</v>
      </c>
      <c r="K32" s="264">
        <f t="shared" ref="K32:L32" si="230">K5</f>
        <v>157</v>
      </c>
      <c r="L32" s="262">
        <f t="shared" si="230"/>
        <v>174</v>
      </c>
      <c r="M32" s="263">
        <f>M5</f>
        <v>331</v>
      </c>
      <c r="N32" s="265">
        <f t="shared" ref="N32:P33" si="231">IF(E32=0,0,K32/E32)</f>
        <v>0.57299270072992703</v>
      </c>
      <c r="O32" s="266">
        <f t="shared" si="231"/>
        <v>0.63272727272727269</v>
      </c>
      <c r="P32" s="267">
        <f t="shared" si="231"/>
        <v>0.60291438979963574</v>
      </c>
      <c r="Q32" s="264">
        <f t="shared" ref="Q32:R32" si="232">Q5</f>
        <v>243</v>
      </c>
      <c r="R32" s="262">
        <f t="shared" si="232"/>
        <v>212</v>
      </c>
      <c r="S32" s="263">
        <f>S5</f>
        <v>455</v>
      </c>
      <c r="T32" s="268">
        <f t="shared" ref="T32:T39" si="233">IF(B32=0,0,Q32/B32)</f>
        <v>0.16221628838451269</v>
      </c>
      <c r="U32" s="269">
        <f t="shared" ref="U32:U39" si="234">IF(C32=0,0,R32/C32)</f>
        <v>0.15208034433285508</v>
      </c>
      <c r="V32" s="270">
        <f t="shared" ref="V32:V39" si="235">IF(D32=0,0,S32/D32)</f>
        <v>0.15733056708160442</v>
      </c>
      <c r="W32" s="264">
        <f t="shared" ref="W32:X32" si="236">W5</f>
        <v>325</v>
      </c>
      <c r="X32" s="262">
        <f t="shared" si="236"/>
        <v>383</v>
      </c>
      <c r="Y32" s="263">
        <f>Y5</f>
        <v>708</v>
      </c>
      <c r="Z32" s="268">
        <f t="shared" ref="Z32:Z39" si="237">IF(B32=0,0,W32/B32)</f>
        <v>0.21695594125500667</v>
      </c>
      <c r="AA32" s="269">
        <f t="shared" ref="AA32:AA39" si="238">IF(C32=0,0,X32/C32)</f>
        <v>0.27474892395982781</v>
      </c>
      <c r="AB32" s="270">
        <f t="shared" ref="AB32:AB39" si="239">IF(D32=0,0,Y32/D32)</f>
        <v>0.24481327800829875</v>
      </c>
      <c r="AC32" s="271">
        <f t="shared" ref="AC32:AD32" si="240">AC5</f>
        <v>0</v>
      </c>
      <c r="AD32" s="272">
        <f t="shared" si="240"/>
        <v>1</v>
      </c>
      <c r="AE32" s="273">
        <f>AE5</f>
        <v>1</v>
      </c>
      <c r="AF32" s="274">
        <f t="shared" ref="AF32:AF39" si="241">IF(B32=0,0,AC32/B32)</f>
        <v>0</v>
      </c>
      <c r="AG32" s="269">
        <f t="shared" ref="AG32:AG39" si="242">IF(C32=0,0,AD32/C32)</f>
        <v>7.173601147776184E-4</v>
      </c>
      <c r="AH32" s="275">
        <f t="shared" ref="AH32:AH39" si="243">IF(D32=0,0,AE32/D32)</f>
        <v>3.4578146611341634E-4</v>
      </c>
      <c r="AI32" s="264">
        <f>AI5</f>
        <v>568</v>
      </c>
      <c r="AJ32" s="262">
        <f t="shared" ref="AJ32" si="244">AJ5</f>
        <v>596</v>
      </c>
      <c r="AK32" s="263">
        <f>AK5</f>
        <v>1164</v>
      </c>
      <c r="AL32" s="268">
        <f>IF(B32=0,0,AI32/B32)</f>
        <v>0.37917222963951935</v>
      </c>
      <c r="AM32" s="269">
        <f t="shared" ref="AM32:AM39" si="245">IF(C32=0,0,AJ32/C32)</f>
        <v>0.42754662840746055</v>
      </c>
      <c r="AN32" s="270">
        <f t="shared" ref="AN32:AN39" si="246">IF(D32=0,0,AK32/D32)</f>
        <v>0.40248962655601661</v>
      </c>
      <c r="AO32" s="264">
        <f t="shared" ref="AO32:AP32" si="247">AO5</f>
        <v>243</v>
      </c>
      <c r="AP32" s="262">
        <f t="shared" si="247"/>
        <v>349</v>
      </c>
      <c r="AQ32" s="263">
        <f>AQ5</f>
        <v>592</v>
      </c>
      <c r="AR32" s="268">
        <f t="shared" ref="AR32:AR39" si="248">IF(B32=0,0,AO32/B32)</f>
        <v>0.16221628838451269</v>
      </c>
      <c r="AS32" s="269">
        <f t="shared" ref="AS32:AS39" si="249">IF(C32=0,0,AP32/C32)</f>
        <v>0.25035868005738882</v>
      </c>
      <c r="AT32" s="270">
        <f t="shared" ref="AT32:AT39" si="250">IF(D32=0,0,AQ32/D32)</f>
        <v>0.20470262793914246</v>
      </c>
      <c r="AU32" s="271">
        <f t="shared" ref="AU32:AV32" si="251">AU5</f>
        <v>0</v>
      </c>
      <c r="AV32" s="272">
        <f t="shared" si="251"/>
        <v>11</v>
      </c>
      <c r="AW32" s="273">
        <f>AW5</f>
        <v>11</v>
      </c>
      <c r="AX32" s="265">
        <f t="shared" ref="AX32:AX39" si="252">IF(B32=0,0,AU32/B32)</f>
        <v>0</v>
      </c>
      <c r="AY32" s="266">
        <f t="shared" ref="AY32:AY39" si="253">IF(C32=0,0,AV32/C32)</f>
        <v>7.8909612625538018E-3</v>
      </c>
      <c r="AZ32" s="267">
        <f t="shared" ref="AZ32:AZ39" si="254">IF(D32=0,0,AW32/D32)</f>
        <v>3.8035961272475795E-3</v>
      </c>
      <c r="BA32" s="271">
        <f t="shared" ref="BA32:BB32" si="255">BA5</f>
        <v>1</v>
      </c>
      <c r="BB32" s="272">
        <f t="shared" si="255"/>
        <v>2</v>
      </c>
      <c r="BC32" s="273">
        <f>BC5</f>
        <v>3</v>
      </c>
      <c r="BD32" s="265">
        <f t="shared" ref="BD32:BD39" si="256">IF(B32=0,0,BA32/B32)</f>
        <v>6.6755674232309744E-4</v>
      </c>
      <c r="BE32" s="266">
        <f t="shared" ref="BE32:BE39" si="257">IF(C32=0,0,BB32/C32)</f>
        <v>1.4347202295552368E-3</v>
      </c>
      <c r="BF32" s="267">
        <f t="shared" ref="BF32:BF39" si="258">IF(D32=0,0,BC32/D32)</f>
        <v>1.037344398340249E-3</v>
      </c>
      <c r="BG32" s="264">
        <f t="shared" ref="BG32:BH32" si="259">BG5</f>
        <v>289</v>
      </c>
      <c r="BH32" s="262">
        <f t="shared" si="259"/>
        <v>282</v>
      </c>
      <c r="BI32" s="276">
        <f>BI5</f>
        <v>571</v>
      </c>
      <c r="BJ32" s="265">
        <f t="shared" ref="BJ32:BJ39" si="260">IF(B32=0,0,BG32/B32)</f>
        <v>0.19292389853137518</v>
      </c>
      <c r="BK32" s="266">
        <f t="shared" ref="BK32:BK39" si="261">IF(C32=0,0,BH32/C32)</f>
        <v>0.20229555236728838</v>
      </c>
      <c r="BL32" s="267">
        <f t="shared" ref="BL32:BL39" si="262">IF(D32=0,0,BI32/D32)</f>
        <v>0.19744121715076071</v>
      </c>
      <c r="BM32" s="277">
        <f t="shared" ref="BM32:BN32" si="263">BM5</f>
        <v>161</v>
      </c>
      <c r="BN32" s="272">
        <f t="shared" si="263"/>
        <v>138</v>
      </c>
      <c r="BO32" s="278">
        <f>BO5</f>
        <v>299</v>
      </c>
      <c r="BP32" s="265">
        <f t="shared" ref="BP32:BP39" si="264">IF(B32=0,0,BM32/B32)</f>
        <v>0.10747663551401869</v>
      </c>
      <c r="BQ32" s="266">
        <f t="shared" ref="BQ32:BQ39" si="265">IF(C32=0,0,BN32/C32)</f>
        <v>9.8995695839311337E-2</v>
      </c>
      <c r="BR32" s="267">
        <f t="shared" ref="BR32:BR39" si="266">IF(D32=0,0,BO32/D32)</f>
        <v>0.10338865836791147</v>
      </c>
      <c r="BS32" s="264">
        <f t="shared" ref="BS32:BT32" si="267">BS5</f>
        <v>247</v>
      </c>
      <c r="BT32" s="262">
        <f t="shared" si="267"/>
        <v>182</v>
      </c>
      <c r="BU32" s="263">
        <f>BU5</f>
        <v>429</v>
      </c>
      <c r="BV32" s="279">
        <f t="shared" ref="BV32:BV39" si="268">IF(B32=0,0,BS32/B32)</f>
        <v>0.16488651535380508</v>
      </c>
      <c r="BW32" s="266">
        <f t="shared" ref="BW32:BW39" si="269">IF(C32=0,0,BT32/C32)</f>
        <v>0.13055954088952654</v>
      </c>
      <c r="BX32" s="280">
        <f t="shared" ref="BX32:BX39" si="270">IF(D32=0,0,BU32/D32)</f>
        <v>0.1483402489626556</v>
      </c>
      <c r="BY32" s="264">
        <f t="shared" ref="BY32:BZ32" si="271">BY5</f>
        <v>93</v>
      </c>
      <c r="BZ32" s="262">
        <f t="shared" si="271"/>
        <v>73</v>
      </c>
      <c r="CA32" s="263">
        <f>CA5</f>
        <v>166</v>
      </c>
      <c r="CB32" s="279">
        <f t="shared" ref="CB32:CB39" si="272">IF(B32=0,0,BY32/B32)</f>
        <v>6.2082777036048066E-2</v>
      </c>
      <c r="CC32" s="266">
        <f t="shared" ref="CC32:CC39" si="273">IF(C32=0,0,BZ32/C32)</f>
        <v>5.2367288378766141E-2</v>
      </c>
      <c r="CD32" s="267">
        <f t="shared" ref="CD32:CD39" si="274">IF(D32=0,0,CA32/D32)</f>
        <v>5.7399723374827107E-2</v>
      </c>
      <c r="CE32" s="264">
        <f>CE5</f>
        <v>240</v>
      </c>
      <c r="CF32" s="262">
        <f>CF5</f>
        <v>156</v>
      </c>
      <c r="CG32" s="276">
        <f>CG5</f>
        <v>396</v>
      </c>
      <c r="CH32" s="265">
        <f t="shared" ref="CH32:CH39" si="275">IF(B32=0,0,CE32/B32)</f>
        <v>0.1602136181575434</v>
      </c>
      <c r="CI32" s="266">
        <f t="shared" ref="CI32:CI39" si="276">IF(C32=0,0,CF32/C32)</f>
        <v>0.11190817790530846</v>
      </c>
      <c r="CJ32" s="267">
        <f t="shared" ref="CJ32:CJ39" si="277">IF(D32=0,0,CG32/D32)</f>
        <v>0.13692946058091288</v>
      </c>
      <c r="CK32" s="261">
        <f t="shared" ref="CK32:CL32" si="278">CK5</f>
        <v>55</v>
      </c>
      <c r="CL32" s="262">
        <f t="shared" si="278"/>
        <v>53</v>
      </c>
      <c r="CM32" s="276">
        <f>CM5</f>
        <v>108</v>
      </c>
      <c r="CN32" s="265">
        <f t="shared" ref="CN32:CN39" si="279">IF(B32=0,0,CK32/B32)</f>
        <v>3.6715620827770364E-2</v>
      </c>
      <c r="CO32" s="266">
        <f t="shared" ref="CO32:CO39" si="280">IF(C32=0,0,CL32/C32)</f>
        <v>3.8020086083213771E-2</v>
      </c>
      <c r="CP32" s="267">
        <f t="shared" ref="CP32:CP39" si="281">IF(D32=0,0,CM32/D32)</f>
        <v>3.7344398340248962E-2</v>
      </c>
      <c r="CQ32" s="281">
        <f>CQ5</f>
        <v>295</v>
      </c>
      <c r="CR32" s="282">
        <f t="shared" ref="CR32" si="282">CR5</f>
        <v>209</v>
      </c>
      <c r="CS32" s="283">
        <f>CS5</f>
        <v>504</v>
      </c>
      <c r="CT32" s="284">
        <f t="shared" ref="CT32:CT39" si="283">IF(B32=0,0,CQ32/B32)</f>
        <v>0.19692923898531375</v>
      </c>
      <c r="CU32" s="266">
        <f t="shared" ref="CU32:CU39" si="284">IF(C32=0,0,CR32/C32)</f>
        <v>0.14992826398852224</v>
      </c>
      <c r="CV32" s="267">
        <f t="shared" ref="CV32:CV39" si="285">IF(D32=0,0,CS32/D32)</f>
        <v>0.17427385892116182</v>
      </c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</row>
    <row r="33" spans="1:119 16347:16384" s="121" customFormat="1" ht="13" customHeight="1">
      <c r="A33" s="285" t="s">
        <v>63</v>
      </c>
      <c r="B33" s="286">
        <f>B9+B10+B11+B13</f>
        <v>1648</v>
      </c>
      <c r="C33" s="287">
        <f>C9+C10+C11+C13</f>
        <v>1583</v>
      </c>
      <c r="D33" s="288">
        <f>D9+D10+D11+D13</f>
        <v>3231</v>
      </c>
      <c r="E33" s="289">
        <f t="shared" ref="E33:F33" si="286">E9+E10+E11+E13</f>
        <v>283</v>
      </c>
      <c r="F33" s="287">
        <f t="shared" si="286"/>
        <v>337</v>
      </c>
      <c r="G33" s="288">
        <f>G9+G10+G11+G13</f>
        <v>620</v>
      </c>
      <c r="H33" s="97">
        <f t="shared" si="227"/>
        <v>0.17172330097087379</v>
      </c>
      <c r="I33" s="64">
        <f t="shared" si="228"/>
        <v>0.21288692356285535</v>
      </c>
      <c r="J33" s="65">
        <f t="shared" si="229"/>
        <v>0.1918910554008047</v>
      </c>
      <c r="K33" s="289">
        <f t="shared" ref="K33:L33" si="287">K9+K10+K11+K13</f>
        <v>164</v>
      </c>
      <c r="L33" s="287">
        <f t="shared" si="287"/>
        <v>225</v>
      </c>
      <c r="M33" s="288">
        <f>M9+M10+M11+M13</f>
        <v>389</v>
      </c>
      <c r="N33" s="97">
        <f t="shared" si="231"/>
        <v>0.5795053003533569</v>
      </c>
      <c r="O33" s="64">
        <f t="shared" si="231"/>
        <v>0.66765578635014833</v>
      </c>
      <c r="P33" s="65">
        <f t="shared" si="231"/>
        <v>0.6274193548387097</v>
      </c>
      <c r="Q33" s="289">
        <f t="shared" ref="Q33:R33" si="288">Q9+Q10+Q11+Q13</f>
        <v>245</v>
      </c>
      <c r="R33" s="287">
        <f t="shared" si="288"/>
        <v>246</v>
      </c>
      <c r="S33" s="288">
        <f>S9+S10+S11+S13</f>
        <v>491</v>
      </c>
      <c r="T33" s="290">
        <f t="shared" si="233"/>
        <v>0.14866504854368931</v>
      </c>
      <c r="U33" s="70">
        <f t="shared" si="234"/>
        <v>0.15540113708149084</v>
      </c>
      <c r="V33" s="71">
        <f t="shared" si="235"/>
        <v>0.15196533580934696</v>
      </c>
      <c r="W33" s="289">
        <f t="shared" ref="W33:X33" si="289">W9+W10+W11+W13</f>
        <v>381</v>
      </c>
      <c r="X33" s="287">
        <f t="shared" si="289"/>
        <v>568</v>
      </c>
      <c r="Y33" s="288">
        <f>Y9+Y10+Y11+Y13</f>
        <v>949</v>
      </c>
      <c r="Z33" s="290">
        <f t="shared" si="237"/>
        <v>0.23118932038834952</v>
      </c>
      <c r="AA33" s="70">
        <f t="shared" si="238"/>
        <v>0.35881238155401135</v>
      </c>
      <c r="AB33" s="71">
        <f t="shared" si="239"/>
        <v>0.29371711544413492</v>
      </c>
      <c r="AC33" s="291">
        <f t="shared" ref="AC33:AD33" si="290">AC9+AC10+AC11+AC13</f>
        <v>1</v>
      </c>
      <c r="AD33" s="292">
        <f t="shared" si="290"/>
        <v>1</v>
      </c>
      <c r="AE33" s="293">
        <f>AE9+AE10+AE11+AE13</f>
        <v>2</v>
      </c>
      <c r="AF33" s="95">
        <f t="shared" si="241"/>
        <v>6.0679611650485432E-4</v>
      </c>
      <c r="AG33" s="70">
        <f t="shared" si="242"/>
        <v>6.3171193935565378E-4</v>
      </c>
      <c r="AH33" s="294">
        <f t="shared" si="243"/>
        <v>6.1900340451872485E-4</v>
      </c>
      <c r="AI33" s="289">
        <f t="shared" ref="AI33:AJ33" si="291">AI9+AI10+AI11+AI13</f>
        <v>627</v>
      </c>
      <c r="AJ33" s="287">
        <f t="shared" si="291"/>
        <v>815</v>
      </c>
      <c r="AK33" s="288">
        <f>AK9+AK10+AK11+AK13</f>
        <v>1442</v>
      </c>
      <c r="AL33" s="290">
        <f t="shared" ref="AL33:AL39" si="292">IF(B33=0,0,AI33/B33)</f>
        <v>0.38046116504854371</v>
      </c>
      <c r="AM33" s="70">
        <f t="shared" si="245"/>
        <v>0.51484523057485787</v>
      </c>
      <c r="AN33" s="71">
        <f t="shared" si="246"/>
        <v>0.44630145465800064</v>
      </c>
      <c r="AO33" s="289">
        <f t="shared" ref="AO33:AP33" si="293">AO9+AO10+AO11+AO13</f>
        <v>395</v>
      </c>
      <c r="AP33" s="287">
        <f t="shared" si="293"/>
        <v>539</v>
      </c>
      <c r="AQ33" s="288">
        <f>AQ9+AQ10+AQ11+AQ13</f>
        <v>934</v>
      </c>
      <c r="AR33" s="290">
        <f t="shared" si="248"/>
        <v>0.23968446601941748</v>
      </c>
      <c r="AS33" s="70">
        <f t="shared" si="249"/>
        <v>0.34049273531269741</v>
      </c>
      <c r="AT33" s="71">
        <f t="shared" si="250"/>
        <v>0.28907458991024448</v>
      </c>
      <c r="AU33" s="291">
        <f t="shared" ref="AU33:AV33" si="294">AU9+AU10+AU11+AU13</f>
        <v>4</v>
      </c>
      <c r="AV33" s="292">
        <f t="shared" si="294"/>
        <v>10</v>
      </c>
      <c r="AW33" s="293">
        <f>AW9+AW10+AW11+AW13</f>
        <v>14</v>
      </c>
      <c r="AX33" s="97">
        <f t="shared" si="252"/>
        <v>2.4271844660194173E-3</v>
      </c>
      <c r="AY33" s="64">
        <f t="shared" si="253"/>
        <v>6.3171193935565384E-3</v>
      </c>
      <c r="AZ33" s="65">
        <f t="shared" si="254"/>
        <v>4.333023831631074E-3</v>
      </c>
      <c r="BA33" s="291">
        <f t="shared" ref="BA33:BB33" si="295">BA9+BA10+BA11+BA13</f>
        <v>0</v>
      </c>
      <c r="BB33" s="292">
        <f t="shared" si="295"/>
        <v>0</v>
      </c>
      <c r="BC33" s="293">
        <f>BC9+BC10+BC11+BC13</f>
        <v>0</v>
      </c>
      <c r="BD33" s="97">
        <f t="shared" si="256"/>
        <v>0</v>
      </c>
      <c r="BE33" s="64">
        <f t="shared" si="257"/>
        <v>0</v>
      </c>
      <c r="BF33" s="65">
        <f t="shared" si="258"/>
        <v>0</v>
      </c>
      <c r="BG33" s="289">
        <f t="shared" ref="BG33:BH33" si="296">BG9+BG10+BG11+BG13</f>
        <v>310</v>
      </c>
      <c r="BH33" s="287">
        <f t="shared" si="296"/>
        <v>305</v>
      </c>
      <c r="BI33" s="295">
        <f>BI9+BI10+BI11+BI13</f>
        <v>615</v>
      </c>
      <c r="BJ33" s="97">
        <f t="shared" si="260"/>
        <v>0.18810679611650485</v>
      </c>
      <c r="BK33" s="64">
        <f t="shared" si="261"/>
        <v>0.19267214150347442</v>
      </c>
      <c r="BL33" s="65">
        <f t="shared" si="262"/>
        <v>0.19034354688950789</v>
      </c>
      <c r="BM33" s="296">
        <f t="shared" ref="BM33:BN33" si="297">BM9+BM10+BM11+BM13</f>
        <v>181</v>
      </c>
      <c r="BN33" s="292">
        <f t="shared" si="297"/>
        <v>67</v>
      </c>
      <c r="BO33" s="297">
        <f>BO9+BO10+BO11+BO13</f>
        <v>248</v>
      </c>
      <c r="BP33" s="97">
        <f t="shared" si="264"/>
        <v>0.10983009708737865</v>
      </c>
      <c r="BQ33" s="64">
        <f t="shared" si="265"/>
        <v>4.2324699936828809E-2</v>
      </c>
      <c r="BR33" s="65">
        <f t="shared" si="266"/>
        <v>7.6756422160321885E-2</v>
      </c>
      <c r="BS33" s="289">
        <f t="shared" ref="BS33:BT33" si="298">BS9+BS10+BS11+BS13</f>
        <v>247</v>
      </c>
      <c r="BT33" s="287">
        <f t="shared" si="298"/>
        <v>180</v>
      </c>
      <c r="BU33" s="288">
        <f>BU9+BU10+BU11+BU13</f>
        <v>427</v>
      </c>
      <c r="BV33" s="63">
        <f t="shared" si="268"/>
        <v>0.14987864077669902</v>
      </c>
      <c r="BW33" s="64">
        <f t="shared" si="269"/>
        <v>0.11370814908401769</v>
      </c>
      <c r="BX33" s="298">
        <f t="shared" si="270"/>
        <v>0.13215722686474776</v>
      </c>
      <c r="BY33" s="289">
        <f t="shared" ref="BY33:BZ33" si="299">BY9+BY10+BY11+BY13</f>
        <v>87</v>
      </c>
      <c r="BZ33" s="287">
        <f t="shared" si="299"/>
        <v>55</v>
      </c>
      <c r="CA33" s="288">
        <f>CA9+CA10+CA11+CA13</f>
        <v>142</v>
      </c>
      <c r="CB33" s="63">
        <f t="shared" si="272"/>
        <v>5.2791262135922327E-2</v>
      </c>
      <c r="CC33" s="64">
        <f t="shared" si="273"/>
        <v>3.474415666456096E-2</v>
      </c>
      <c r="CD33" s="65">
        <f t="shared" si="274"/>
        <v>4.3949241720829466E-2</v>
      </c>
      <c r="CE33" s="289">
        <f>CE9+CE10+CE11+CE13</f>
        <v>208</v>
      </c>
      <c r="CF33" s="287">
        <f>CF9+CF10+CF11+CF13</f>
        <v>171</v>
      </c>
      <c r="CG33" s="295">
        <f>CG9+CG10+CG11+CG13</f>
        <v>379</v>
      </c>
      <c r="CH33" s="97">
        <f t="shared" si="275"/>
        <v>0.12621359223300971</v>
      </c>
      <c r="CI33" s="64">
        <f t="shared" si="276"/>
        <v>0.1080227416298168</v>
      </c>
      <c r="CJ33" s="65">
        <f t="shared" si="277"/>
        <v>0.11730114515629836</v>
      </c>
      <c r="CK33" s="286">
        <f t="shared" ref="CK33:CL33" si="300">CK9+CK10+CK11+CK13</f>
        <v>64</v>
      </c>
      <c r="CL33" s="287">
        <f t="shared" si="300"/>
        <v>47</v>
      </c>
      <c r="CM33" s="295">
        <f>CM9+CM10+CM11+CM13</f>
        <v>111</v>
      </c>
      <c r="CN33" s="97">
        <f t="shared" si="279"/>
        <v>3.8834951456310676E-2</v>
      </c>
      <c r="CO33" s="64">
        <f t="shared" si="280"/>
        <v>2.9690461149715731E-2</v>
      </c>
      <c r="CP33" s="65">
        <f t="shared" si="281"/>
        <v>3.4354688950789226E-2</v>
      </c>
      <c r="CQ33" s="99">
        <f t="shared" ref="CQ33:CR33" si="301">CQ9+CQ10+CQ11+CQ13</f>
        <v>272</v>
      </c>
      <c r="CR33" s="100">
        <f t="shared" si="301"/>
        <v>218</v>
      </c>
      <c r="CS33" s="101">
        <f>CS9+CS10+CS11+CS13</f>
        <v>490</v>
      </c>
      <c r="CT33" s="102">
        <f t="shared" si="283"/>
        <v>0.1650485436893204</v>
      </c>
      <c r="CU33" s="64">
        <f t="shared" si="284"/>
        <v>0.13771320277953253</v>
      </c>
      <c r="CV33" s="65">
        <f t="shared" si="285"/>
        <v>0.15165583410708758</v>
      </c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</row>
    <row r="34" spans="1:119 16347:16384" s="121" customFormat="1" ht="13" customHeight="1">
      <c r="A34" s="285" t="s">
        <v>64</v>
      </c>
      <c r="B34" s="286">
        <f>B12+B14</f>
        <v>606</v>
      </c>
      <c r="C34" s="287">
        <f>C12+C14</f>
        <v>594</v>
      </c>
      <c r="D34" s="288">
        <f>D12+D14</f>
        <v>1200</v>
      </c>
      <c r="E34" s="289">
        <f t="shared" ref="E34:F34" si="302">E12+E14</f>
        <v>125</v>
      </c>
      <c r="F34" s="287">
        <f t="shared" si="302"/>
        <v>154</v>
      </c>
      <c r="G34" s="288">
        <f>G12+G14</f>
        <v>279</v>
      </c>
      <c r="H34" s="97">
        <f t="shared" si="227"/>
        <v>0.20627062706270627</v>
      </c>
      <c r="I34" s="64">
        <f t="shared" si="228"/>
        <v>0.25925925925925924</v>
      </c>
      <c r="J34" s="65">
        <f t="shared" si="229"/>
        <v>0.23250000000000001</v>
      </c>
      <c r="K34" s="289">
        <f t="shared" ref="K34:L34" si="303">K12+K14</f>
        <v>77</v>
      </c>
      <c r="L34" s="287">
        <f t="shared" si="303"/>
        <v>89</v>
      </c>
      <c r="M34" s="288">
        <f>M12+M14</f>
        <v>166</v>
      </c>
      <c r="N34" s="97">
        <f t="shared" ref="N34:N39" si="304">IF(E34=0,0,K34/E34)</f>
        <v>0.61599999999999999</v>
      </c>
      <c r="O34" s="64">
        <f t="shared" ref="O34:O39" si="305">IF(F34=0,0,L34/F34)</f>
        <v>0.57792207792207795</v>
      </c>
      <c r="P34" s="65">
        <f t="shared" ref="P34:P39" si="306">IF(G34=0,0,M34/G34)</f>
        <v>0.59498207885304655</v>
      </c>
      <c r="Q34" s="289">
        <f t="shared" ref="Q34:R34" si="307">Q12+Q14</f>
        <v>89</v>
      </c>
      <c r="R34" s="287">
        <f t="shared" si="307"/>
        <v>81</v>
      </c>
      <c r="S34" s="288">
        <f>S12+S14</f>
        <v>170</v>
      </c>
      <c r="T34" s="290">
        <f t="shared" si="233"/>
        <v>0.14686468646864687</v>
      </c>
      <c r="U34" s="70">
        <f t="shared" si="234"/>
        <v>0.13636363636363635</v>
      </c>
      <c r="V34" s="71">
        <f t="shared" si="235"/>
        <v>0.14166666666666666</v>
      </c>
      <c r="W34" s="289">
        <f t="shared" ref="W34:X34" si="308">W12+W14</f>
        <v>159</v>
      </c>
      <c r="X34" s="287">
        <f t="shared" si="308"/>
        <v>173</v>
      </c>
      <c r="Y34" s="288">
        <f>Y12+Y14</f>
        <v>332</v>
      </c>
      <c r="Z34" s="290">
        <f t="shared" si="237"/>
        <v>0.26237623762376239</v>
      </c>
      <c r="AA34" s="70">
        <f t="shared" si="238"/>
        <v>0.29124579124579125</v>
      </c>
      <c r="AB34" s="71">
        <f t="shared" si="239"/>
        <v>0.27666666666666667</v>
      </c>
      <c r="AC34" s="291">
        <f t="shared" ref="AC34:AD34" si="309">AC12+AC14</f>
        <v>0</v>
      </c>
      <c r="AD34" s="292">
        <f t="shared" si="309"/>
        <v>0</v>
      </c>
      <c r="AE34" s="293">
        <f>AE12+AE14</f>
        <v>0</v>
      </c>
      <c r="AF34" s="95">
        <f t="shared" si="241"/>
        <v>0</v>
      </c>
      <c r="AG34" s="70">
        <f t="shared" si="242"/>
        <v>0</v>
      </c>
      <c r="AH34" s="294">
        <f t="shared" si="243"/>
        <v>0</v>
      </c>
      <c r="AI34" s="289">
        <f t="shared" ref="AI34:AJ34" si="310">AI12+AI14</f>
        <v>248</v>
      </c>
      <c r="AJ34" s="287">
        <f t="shared" si="310"/>
        <v>254</v>
      </c>
      <c r="AK34" s="288">
        <f>AK12+AK14</f>
        <v>502</v>
      </c>
      <c r="AL34" s="290">
        <f t="shared" si="292"/>
        <v>0.40924092409240925</v>
      </c>
      <c r="AM34" s="70">
        <f t="shared" si="245"/>
        <v>0.42760942760942761</v>
      </c>
      <c r="AN34" s="71">
        <f t="shared" si="246"/>
        <v>0.41833333333333333</v>
      </c>
      <c r="AO34" s="289">
        <f t="shared" ref="AO34:AP34" si="311">AO12+AO14</f>
        <v>153</v>
      </c>
      <c r="AP34" s="287">
        <f t="shared" si="311"/>
        <v>242</v>
      </c>
      <c r="AQ34" s="288">
        <f>AQ12+AQ14</f>
        <v>395</v>
      </c>
      <c r="AR34" s="290">
        <f t="shared" si="248"/>
        <v>0.25247524752475248</v>
      </c>
      <c r="AS34" s="70">
        <f t="shared" si="249"/>
        <v>0.40740740740740738</v>
      </c>
      <c r="AT34" s="71">
        <f t="shared" si="250"/>
        <v>0.32916666666666666</v>
      </c>
      <c r="AU34" s="291">
        <f t="shared" ref="AU34:AV34" si="312">AU12+AU14</f>
        <v>3</v>
      </c>
      <c r="AV34" s="292">
        <f t="shared" si="312"/>
        <v>6</v>
      </c>
      <c r="AW34" s="293">
        <f>AW12+AW14</f>
        <v>9</v>
      </c>
      <c r="AX34" s="97">
        <f t="shared" si="252"/>
        <v>4.9504950495049506E-3</v>
      </c>
      <c r="AY34" s="64">
        <f t="shared" si="253"/>
        <v>1.0101010101010102E-2</v>
      </c>
      <c r="AZ34" s="65">
        <f t="shared" si="254"/>
        <v>7.4999999999999997E-3</v>
      </c>
      <c r="BA34" s="291">
        <f t="shared" ref="BA34:BB34" si="313">BA12+BA14</f>
        <v>1</v>
      </c>
      <c r="BB34" s="292">
        <f t="shared" si="313"/>
        <v>0</v>
      </c>
      <c r="BC34" s="293">
        <f>BC12+BC14</f>
        <v>1</v>
      </c>
      <c r="BD34" s="97">
        <f t="shared" si="256"/>
        <v>1.6501650165016502E-3</v>
      </c>
      <c r="BE34" s="64">
        <f t="shared" si="257"/>
        <v>0</v>
      </c>
      <c r="BF34" s="65">
        <f t="shared" si="258"/>
        <v>8.3333333333333339E-4</v>
      </c>
      <c r="BG34" s="289">
        <f t="shared" ref="BG34:BH34" si="314">BG12+BG14</f>
        <v>86</v>
      </c>
      <c r="BH34" s="287">
        <f t="shared" si="314"/>
        <v>120</v>
      </c>
      <c r="BI34" s="295">
        <f>BI12+BI14</f>
        <v>206</v>
      </c>
      <c r="BJ34" s="97">
        <f t="shared" si="260"/>
        <v>0.14191419141914191</v>
      </c>
      <c r="BK34" s="64">
        <f t="shared" si="261"/>
        <v>0.20202020202020202</v>
      </c>
      <c r="BL34" s="65">
        <f t="shared" si="262"/>
        <v>0.17166666666666666</v>
      </c>
      <c r="BM34" s="296">
        <f t="shared" ref="BM34:BN34" si="315">BM12+BM14</f>
        <v>63</v>
      </c>
      <c r="BN34" s="292">
        <f t="shared" si="315"/>
        <v>57</v>
      </c>
      <c r="BO34" s="297">
        <f>BO12+BO14</f>
        <v>120</v>
      </c>
      <c r="BP34" s="97">
        <f t="shared" si="264"/>
        <v>0.10396039603960396</v>
      </c>
      <c r="BQ34" s="64">
        <f t="shared" si="265"/>
        <v>9.5959595959595953E-2</v>
      </c>
      <c r="BR34" s="65">
        <f t="shared" si="266"/>
        <v>0.1</v>
      </c>
      <c r="BS34" s="289">
        <f t="shared" ref="BS34:BT34" si="316">BS12+BS14</f>
        <v>151</v>
      </c>
      <c r="BT34" s="287">
        <f t="shared" si="316"/>
        <v>126</v>
      </c>
      <c r="BU34" s="288">
        <f>BU12+BU14</f>
        <v>277</v>
      </c>
      <c r="BV34" s="63">
        <f t="shared" si="268"/>
        <v>0.24917491749174916</v>
      </c>
      <c r="BW34" s="64">
        <f t="shared" si="269"/>
        <v>0.21212121212121213</v>
      </c>
      <c r="BX34" s="298">
        <f t="shared" si="270"/>
        <v>0.23083333333333333</v>
      </c>
      <c r="BY34" s="289">
        <f t="shared" ref="BY34:BZ34" si="317">BY12+BY14</f>
        <v>29</v>
      </c>
      <c r="BZ34" s="287">
        <f t="shared" si="317"/>
        <v>15</v>
      </c>
      <c r="CA34" s="288">
        <f>CA12+CA14</f>
        <v>44</v>
      </c>
      <c r="CB34" s="63">
        <f t="shared" si="272"/>
        <v>4.7854785478547858E-2</v>
      </c>
      <c r="CC34" s="64">
        <f t="shared" si="273"/>
        <v>2.5252525252525252E-2</v>
      </c>
      <c r="CD34" s="65">
        <f t="shared" si="274"/>
        <v>3.6666666666666667E-2</v>
      </c>
      <c r="CE34" s="289">
        <f>CE12+CE14</f>
        <v>115</v>
      </c>
      <c r="CF34" s="287">
        <f>CF12+CF14</f>
        <v>80</v>
      </c>
      <c r="CG34" s="295">
        <f>CG12+CG14</f>
        <v>195</v>
      </c>
      <c r="CH34" s="97">
        <f t="shared" si="275"/>
        <v>0.18976897689768976</v>
      </c>
      <c r="CI34" s="64">
        <f t="shared" si="276"/>
        <v>0.13468013468013468</v>
      </c>
      <c r="CJ34" s="65">
        <f t="shared" si="277"/>
        <v>0.16250000000000001</v>
      </c>
      <c r="CK34" s="286">
        <f t="shared" ref="CK34:CL34" si="318">CK12+CK14</f>
        <v>64</v>
      </c>
      <c r="CL34" s="287">
        <f t="shared" si="318"/>
        <v>41</v>
      </c>
      <c r="CM34" s="295">
        <f>CM12+CM14</f>
        <v>105</v>
      </c>
      <c r="CN34" s="97">
        <f t="shared" si="279"/>
        <v>0.10561056105610561</v>
      </c>
      <c r="CO34" s="64">
        <f t="shared" si="280"/>
        <v>6.9023569023569029E-2</v>
      </c>
      <c r="CP34" s="65">
        <f t="shared" si="281"/>
        <v>8.7499999999999994E-2</v>
      </c>
      <c r="CQ34" s="99">
        <f t="shared" ref="CQ34:CR34" si="319">CQ12+CQ14</f>
        <v>179</v>
      </c>
      <c r="CR34" s="100">
        <f t="shared" si="319"/>
        <v>121</v>
      </c>
      <c r="CS34" s="101">
        <f>CS12+CS14</f>
        <v>300</v>
      </c>
      <c r="CT34" s="102">
        <f t="shared" si="283"/>
        <v>0.2953795379537954</v>
      </c>
      <c r="CU34" s="64">
        <f t="shared" si="284"/>
        <v>0.20370370370370369</v>
      </c>
      <c r="CV34" s="65">
        <f t="shared" si="285"/>
        <v>0.25</v>
      </c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</row>
    <row r="35" spans="1:119 16347:16384" s="121" customFormat="1" ht="13" customHeight="1">
      <c r="A35" s="285" t="s">
        <v>65</v>
      </c>
      <c r="B35" s="286">
        <f>B8+B16+B18+B19</f>
        <v>1007</v>
      </c>
      <c r="C35" s="287">
        <f>C8+C16+C18+C19</f>
        <v>978</v>
      </c>
      <c r="D35" s="288">
        <f>D8+D16+D18+D19</f>
        <v>1985</v>
      </c>
      <c r="E35" s="289">
        <f t="shared" ref="E35:F35" si="320">E8+E16+E18+E19</f>
        <v>170</v>
      </c>
      <c r="F35" s="287">
        <f t="shared" si="320"/>
        <v>197</v>
      </c>
      <c r="G35" s="288">
        <f>G8+G16+G18+G19</f>
        <v>367</v>
      </c>
      <c r="H35" s="97">
        <f t="shared" si="227"/>
        <v>0.16881827209533268</v>
      </c>
      <c r="I35" s="64">
        <f t="shared" si="228"/>
        <v>0.20143149284253578</v>
      </c>
      <c r="J35" s="65">
        <f t="shared" si="229"/>
        <v>0.18488664987405543</v>
      </c>
      <c r="K35" s="289">
        <f t="shared" ref="K35:L35" si="321">K8+K16+K18+K19</f>
        <v>133</v>
      </c>
      <c r="L35" s="287">
        <f t="shared" si="321"/>
        <v>132</v>
      </c>
      <c r="M35" s="288">
        <f>M8+M16+M18+M19</f>
        <v>265</v>
      </c>
      <c r="N35" s="97">
        <f t="shared" si="304"/>
        <v>0.78235294117647058</v>
      </c>
      <c r="O35" s="64">
        <f t="shared" si="305"/>
        <v>0.67005076142131981</v>
      </c>
      <c r="P35" s="65">
        <f t="shared" si="306"/>
        <v>0.72207084468664851</v>
      </c>
      <c r="Q35" s="289">
        <f t="shared" ref="Q35:R35" si="322">Q8+Q16+Q18+Q19</f>
        <v>92</v>
      </c>
      <c r="R35" s="287">
        <f t="shared" si="322"/>
        <v>173</v>
      </c>
      <c r="S35" s="288">
        <f>S8+S16+S18+S19</f>
        <v>265</v>
      </c>
      <c r="T35" s="290">
        <f t="shared" si="233"/>
        <v>9.1360476663356505E-2</v>
      </c>
      <c r="U35" s="70">
        <f t="shared" si="234"/>
        <v>0.17689161554192229</v>
      </c>
      <c r="V35" s="71">
        <f t="shared" si="235"/>
        <v>0.13350125944584382</v>
      </c>
      <c r="W35" s="289">
        <f t="shared" ref="W35:X35" si="323">W8+W16+W18+W19</f>
        <v>270</v>
      </c>
      <c r="X35" s="287">
        <f t="shared" si="323"/>
        <v>309</v>
      </c>
      <c r="Y35" s="288">
        <f>Y8+Y16+Y18+Y19</f>
        <v>579</v>
      </c>
      <c r="Z35" s="290">
        <f t="shared" si="237"/>
        <v>0.26812313803376364</v>
      </c>
      <c r="AA35" s="70">
        <f t="shared" si="238"/>
        <v>0.31595092024539878</v>
      </c>
      <c r="AB35" s="71">
        <f t="shared" si="239"/>
        <v>0.2916876574307305</v>
      </c>
      <c r="AC35" s="291">
        <f t="shared" ref="AC35:AD35" si="324">AC8+AC16+AC18+AC19</f>
        <v>0</v>
      </c>
      <c r="AD35" s="292">
        <f t="shared" si="324"/>
        <v>1</v>
      </c>
      <c r="AE35" s="293">
        <f>AE8+AE16+AE18+AE19</f>
        <v>1</v>
      </c>
      <c r="AF35" s="95">
        <f t="shared" si="241"/>
        <v>0</v>
      </c>
      <c r="AG35" s="70">
        <f t="shared" si="242"/>
        <v>1.0224948875255625E-3</v>
      </c>
      <c r="AH35" s="294">
        <f t="shared" si="243"/>
        <v>5.0377833753148613E-4</v>
      </c>
      <c r="AI35" s="289">
        <f t="shared" ref="AI35:AJ35" si="325">AI8+AI16+AI18+AI19</f>
        <v>362</v>
      </c>
      <c r="AJ35" s="287">
        <f t="shared" si="325"/>
        <v>483</v>
      </c>
      <c r="AK35" s="288">
        <f>AK8+AK16+AK18+AK19</f>
        <v>845</v>
      </c>
      <c r="AL35" s="290">
        <f t="shared" si="292"/>
        <v>0.35948361469712015</v>
      </c>
      <c r="AM35" s="70">
        <f t="shared" si="245"/>
        <v>0.49386503067484661</v>
      </c>
      <c r="AN35" s="71">
        <f t="shared" si="246"/>
        <v>0.4256926952141058</v>
      </c>
      <c r="AO35" s="289">
        <f t="shared" ref="AO35:AP35" si="326">AO8+AO16+AO18+AO19</f>
        <v>255</v>
      </c>
      <c r="AP35" s="287">
        <f t="shared" si="326"/>
        <v>320</v>
      </c>
      <c r="AQ35" s="288">
        <f>AQ8+AQ16+AQ18+AQ19</f>
        <v>575</v>
      </c>
      <c r="AR35" s="290">
        <f t="shared" si="248"/>
        <v>0.25322740814299899</v>
      </c>
      <c r="AS35" s="70">
        <f t="shared" si="249"/>
        <v>0.32719836400817998</v>
      </c>
      <c r="AT35" s="71">
        <f t="shared" si="250"/>
        <v>0.28967254408060455</v>
      </c>
      <c r="AU35" s="291">
        <f t="shared" ref="AU35:AV35" si="327">AU8+AU16+AU18+AU19</f>
        <v>11</v>
      </c>
      <c r="AV35" s="292">
        <f t="shared" si="327"/>
        <v>8</v>
      </c>
      <c r="AW35" s="293">
        <f>AW8+AW16+AW18+AW19</f>
        <v>19</v>
      </c>
      <c r="AX35" s="97">
        <f t="shared" si="252"/>
        <v>1.0923535253227408E-2</v>
      </c>
      <c r="AY35" s="64">
        <f t="shared" si="253"/>
        <v>8.1799591002044997E-3</v>
      </c>
      <c r="AZ35" s="65">
        <f t="shared" si="254"/>
        <v>9.5717884130982374E-3</v>
      </c>
      <c r="BA35" s="291">
        <f t="shared" ref="BA35:BB35" si="328">BA8+BA16+BA18+BA19</f>
        <v>2</v>
      </c>
      <c r="BB35" s="292">
        <f t="shared" si="328"/>
        <v>2</v>
      </c>
      <c r="BC35" s="293">
        <f>BC8+BC16+BC18+BC19</f>
        <v>4</v>
      </c>
      <c r="BD35" s="97">
        <f t="shared" si="256"/>
        <v>1.9860973187686196E-3</v>
      </c>
      <c r="BE35" s="64">
        <f t="shared" si="257"/>
        <v>2.0449897750511249E-3</v>
      </c>
      <c r="BF35" s="65">
        <f t="shared" si="258"/>
        <v>2.0151133501259445E-3</v>
      </c>
      <c r="BG35" s="289">
        <f t="shared" ref="BG35:BH35" si="329">BG8+BG16+BG18+BG19</f>
        <v>201</v>
      </c>
      <c r="BH35" s="287">
        <f t="shared" si="329"/>
        <v>213</v>
      </c>
      <c r="BI35" s="295">
        <f>BI8+BI16+BI18+BI19</f>
        <v>414</v>
      </c>
      <c r="BJ35" s="97">
        <f t="shared" si="260"/>
        <v>0.19960278053624628</v>
      </c>
      <c r="BK35" s="64">
        <f t="shared" si="261"/>
        <v>0.21779141104294478</v>
      </c>
      <c r="BL35" s="65">
        <f t="shared" si="262"/>
        <v>0.20856423173803526</v>
      </c>
      <c r="BM35" s="296">
        <f t="shared" ref="BM35:BN35" si="330">BM8+BM16+BM18+BM19</f>
        <v>68</v>
      </c>
      <c r="BN35" s="292">
        <f t="shared" si="330"/>
        <v>85</v>
      </c>
      <c r="BO35" s="297">
        <f>BO8+BO16+BO18+BO19</f>
        <v>153</v>
      </c>
      <c r="BP35" s="97">
        <f t="shared" si="264"/>
        <v>6.7527308838133071E-2</v>
      </c>
      <c r="BQ35" s="64">
        <f t="shared" si="265"/>
        <v>8.6912065439672795E-2</v>
      </c>
      <c r="BR35" s="65">
        <f t="shared" si="266"/>
        <v>7.7078085642317384E-2</v>
      </c>
      <c r="BS35" s="289">
        <f t="shared" ref="BS35:BT35" si="331">BS8+BS16+BS18+BS19</f>
        <v>146</v>
      </c>
      <c r="BT35" s="287">
        <f t="shared" si="331"/>
        <v>64</v>
      </c>
      <c r="BU35" s="288">
        <f>BU8+BU16+BU18+BU19</f>
        <v>210</v>
      </c>
      <c r="BV35" s="63">
        <f t="shared" si="268"/>
        <v>0.14498510427010924</v>
      </c>
      <c r="BW35" s="64">
        <f t="shared" si="269"/>
        <v>6.5439672801635998E-2</v>
      </c>
      <c r="BX35" s="298">
        <f t="shared" si="270"/>
        <v>0.10579345088161209</v>
      </c>
      <c r="BY35" s="289">
        <f t="shared" ref="BY35:BZ35" si="332">BY8+BY16+BY18+BY19</f>
        <v>21</v>
      </c>
      <c r="BZ35" s="287">
        <f t="shared" si="332"/>
        <v>9</v>
      </c>
      <c r="CA35" s="288">
        <f>CA8+CA16+CA18+CA19</f>
        <v>30</v>
      </c>
      <c r="CB35" s="63">
        <f t="shared" si="272"/>
        <v>2.0854021847070508E-2</v>
      </c>
      <c r="CC35" s="64">
        <f t="shared" si="273"/>
        <v>9.202453987730062E-3</v>
      </c>
      <c r="CD35" s="65">
        <f t="shared" si="274"/>
        <v>1.5113350125944584E-2</v>
      </c>
      <c r="CE35" s="289">
        <f>CE8+CE16+CE18+CE19</f>
        <v>102</v>
      </c>
      <c r="CF35" s="287">
        <f>CF8+CF16+CF18+CF19</f>
        <v>52</v>
      </c>
      <c r="CG35" s="295">
        <f>CG8+CG16+CG18+CG19</f>
        <v>154</v>
      </c>
      <c r="CH35" s="97">
        <f t="shared" si="275"/>
        <v>0.10129096325719961</v>
      </c>
      <c r="CI35" s="64">
        <f t="shared" si="276"/>
        <v>5.3169734151329244E-2</v>
      </c>
      <c r="CJ35" s="65">
        <f t="shared" si="277"/>
        <v>7.758186397984887E-2</v>
      </c>
      <c r="CK35" s="286">
        <f t="shared" ref="CK35:CL35" si="333">CK8+CK16+CK18+CK19</f>
        <v>9</v>
      </c>
      <c r="CL35" s="287">
        <f t="shared" si="333"/>
        <v>4</v>
      </c>
      <c r="CM35" s="295">
        <f>CM8+CM16+CM18+CM19</f>
        <v>13</v>
      </c>
      <c r="CN35" s="97">
        <f t="shared" si="279"/>
        <v>8.9374379344587893E-3</v>
      </c>
      <c r="CO35" s="64">
        <f t="shared" si="280"/>
        <v>4.0899795501022499E-3</v>
      </c>
      <c r="CP35" s="65">
        <f t="shared" si="281"/>
        <v>6.5491183879093197E-3</v>
      </c>
      <c r="CQ35" s="99">
        <f t="shared" ref="CQ35:CR35" si="334">CQ8+CQ16+CQ18+CQ19</f>
        <v>111</v>
      </c>
      <c r="CR35" s="100">
        <f t="shared" si="334"/>
        <v>56</v>
      </c>
      <c r="CS35" s="101">
        <f>CS8+CS16+CS18+CS19</f>
        <v>167</v>
      </c>
      <c r="CT35" s="102">
        <f t="shared" si="283"/>
        <v>0.11022840119165839</v>
      </c>
      <c r="CU35" s="64">
        <f t="shared" si="284"/>
        <v>5.7259713701431493E-2</v>
      </c>
      <c r="CV35" s="65">
        <f t="shared" si="285"/>
        <v>8.4130982367758192E-2</v>
      </c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</row>
    <row r="36" spans="1:119 16347:16384" s="121" customFormat="1" ht="13" customHeight="1">
      <c r="A36" s="285" t="s">
        <v>66</v>
      </c>
      <c r="B36" s="286">
        <f>B6+B20+B21+B22+B23</f>
        <v>685</v>
      </c>
      <c r="C36" s="287">
        <f>C6+C20+C21+C22+C23</f>
        <v>699</v>
      </c>
      <c r="D36" s="288">
        <f>D6+D20+D21+D22+D23</f>
        <v>1384</v>
      </c>
      <c r="E36" s="289">
        <f t="shared" ref="E36:F36" si="335">E6+E20+E21+E22+E23</f>
        <v>134</v>
      </c>
      <c r="F36" s="287">
        <f t="shared" si="335"/>
        <v>193</v>
      </c>
      <c r="G36" s="288">
        <f>G6+G20+G21+G22+G23</f>
        <v>327</v>
      </c>
      <c r="H36" s="97">
        <f t="shared" si="227"/>
        <v>0.19562043795620437</v>
      </c>
      <c r="I36" s="64">
        <f t="shared" si="228"/>
        <v>0.27610872675250359</v>
      </c>
      <c r="J36" s="65">
        <f t="shared" si="229"/>
        <v>0.23627167630057805</v>
      </c>
      <c r="K36" s="289">
        <f t="shared" ref="K36:L36" si="336">K6+K20+K21+K22+K23</f>
        <v>71</v>
      </c>
      <c r="L36" s="287">
        <f t="shared" si="336"/>
        <v>115</v>
      </c>
      <c r="M36" s="288">
        <f>M6+M20+M21+M22+M23</f>
        <v>186</v>
      </c>
      <c r="N36" s="97">
        <f t="shared" si="304"/>
        <v>0.52985074626865669</v>
      </c>
      <c r="O36" s="64">
        <f t="shared" si="305"/>
        <v>0.59585492227979275</v>
      </c>
      <c r="P36" s="65">
        <f t="shared" si="306"/>
        <v>0.56880733944954132</v>
      </c>
      <c r="Q36" s="289">
        <f t="shared" ref="Q36:R36" si="337">Q6+Q20+Q21+Q22+Q23</f>
        <v>75</v>
      </c>
      <c r="R36" s="287">
        <f t="shared" si="337"/>
        <v>122</v>
      </c>
      <c r="S36" s="288">
        <f>S6+S20+S21+S22+S23</f>
        <v>197</v>
      </c>
      <c r="T36" s="290">
        <f t="shared" si="233"/>
        <v>0.10948905109489052</v>
      </c>
      <c r="U36" s="70">
        <f t="shared" si="234"/>
        <v>0.17453505007153075</v>
      </c>
      <c r="V36" s="71">
        <f t="shared" si="235"/>
        <v>0.14234104046242774</v>
      </c>
      <c r="W36" s="289">
        <f t="shared" ref="W36:X36" si="338">W6+W20+W21+W22+W23</f>
        <v>223</v>
      </c>
      <c r="X36" s="287">
        <f t="shared" si="338"/>
        <v>317</v>
      </c>
      <c r="Y36" s="288">
        <f>Y6+Y20+Y21+Y22+Y23</f>
        <v>540</v>
      </c>
      <c r="Z36" s="290">
        <f t="shared" si="237"/>
        <v>0.32554744525547447</v>
      </c>
      <c r="AA36" s="70">
        <f t="shared" si="238"/>
        <v>0.45350500715307585</v>
      </c>
      <c r="AB36" s="71">
        <f t="shared" si="239"/>
        <v>0.39017341040462428</v>
      </c>
      <c r="AC36" s="291">
        <f t="shared" ref="AC36:AD36" si="339">AC6+AC20+AC21+AC22+AC23</f>
        <v>0</v>
      </c>
      <c r="AD36" s="292">
        <f t="shared" si="339"/>
        <v>0</v>
      </c>
      <c r="AE36" s="293">
        <f>AE6+AE20+AE21+AE22+AE23</f>
        <v>0</v>
      </c>
      <c r="AF36" s="95">
        <f t="shared" si="241"/>
        <v>0</v>
      </c>
      <c r="AG36" s="70">
        <f t="shared" si="242"/>
        <v>0</v>
      </c>
      <c r="AH36" s="294">
        <f t="shared" si="243"/>
        <v>0</v>
      </c>
      <c r="AI36" s="289">
        <f t="shared" ref="AI36:AJ36" si="340">AI6+AI20+AI21+AI22+AI23</f>
        <v>298</v>
      </c>
      <c r="AJ36" s="287">
        <f t="shared" si="340"/>
        <v>439</v>
      </c>
      <c r="AK36" s="288">
        <f>AK6+AK20+AK21+AK22+AK23</f>
        <v>737</v>
      </c>
      <c r="AL36" s="290">
        <f t="shared" si="292"/>
        <v>0.43503649635036495</v>
      </c>
      <c r="AM36" s="70">
        <f t="shared" si="245"/>
        <v>0.62804005722460654</v>
      </c>
      <c r="AN36" s="71">
        <f t="shared" si="246"/>
        <v>0.53251445086705207</v>
      </c>
      <c r="AO36" s="289">
        <f t="shared" ref="AO36:AP36" si="341">AO6+AO20+AO21+AO22+AO23</f>
        <v>201</v>
      </c>
      <c r="AP36" s="287">
        <f t="shared" si="341"/>
        <v>311</v>
      </c>
      <c r="AQ36" s="288">
        <f>AQ6+AQ20+AQ21+AQ22+AQ23</f>
        <v>512</v>
      </c>
      <c r="AR36" s="290">
        <f t="shared" si="248"/>
        <v>0.29343065693430659</v>
      </c>
      <c r="AS36" s="70">
        <f t="shared" si="249"/>
        <v>0.44492131616595137</v>
      </c>
      <c r="AT36" s="71">
        <f t="shared" si="250"/>
        <v>0.36994219653179189</v>
      </c>
      <c r="AU36" s="291">
        <f t="shared" ref="AU36:AV36" si="342">AU6+AU20+AU21+AU22+AU23</f>
        <v>8</v>
      </c>
      <c r="AV36" s="292">
        <f t="shared" si="342"/>
        <v>11</v>
      </c>
      <c r="AW36" s="293">
        <f>AW6+AW20+AW21+AW22+AW23</f>
        <v>19</v>
      </c>
      <c r="AX36" s="97">
        <f t="shared" si="252"/>
        <v>1.167883211678832E-2</v>
      </c>
      <c r="AY36" s="64">
        <f t="shared" si="253"/>
        <v>1.5736766809728183E-2</v>
      </c>
      <c r="AZ36" s="65">
        <f t="shared" si="254"/>
        <v>1.3728323699421965E-2</v>
      </c>
      <c r="BA36" s="291">
        <f t="shared" ref="BA36:BB36" si="343">BA6+BA20+BA21+BA22+BA23</f>
        <v>1</v>
      </c>
      <c r="BB36" s="292">
        <f t="shared" si="343"/>
        <v>0</v>
      </c>
      <c r="BC36" s="293">
        <f>BC6+BC20+BC21+BC22+BC23</f>
        <v>1</v>
      </c>
      <c r="BD36" s="97">
        <f t="shared" si="256"/>
        <v>1.4598540145985401E-3</v>
      </c>
      <c r="BE36" s="64">
        <f t="shared" si="257"/>
        <v>0</v>
      </c>
      <c r="BF36" s="65">
        <f t="shared" si="258"/>
        <v>7.2254335260115603E-4</v>
      </c>
      <c r="BG36" s="289">
        <f t="shared" ref="BG36:BH36" si="344">BG6+BG20+BG21+BG22+BG23</f>
        <v>142</v>
      </c>
      <c r="BH36" s="287">
        <f t="shared" si="344"/>
        <v>154</v>
      </c>
      <c r="BI36" s="295">
        <f>BI6+BI20+BI21+BI22+BI23</f>
        <v>296</v>
      </c>
      <c r="BJ36" s="97">
        <f t="shared" si="260"/>
        <v>0.2072992700729927</v>
      </c>
      <c r="BK36" s="64">
        <f t="shared" si="261"/>
        <v>0.22031473533619456</v>
      </c>
      <c r="BL36" s="65">
        <f t="shared" si="262"/>
        <v>0.2138728323699422</v>
      </c>
      <c r="BM36" s="296">
        <f t="shared" ref="BM36:BN36" si="345">BM6+BM20+BM21+BM22+BM23</f>
        <v>31</v>
      </c>
      <c r="BN36" s="292">
        <f t="shared" si="345"/>
        <v>26</v>
      </c>
      <c r="BO36" s="297">
        <f>BO6+BO20+BO21+BO22+BO23</f>
        <v>57</v>
      </c>
      <c r="BP36" s="97">
        <f t="shared" si="264"/>
        <v>4.5255474452554748E-2</v>
      </c>
      <c r="BQ36" s="64">
        <f t="shared" si="265"/>
        <v>3.7195994277539342E-2</v>
      </c>
      <c r="BR36" s="65">
        <f t="shared" si="266"/>
        <v>4.1184971098265896E-2</v>
      </c>
      <c r="BS36" s="289">
        <f t="shared" ref="BS36:BT36" si="346">BS6+BS20+BS21+BS22+BS23</f>
        <v>92</v>
      </c>
      <c r="BT36" s="287">
        <f t="shared" si="346"/>
        <v>73</v>
      </c>
      <c r="BU36" s="288">
        <f>BU6+BU20+BU21+BU22+BU23</f>
        <v>165</v>
      </c>
      <c r="BV36" s="63">
        <f t="shared" si="268"/>
        <v>0.1343065693430657</v>
      </c>
      <c r="BW36" s="64">
        <f t="shared" si="269"/>
        <v>0.1044349070100143</v>
      </c>
      <c r="BX36" s="298">
        <f t="shared" si="270"/>
        <v>0.11921965317919075</v>
      </c>
      <c r="BY36" s="289">
        <f t="shared" ref="BY36:BZ36" si="347">BY6+BY20+BY21+BY22+BY23</f>
        <v>10</v>
      </c>
      <c r="BZ36" s="287">
        <f t="shared" si="347"/>
        <v>7</v>
      </c>
      <c r="CA36" s="288">
        <f>CA6+CA20+CA21+CA22+CA23</f>
        <v>17</v>
      </c>
      <c r="CB36" s="63">
        <f t="shared" si="272"/>
        <v>1.4598540145985401E-2</v>
      </c>
      <c r="CC36" s="64">
        <f t="shared" si="273"/>
        <v>1.0014306151645207E-2</v>
      </c>
      <c r="CD36" s="65">
        <f t="shared" si="274"/>
        <v>1.2283236994219654E-2</v>
      </c>
      <c r="CE36" s="289">
        <f>CE6+CE20+CE21+CE22+CE23</f>
        <v>63</v>
      </c>
      <c r="CF36" s="287">
        <f>CF6+CF20+CF21+CF22+CF23</f>
        <v>51</v>
      </c>
      <c r="CG36" s="295">
        <f>CG6+CG20+CG21+CG22+CG23</f>
        <v>114</v>
      </c>
      <c r="CH36" s="97">
        <f t="shared" si="275"/>
        <v>9.1970802919708022E-2</v>
      </c>
      <c r="CI36" s="64">
        <f t="shared" si="276"/>
        <v>7.2961373390557943E-2</v>
      </c>
      <c r="CJ36" s="65">
        <f t="shared" si="277"/>
        <v>8.2369942196531792E-2</v>
      </c>
      <c r="CK36" s="286">
        <f t="shared" ref="CK36:CL36" si="348">CK6+CK20+CK21+CK22+CK23</f>
        <v>9</v>
      </c>
      <c r="CL36" s="287">
        <f t="shared" si="348"/>
        <v>7</v>
      </c>
      <c r="CM36" s="295">
        <f>CM6+CM20+CM21+CM22+CM23</f>
        <v>16</v>
      </c>
      <c r="CN36" s="97">
        <f t="shared" si="279"/>
        <v>1.3138686131386862E-2</v>
      </c>
      <c r="CO36" s="64">
        <f t="shared" si="280"/>
        <v>1.0014306151645207E-2</v>
      </c>
      <c r="CP36" s="65">
        <f t="shared" si="281"/>
        <v>1.1560693641618497E-2</v>
      </c>
      <c r="CQ36" s="99">
        <f t="shared" ref="CQ36:CR36" si="349">CQ6+CQ20+CQ21+CQ22+CQ23</f>
        <v>72</v>
      </c>
      <c r="CR36" s="100">
        <f t="shared" si="349"/>
        <v>58</v>
      </c>
      <c r="CS36" s="101">
        <f>CS6+CS20+CS21+CS22+CS23</f>
        <v>130</v>
      </c>
      <c r="CT36" s="102">
        <f t="shared" si="283"/>
        <v>0.10510948905109489</v>
      </c>
      <c r="CU36" s="64">
        <f t="shared" si="284"/>
        <v>8.2975679542203154E-2</v>
      </c>
      <c r="CV36" s="65">
        <f t="shared" si="285"/>
        <v>9.3930635838150284E-2</v>
      </c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</row>
    <row r="37" spans="1:119 16347:16384" s="121" customFormat="1" ht="13" customHeight="1">
      <c r="A37" s="285" t="s">
        <v>67</v>
      </c>
      <c r="B37" s="286">
        <f>B7+B17</f>
        <v>712</v>
      </c>
      <c r="C37" s="287">
        <f>C7+C17</f>
        <v>647</v>
      </c>
      <c r="D37" s="288">
        <f>D7+D17</f>
        <v>1359</v>
      </c>
      <c r="E37" s="289">
        <f t="shared" ref="E37:F37" si="350">E7+E17</f>
        <v>172</v>
      </c>
      <c r="F37" s="287">
        <f t="shared" si="350"/>
        <v>160</v>
      </c>
      <c r="G37" s="288">
        <f>G7+G17</f>
        <v>332</v>
      </c>
      <c r="H37" s="97">
        <f t="shared" si="227"/>
        <v>0.24157303370786518</v>
      </c>
      <c r="I37" s="64">
        <f t="shared" si="228"/>
        <v>0.2472952086553323</v>
      </c>
      <c r="J37" s="65">
        <f t="shared" si="229"/>
        <v>0.24429727740986018</v>
      </c>
      <c r="K37" s="289">
        <f t="shared" ref="K37:L37" si="351">K7+K17</f>
        <v>105</v>
      </c>
      <c r="L37" s="287">
        <f t="shared" si="351"/>
        <v>108</v>
      </c>
      <c r="M37" s="288">
        <f>M7+M17</f>
        <v>213</v>
      </c>
      <c r="N37" s="97">
        <f t="shared" si="304"/>
        <v>0.61046511627906974</v>
      </c>
      <c r="O37" s="64">
        <f t="shared" si="305"/>
        <v>0.67500000000000004</v>
      </c>
      <c r="P37" s="65">
        <f t="shared" si="306"/>
        <v>0.64156626506024095</v>
      </c>
      <c r="Q37" s="289">
        <f t="shared" ref="Q37:R37" si="352">Q7+Q17</f>
        <v>135</v>
      </c>
      <c r="R37" s="287">
        <f t="shared" si="352"/>
        <v>90</v>
      </c>
      <c r="S37" s="288">
        <f>S7+S17</f>
        <v>225</v>
      </c>
      <c r="T37" s="290">
        <f t="shared" si="233"/>
        <v>0.1896067415730337</v>
      </c>
      <c r="U37" s="70">
        <f t="shared" si="234"/>
        <v>0.13910355486862441</v>
      </c>
      <c r="V37" s="71">
        <f t="shared" si="235"/>
        <v>0.16556291390728478</v>
      </c>
      <c r="W37" s="289">
        <f t="shared" ref="W37:X37" si="353">W7+W17</f>
        <v>268</v>
      </c>
      <c r="X37" s="287">
        <f t="shared" si="353"/>
        <v>277</v>
      </c>
      <c r="Y37" s="288">
        <f>Y7+Y17</f>
        <v>545</v>
      </c>
      <c r="Z37" s="290">
        <f t="shared" si="237"/>
        <v>0.37640449438202245</v>
      </c>
      <c r="AA37" s="70">
        <f t="shared" si="238"/>
        <v>0.42812982998454407</v>
      </c>
      <c r="AB37" s="71">
        <f t="shared" si="239"/>
        <v>0.40103016924208978</v>
      </c>
      <c r="AC37" s="291">
        <f t="shared" ref="AC37:AD37" si="354">AC7+AC17</f>
        <v>0</v>
      </c>
      <c r="AD37" s="292">
        <f t="shared" si="354"/>
        <v>1</v>
      </c>
      <c r="AE37" s="293">
        <f>AE7+AE17</f>
        <v>1</v>
      </c>
      <c r="AF37" s="95">
        <f t="shared" si="241"/>
        <v>0</v>
      </c>
      <c r="AG37" s="70">
        <f t="shared" si="242"/>
        <v>1.5455950540958269E-3</v>
      </c>
      <c r="AH37" s="294">
        <f t="shared" si="243"/>
        <v>7.3583517292126564E-4</v>
      </c>
      <c r="AI37" s="289">
        <f t="shared" ref="AI37:AJ37" si="355">AI7+AI17</f>
        <v>403</v>
      </c>
      <c r="AJ37" s="287">
        <f t="shared" si="355"/>
        <v>368</v>
      </c>
      <c r="AK37" s="288">
        <f>AK7+AK17</f>
        <v>771</v>
      </c>
      <c r="AL37" s="290">
        <f t="shared" si="292"/>
        <v>0.5660112359550562</v>
      </c>
      <c r="AM37" s="70">
        <f t="shared" si="245"/>
        <v>0.56877897990726434</v>
      </c>
      <c r="AN37" s="71">
        <f t="shared" si="246"/>
        <v>0.56732891832229582</v>
      </c>
      <c r="AO37" s="289">
        <f t="shared" ref="AO37:AP37" si="356">AO7+AO17</f>
        <v>185</v>
      </c>
      <c r="AP37" s="287">
        <f t="shared" si="356"/>
        <v>274</v>
      </c>
      <c r="AQ37" s="288">
        <f>AQ7+AQ17</f>
        <v>459</v>
      </c>
      <c r="AR37" s="290">
        <f t="shared" si="248"/>
        <v>0.2598314606741573</v>
      </c>
      <c r="AS37" s="70">
        <f t="shared" si="249"/>
        <v>0.42349304482225658</v>
      </c>
      <c r="AT37" s="71">
        <f t="shared" si="250"/>
        <v>0.33774834437086093</v>
      </c>
      <c r="AU37" s="291">
        <f t="shared" ref="AU37:AV37" si="357">AU7+AU17</f>
        <v>4</v>
      </c>
      <c r="AV37" s="292">
        <f t="shared" si="357"/>
        <v>8</v>
      </c>
      <c r="AW37" s="293">
        <f>AW7+AW17</f>
        <v>12</v>
      </c>
      <c r="AX37" s="97">
        <f t="shared" si="252"/>
        <v>5.6179775280898875E-3</v>
      </c>
      <c r="AY37" s="64">
        <f t="shared" si="253"/>
        <v>1.2364760432766615E-2</v>
      </c>
      <c r="AZ37" s="65">
        <f t="shared" si="254"/>
        <v>8.8300220750551876E-3</v>
      </c>
      <c r="BA37" s="291">
        <f t="shared" ref="BA37:BB37" si="358">BA7+BA17</f>
        <v>0</v>
      </c>
      <c r="BB37" s="292">
        <f t="shared" si="358"/>
        <v>0</v>
      </c>
      <c r="BC37" s="293">
        <f>BC7+BC17</f>
        <v>0</v>
      </c>
      <c r="BD37" s="97">
        <f t="shared" si="256"/>
        <v>0</v>
      </c>
      <c r="BE37" s="64">
        <f t="shared" si="257"/>
        <v>0</v>
      </c>
      <c r="BF37" s="65">
        <f t="shared" si="258"/>
        <v>0</v>
      </c>
      <c r="BG37" s="289">
        <f t="shared" ref="BG37:BH37" si="359">BG7+BG17</f>
        <v>190</v>
      </c>
      <c r="BH37" s="287">
        <f t="shared" si="359"/>
        <v>172</v>
      </c>
      <c r="BI37" s="295">
        <f>BI7+BI17</f>
        <v>362</v>
      </c>
      <c r="BJ37" s="97">
        <f t="shared" si="260"/>
        <v>0.26685393258426965</v>
      </c>
      <c r="BK37" s="64">
        <f t="shared" si="261"/>
        <v>0.26584234930448225</v>
      </c>
      <c r="BL37" s="65">
        <f t="shared" si="262"/>
        <v>0.26637233259749815</v>
      </c>
      <c r="BM37" s="296">
        <f t="shared" ref="BM37:BN37" si="360">BM7+BM17</f>
        <v>39</v>
      </c>
      <c r="BN37" s="292">
        <f t="shared" si="360"/>
        <v>61</v>
      </c>
      <c r="BO37" s="297">
        <f>BO7+BO17</f>
        <v>100</v>
      </c>
      <c r="BP37" s="97">
        <f t="shared" si="264"/>
        <v>5.4775280898876406E-2</v>
      </c>
      <c r="BQ37" s="64">
        <f t="shared" si="265"/>
        <v>9.428129829984544E-2</v>
      </c>
      <c r="BR37" s="65">
        <f t="shared" si="266"/>
        <v>7.358351729212656E-2</v>
      </c>
      <c r="BS37" s="289">
        <f t="shared" ref="BS37:BT37" si="361">BS7+BS17</f>
        <v>170</v>
      </c>
      <c r="BT37" s="287">
        <f t="shared" si="361"/>
        <v>132</v>
      </c>
      <c r="BU37" s="288">
        <f>BU7+BU17</f>
        <v>302</v>
      </c>
      <c r="BV37" s="63">
        <f t="shared" si="268"/>
        <v>0.23876404494382023</v>
      </c>
      <c r="BW37" s="64">
        <f t="shared" si="269"/>
        <v>0.20401854714064915</v>
      </c>
      <c r="BX37" s="298">
        <f t="shared" si="270"/>
        <v>0.22222222222222221</v>
      </c>
      <c r="BY37" s="289">
        <f t="shared" ref="BY37:BZ37" si="362">BY7+BY17</f>
        <v>25</v>
      </c>
      <c r="BZ37" s="287">
        <f t="shared" si="362"/>
        <v>14</v>
      </c>
      <c r="CA37" s="288">
        <f>CA7+CA17</f>
        <v>39</v>
      </c>
      <c r="CB37" s="63">
        <f t="shared" si="272"/>
        <v>3.51123595505618E-2</v>
      </c>
      <c r="CC37" s="64">
        <f t="shared" si="273"/>
        <v>2.1638330757341576E-2</v>
      </c>
      <c r="CD37" s="65">
        <f t="shared" si="274"/>
        <v>2.8697571743929361E-2</v>
      </c>
      <c r="CE37" s="289">
        <f>CE7+CE17</f>
        <v>177</v>
      </c>
      <c r="CF37" s="287">
        <f>CF7+CF17</f>
        <v>112</v>
      </c>
      <c r="CG37" s="295">
        <f>CG7+CG17</f>
        <v>289</v>
      </c>
      <c r="CH37" s="97">
        <f t="shared" si="275"/>
        <v>0.24859550561797752</v>
      </c>
      <c r="CI37" s="64">
        <f t="shared" si="276"/>
        <v>0.17310664605873261</v>
      </c>
      <c r="CJ37" s="65">
        <f t="shared" si="277"/>
        <v>0.21265636497424578</v>
      </c>
      <c r="CK37" s="286">
        <f t="shared" ref="CK37:CL37" si="363">CK7+CK17</f>
        <v>21</v>
      </c>
      <c r="CL37" s="287">
        <f t="shared" si="363"/>
        <v>20</v>
      </c>
      <c r="CM37" s="295">
        <f>CM7+CM17</f>
        <v>41</v>
      </c>
      <c r="CN37" s="97">
        <f t="shared" si="279"/>
        <v>2.9494382022471909E-2</v>
      </c>
      <c r="CO37" s="64">
        <f t="shared" si="280"/>
        <v>3.0911901081916538E-2</v>
      </c>
      <c r="CP37" s="65">
        <f t="shared" si="281"/>
        <v>3.016924208977189E-2</v>
      </c>
      <c r="CQ37" s="99">
        <f t="shared" ref="CQ37:CR37" si="364">CQ7+CQ17</f>
        <v>198</v>
      </c>
      <c r="CR37" s="100">
        <f t="shared" si="364"/>
        <v>132</v>
      </c>
      <c r="CS37" s="101">
        <f>CS7+CS17</f>
        <v>330</v>
      </c>
      <c r="CT37" s="102">
        <f t="shared" si="283"/>
        <v>0.27808988764044945</v>
      </c>
      <c r="CU37" s="64">
        <f t="shared" si="284"/>
        <v>0.20401854714064915</v>
      </c>
      <c r="CV37" s="65">
        <f t="shared" si="285"/>
        <v>0.24282560706401765</v>
      </c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</row>
    <row r="38" spans="1:119 16347:16384" s="121" customFormat="1" ht="13" customHeight="1" thickBot="1">
      <c r="A38" s="299" t="s">
        <v>78</v>
      </c>
      <c r="B38" s="300">
        <f>B15</f>
        <v>217</v>
      </c>
      <c r="C38" s="301">
        <f>C15</f>
        <v>161</v>
      </c>
      <c r="D38" s="302">
        <f>D15</f>
        <v>378</v>
      </c>
      <c r="E38" s="303">
        <f t="shared" ref="E38:F38" si="365">E15</f>
        <v>63</v>
      </c>
      <c r="F38" s="301">
        <f t="shared" si="365"/>
        <v>46</v>
      </c>
      <c r="G38" s="302">
        <f>G15</f>
        <v>109</v>
      </c>
      <c r="H38" s="304">
        <f t="shared" si="227"/>
        <v>0.29032258064516131</v>
      </c>
      <c r="I38" s="305">
        <f t="shared" si="228"/>
        <v>0.2857142857142857</v>
      </c>
      <c r="J38" s="306">
        <f t="shared" si="229"/>
        <v>0.28835978835978837</v>
      </c>
      <c r="K38" s="303">
        <f t="shared" ref="K38:L38" si="366">K15</f>
        <v>39</v>
      </c>
      <c r="L38" s="301">
        <f t="shared" si="366"/>
        <v>34</v>
      </c>
      <c r="M38" s="302">
        <f>M15</f>
        <v>73</v>
      </c>
      <c r="N38" s="304">
        <f t="shared" si="304"/>
        <v>0.61904761904761907</v>
      </c>
      <c r="O38" s="305">
        <f t="shared" si="305"/>
        <v>0.73913043478260865</v>
      </c>
      <c r="P38" s="306">
        <f t="shared" si="306"/>
        <v>0.66972477064220182</v>
      </c>
      <c r="Q38" s="303">
        <f t="shared" ref="Q38:R38" si="367">Q15</f>
        <v>50</v>
      </c>
      <c r="R38" s="301">
        <f t="shared" si="367"/>
        <v>25</v>
      </c>
      <c r="S38" s="302">
        <f>S15</f>
        <v>75</v>
      </c>
      <c r="T38" s="307">
        <f t="shared" si="233"/>
        <v>0.2304147465437788</v>
      </c>
      <c r="U38" s="308">
        <f t="shared" si="234"/>
        <v>0.15527950310559005</v>
      </c>
      <c r="V38" s="309">
        <f t="shared" si="235"/>
        <v>0.1984126984126984</v>
      </c>
      <c r="W38" s="303">
        <f t="shared" ref="W38:X38" si="368">W15</f>
        <v>97</v>
      </c>
      <c r="X38" s="301">
        <f t="shared" si="368"/>
        <v>91</v>
      </c>
      <c r="Y38" s="302">
        <f>Y15</f>
        <v>188</v>
      </c>
      <c r="Z38" s="307">
        <f t="shared" si="237"/>
        <v>0.44700460829493088</v>
      </c>
      <c r="AA38" s="308">
        <f t="shared" si="238"/>
        <v>0.56521739130434778</v>
      </c>
      <c r="AB38" s="309">
        <f t="shared" si="239"/>
        <v>0.49735449735449733</v>
      </c>
      <c r="AC38" s="310">
        <f t="shared" ref="AC38:AD38" si="369">AC15</f>
        <v>0</v>
      </c>
      <c r="AD38" s="311">
        <f t="shared" si="369"/>
        <v>1</v>
      </c>
      <c r="AE38" s="312">
        <f>AE15</f>
        <v>1</v>
      </c>
      <c r="AF38" s="313">
        <f t="shared" si="241"/>
        <v>0</v>
      </c>
      <c r="AG38" s="308">
        <f t="shared" si="242"/>
        <v>6.2111801242236021E-3</v>
      </c>
      <c r="AH38" s="314">
        <f t="shared" si="243"/>
        <v>2.6455026455026454E-3</v>
      </c>
      <c r="AI38" s="303">
        <f t="shared" ref="AI38:AJ38" si="370">AI15</f>
        <v>147</v>
      </c>
      <c r="AJ38" s="301">
        <f t="shared" si="370"/>
        <v>117</v>
      </c>
      <c r="AK38" s="302">
        <f>AK15</f>
        <v>264</v>
      </c>
      <c r="AL38" s="307">
        <f t="shared" si="292"/>
        <v>0.67741935483870963</v>
      </c>
      <c r="AM38" s="308">
        <f t="shared" si="245"/>
        <v>0.72670807453416153</v>
      </c>
      <c r="AN38" s="309">
        <f t="shared" si="246"/>
        <v>0.69841269841269837</v>
      </c>
      <c r="AO38" s="303">
        <f t="shared" ref="AO38:AP38" si="371">AO15</f>
        <v>43</v>
      </c>
      <c r="AP38" s="301">
        <f t="shared" si="371"/>
        <v>38</v>
      </c>
      <c r="AQ38" s="302">
        <f>AQ15</f>
        <v>81</v>
      </c>
      <c r="AR38" s="307">
        <f t="shared" si="248"/>
        <v>0.19815668202764977</v>
      </c>
      <c r="AS38" s="308">
        <f t="shared" si="249"/>
        <v>0.2360248447204969</v>
      </c>
      <c r="AT38" s="309">
        <f t="shared" si="250"/>
        <v>0.21428571428571427</v>
      </c>
      <c r="AU38" s="310">
        <f t="shared" ref="AU38:AV38" si="372">AU15</f>
        <v>0</v>
      </c>
      <c r="AV38" s="311">
        <f t="shared" si="372"/>
        <v>2</v>
      </c>
      <c r="AW38" s="312">
        <f>AW15</f>
        <v>2</v>
      </c>
      <c r="AX38" s="304">
        <f t="shared" si="252"/>
        <v>0</v>
      </c>
      <c r="AY38" s="305">
        <f t="shared" si="253"/>
        <v>1.2422360248447204E-2</v>
      </c>
      <c r="AZ38" s="306">
        <f t="shared" si="254"/>
        <v>5.2910052910052907E-3</v>
      </c>
      <c r="BA38" s="310">
        <f t="shared" ref="BA38:BB38" si="373">BA15</f>
        <v>0</v>
      </c>
      <c r="BB38" s="311">
        <f t="shared" si="373"/>
        <v>0</v>
      </c>
      <c r="BC38" s="312">
        <f>BC15</f>
        <v>0</v>
      </c>
      <c r="BD38" s="304">
        <f t="shared" si="256"/>
        <v>0</v>
      </c>
      <c r="BE38" s="305">
        <f t="shared" si="257"/>
        <v>0</v>
      </c>
      <c r="BF38" s="306">
        <f t="shared" si="258"/>
        <v>0</v>
      </c>
      <c r="BG38" s="303">
        <f t="shared" ref="BG38:BH38" si="374">BG15</f>
        <v>16</v>
      </c>
      <c r="BH38" s="301">
        <f t="shared" si="374"/>
        <v>20</v>
      </c>
      <c r="BI38" s="315">
        <f>BI15</f>
        <v>36</v>
      </c>
      <c r="BJ38" s="304">
        <f t="shared" si="260"/>
        <v>7.3732718894009217E-2</v>
      </c>
      <c r="BK38" s="305">
        <f t="shared" si="261"/>
        <v>0.12422360248447205</v>
      </c>
      <c r="BL38" s="306">
        <f t="shared" si="262"/>
        <v>9.5238095238095233E-2</v>
      </c>
      <c r="BM38" s="316">
        <f t="shared" ref="BM38:BN38" si="375">BM15</f>
        <v>1</v>
      </c>
      <c r="BN38" s="311">
        <f t="shared" si="375"/>
        <v>1</v>
      </c>
      <c r="BO38" s="317">
        <f>BO15</f>
        <v>2</v>
      </c>
      <c r="BP38" s="304">
        <f t="shared" si="264"/>
        <v>4.608294930875576E-3</v>
      </c>
      <c r="BQ38" s="305">
        <f t="shared" si="265"/>
        <v>6.2111801242236021E-3</v>
      </c>
      <c r="BR38" s="306">
        <f t="shared" si="266"/>
        <v>5.2910052910052907E-3</v>
      </c>
      <c r="BS38" s="303">
        <f t="shared" ref="BS38:BT38" si="376">BS15</f>
        <v>48</v>
      </c>
      <c r="BT38" s="301">
        <f t="shared" si="376"/>
        <v>23</v>
      </c>
      <c r="BU38" s="302">
        <f>BU15</f>
        <v>71</v>
      </c>
      <c r="BV38" s="318">
        <f t="shared" si="268"/>
        <v>0.22119815668202766</v>
      </c>
      <c r="BW38" s="305">
        <f t="shared" si="269"/>
        <v>0.14285714285714285</v>
      </c>
      <c r="BX38" s="319">
        <f t="shared" si="270"/>
        <v>0.18783068783068782</v>
      </c>
      <c r="BY38" s="303">
        <f t="shared" ref="BY38:BZ38" si="377">BY15</f>
        <v>5</v>
      </c>
      <c r="BZ38" s="301">
        <f t="shared" si="377"/>
        <v>0</v>
      </c>
      <c r="CA38" s="302">
        <f>CA15</f>
        <v>5</v>
      </c>
      <c r="CB38" s="318">
        <f t="shared" si="272"/>
        <v>2.3041474654377881E-2</v>
      </c>
      <c r="CC38" s="305">
        <f t="shared" si="273"/>
        <v>0</v>
      </c>
      <c r="CD38" s="306">
        <f t="shared" si="274"/>
        <v>1.3227513227513227E-2</v>
      </c>
      <c r="CE38" s="303">
        <f>CE15</f>
        <v>43</v>
      </c>
      <c r="CF38" s="301">
        <f>CF15</f>
        <v>20</v>
      </c>
      <c r="CG38" s="315">
        <f>CG15</f>
        <v>63</v>
      </c>
      <c r="CH38" s="304">
        <f t="shared" si="275"/>
        <v>0.19815668202764977</v>
      </c>
      <c r="CI38" s="305">
        <f t="shared" si="276"/>
        <v>0.12422360248447205</v>
      </c>
      <c r="CJ38" s="306">
        <f t="shared" si="277"/>
        <v>0.16666666666666666</v>
      </c>
      <c r="CK38" s="300">
        <f t="shared" ref="CK38:CL38" si="378">CK15</f>
        <v>6</v>
      </c>
      <c r="CL38" s="301">
        <f t="shared" si="378"/>
        <v>3</v>
      </c>
      <c r="CM38" s="315">
        <f>CM15</f>
        <v>9</v>
      </c>
      <c r="CN38" s="304">
        <f t="shared" si="279"/>
        <v>2.7649769585253458E-2</v>
      </c>
      <c r="CO38" s="305">
        <f t="shared" si="280"/>
        <v>1.8633540372670808E-2</v>
      </c>
      <c r="CP38" s="306">
        <f t="shared" si="281"/>
        <v>2.3809523809523808E-2</v>
      </c>
      <c r="CQ38" s="320">
        <f t="shared" ref="CQ38:CR38" si="379">CQ15</f>
        <v>49</v>
      </c>
      <c r="CR38" s="321">
        <f t="shared" si="379"/>
        <v>23</v>
      </c>
      <c r="CS38" s="322">
        <f>CS15</f>
        <v>72</v>
      </c>
      <c r="CT38" s="323">
        <f t="shared" si="283"/>
        <v>0.22580645161290322</v>
      </c>
      <c r="CU38" s="305">
        <f t="shared" si="284"/>
        <v>0.14285714285714285</v>
      </c>
      <c r="CV38" s="306">
        <f t="shared" si="285"/>
        <v>0.19047619047619047</v>
      </c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</row>
    <row r="39" spans="1:119 16347:16384" s="121" customFormat="1" ht="13" customHeight="1" thickTop="1">
      <c r="A39" s="324" t="s">
        <v>68</v>
      </c>
      <c r="B39" s="325">
        <f>SUM(B32:B38)</f>
        <v>6373</v>
      </c>
      <c r="C39" s="326">
        <f>SUM(C32:C38)</f>
        <v>6056</v>
      </c>
      <c r="D39" s="327">
        <f>SUM(D32:D38)</f>
        <v>12429</v>
      </c>
      <c r="E39" s="328">
        <f t="shared" ref="E39:F39" si="380">SUM(E32:E38)</f>
        <v>1221</v>
      </c>
      <c r="F39" s="326">
        <f t="shared" si="380"/>
        <v>1362</v>
      </c>
      <c r="G39" s="327">
        <f>SUM(G32:G38)</f>
        <v>2583</v>
      </c>
      <c r="H39" s="329">
        <f t="shared" si="227"/>
        <v>0.19158951828024479</v>
      </c>
      <c r="I39" s="330">
        <f t="shared" si="228"/>
        <v>0.22490092470277412</v>
      </c>
      <c r="J39" s="331">
        <f t="shared" si="229"/>
        <v>0.20782041998551773</v>
      </c>
      <c r="K39" s="328">
        <f t="shared" ref="K39" si="381">SUM(K32:K38)</f>
        <v>746</v>
      </c>
      <c r="L39" s="326">
        <f t="shared" ref="L39" si="382">SUM(L32:L38)</f>
        <v>877</v>
      </c>
      <c r="M39" s="327">
        <f>SUM(M32:M38)</f>
        <v>1623</v>
      </c>
      <c r="N39" s="229">
        <f t="shared" si="304"/>
        <v>0.61097461097461092</v>
      </c>
      <c r="O39" s="230">
        <f t="shared" si="305"/>
        <v>0.64390602055800295</v>
      </c>
      <c r="P39" s="231">
        <f t="shared" si="306"/>
        <v>0.62833914053426243</v>
      </c>
      <c r="Q39" s="328">
        <f t="shared" ref="Q39" si="383">SUM(Q32:Q38)</f>
        <v>929</v>
      </c>
      <c r="R39" s="326">
        <f t="shared" ref="R39" si="384">SUM(R32:R38)</f>
        <v>949</v>
      </c>
      <c r="S39" s="327">
        <f>SUM(S32:S38)</f>
        <v>1878</v>
      </c>
      <c r="T39" s="332">
        <f t="shared" si="233"/>
        <v>0.14577122234426487</v>
      </c>
      <c r="U39" s="333">
        <f t="shared" si="234"/>
        <v>0.15670409511228534</v>
      </c>
      <c r="V39" s="334">
        <f t="shared" si="235"/>
        <v>0.15109823799179339</v>
      </c>
      <c r="W39" s="328">
        <f t="shared" ref="W39" si="385">SUM(W32:W38)</f>
        <v>1723</v>
      </c>
      <c r="X39" s="326">
        <f t="shared" ref="X39" si="386">SUM(X32:X38)</f>
        <v>2118</v>
      </c>
      <c r="Y39" s="327">
        <f>SUM(Y32:Y38)</f>
        <v>3841</v>
      </c>
      <c r="Z39" s="332">
        <f t="shared" si="237"/>
        <v>0.27035932841675819</v>
      </c>
      <c r="AA39" s="333">
        <f t="shared" si="238"/>
        <v>0.34973579920739761</v>
      </c>
      <c r="AB39" s="334">
        <f t="shared" si="239"/>
        <v>0.30903532062112798</v>
      </c>
      <c r="AC39" s="335">
        <f t="shared" ref="AC39" si="387">SUM(AC32:AC38)</f>
        <v>1</v>
      </c>
      <c r="AD39" s="336">
        <f t="shared" ref="AD39" si="388">SUM(AD32:AD38)</f>
        <v>5</v>
      </c>
      <c r="AE39" s="337">
        <f>SUM(AE32:AE38)</f>
        <v>6</v>
      </c>
      <c r="AF39" s="338">
        <f t="shared" si="241"/>
        <v>1.5691197238349287E-4</v>
      </c>
      <c r="AG39" s="333">
        <f t="shared" si="242"/>
        <v>8.2562747688243068E-4</v>
      </c>
      <c r="AH39" s="339">
        <f t="shared" si="243"/>
        <v>4.8274197441467538E-4</v>
      </c>
      <c r="AI39" s="328">
        <f t="shared" ref="AI39" si="389">SUM(AI32:AI38)</f>
        <v>2653</v>
      </c>
      <c r="AJ39" s="326">
        <f t="shared" ref="AJ39" si="390">SUM(AJ32:AJ38)</f>
        <v>3072</v>
      </c>
      <c r="AK39" s="327">
        <f>SUM(AK32:AK38)</f>
        <v>5725</v>
      </c>
      <c r="AL39" s="332">
        <f t="shared" si="292"/>
        <v>0.41628746273340655</v>
      </c>
      <c r="AM39" s="333">
        <f t="shared" si="245"/>
        <v>0.50726552179656537</v>
      </c>
      <c r="AN39" s="334">
        <f t="shared" si="246"/>
        <v>0.46061630058733605</v>
      </c>
      <c r="AO39" s="328">
        <f t="shared" ref="AO39" si="391">SUM(AO32:AO38)</f>
        <v>1475</v>
      </c>
      <c r="AP39" s="326">
        <f t="shared" ref="AP39" si="392">SUM(AP32:AP38)</f>
        <v>2073</v>
      </c>
      <c r="AQ39" s="327">
        <f>SUM(AQ32:AQ38)</f>
        <v>3548</v>
      </c>
      <c r="AR39" s="332">
        <f t="shared" si="248"/>
        <v>0.23144515926565196</v>
      </c>
      <c r="AS39" s="333">
        <f t="shared" si="249"/>
        <v>0.34230515191545574</v>
      </c>
      <c r="AT39" s="334">
        <f t="shared" si="250"/>
        <v>0.28546142087054471</v>
      </c>
      <c r="AU39" s="335">
        <f t="shared" ref="AU39" si="393">SUM(AU32:AU38)</f>
        <v>30</v>
      </c>
      <c r="AV39" s="336">
        <f t="shared" ref="AV39" si="394">SUM(AV32:AV38)</f>
        <v>56</v>
      </c>
      <c r="AW39" s="337">
        <f>SUM(AW32:AW38)</f>
        <v>86</v>
      </c>
      <c r="AX39" s="329">
        <f t="shared" si="252"/>
        <v>4.7073591715047856E-3</v>
      </c>
      <c r="AY39" s="330">
        <f t="shared" si="253"/>
        <v>9.247027741083224E-3</v>
      </c>
      <c r="AZ39" s="331">
        <f t="shared" si="254"/>
        <v>6.9193016332770134E-3</v>
      </c>
      <c r="BA39" s="335">
        <f t="shared" ref="BA39" si="395">SUM(BA32:BA38)</f>
        <v>5</v>
      </c>
      <c r="BB39" s="336">
        <f t="shared" ref="BB39" si="396">SUM(BB32:BB38)</f>
        <v>4</v>
      </c>
      <c r="BC39" s="337">
        <f>SUM(BC32:BC38)</f>
        <v>9</v>
      </c>
      <c r="BD39" s="329">
        <f t="shared" si="256"/>
        <v>7.8455986191746426E-4</v>
      </c>
      <c r="BE39" s="330">
        <f t="shared" si="257"/>
        <v>6.6050198150594452E-4</v>
      </c>
      <c r="BF39" s="331">
        <f t="shared" si="258"/>
        <v>7.2411296162201298E-4</v>
      </c>
      <c r="BG39" s="328">
        <f t="shared" ref="BG39" si="397">SUM(BG32:BG38)</f>
        <v>1234</v>
      </c>
      <c r="BH39" s="326">
        <f t="shared" ref="BH39" si="398">SUM(BH32:BH38)</f>
        <v>1266</v>
      </c>
      <c r="BI39" s="340">
        <f>SUM(BI32:BI38)</f>
        <v>2500</v>
      </c>
      <c r="BJ39" s="329">
        <f t="shared" si="260"/>
        <v>0.1936293739212302</v>
      </c>
      <c r="BK39" s="330">
        <f t="shared" si="261"/>
        <v>0.20904887714663145</v>
      </c>
      <c r="BL39" s="331">
        <f t="shared" si="262"/>
        <v>0.20114248933944806</v>
      </c>
      <c r="BM39" s="341">
        <f t="shared" ref="BM39" si="399">SUM(BM32:BM38)</f>
        <v>544</v>
      </c>
      <c r="BN39" s="336">
        <f t="shared" ref="BN39" si="400">SUM(BN32:BN38)</f>
        <v>435</v>
      </c>
      <c r="BO39" s="342">
        <f>SUM(BO32:BO38)</f>
        <v>979</v>
      </c>
      <c r="BP39" s="329">
        <f t="shared" si="264"/>
        <v>8.536011297662012E-2</v>
      </c>
      <c r="BQ39" s="330">
        <f t="shared" si="265"/>
        <v>7.1829590488771466E-2</v>
      </c>
      <c r="BR39" s="331">
        <f t="shared" si="266"/>
        <v>7.8767398825327864E-2</v>
      </c>
      <c r="BS39" s="356">
        <f t="shared" ref="BS39" si="401">SUM(BS32:BS38)</f>
        <v>1101</v>
      </c>
      <c r="BT39" s="326">
        <f t="shared" ref="BT39" si="402">SUM(BT32:BT38)</f>
        <v>780</v>
      </c>
      <c r="BU39" s="327">
        <f>SUM(BU32:BU38)</f>
        <v>1881</v>
      </c>
      <c r="BV39" s="343">
        <f t="shared" si="268"/>
        <v>0.17276008159422565</v>
      </c>
      <c r="BW39" s="330">
        <f t="shared" si="269"/>
        <v>0.12879788639365919</v>
      </c>
      <c r="BX39" s="344">
        <f t="shared" si="270"/>
        <v>0.15133960897900073</v>
      </c>
      <c r="BY39" s="328">
        <f t="shared" ref="BY39" si="403">SUM(BY32:BY38)</f>
        <v>270</v>
      </c>
      <c r="BZ39" s="326">
        <f t="shared" ref="BZ39" si="404">SUM(BZ32:BZ38)</f>
        <v>173</v>
      </c>
      <c r="CA39" s="327">
        <f>SUM(CA32:CA38)</f>
        <v>443</v>
      </c>
      <c r="CB39" s="343">
        <f t="shared" si="272"/>
        <v>4.2366232543543075E-2</v>
      </c>
      <c r="CC39" s="330">
        <f t="shared" si="273"/>
        <v>2.85667107001321E-2</v>
      </c>
      <c r="CD39" s="331">
        <f t="shared" si="274"/>
        <v>3.56424491109502E-2</v>
      </c>
      <c r="CE39" s="328">
        <f t="shared" ref="CE39" si="405">SUM(CE32:CE38)</f>
        <v>948</v>
      </c>
      <c r="CF39" s="326">
        <f t="shared" ref="CF39" si="406">SUM(CF32:CF38)</f>
        <v>642</v>
      </c>
      <c r="CG39" s="355">
        <f>SUM(CG32:CG38)</f>
        <v>1590</v>
      </c>
      <c r="CH39" s="329">
        <f t="shared" si="275"/>
        <v>0.14875254981955124</v>
      </c>
      <c r="CI39" s="330">
        <f t="shared" si="276"/>
        <v>0.1060105680317041</v>
      </c>
      <c r="CJ39" s="331">
        <f t="shared" si="277"/>
        <v>0.12792662321988896</v>
      </c>
      <c r="CK39" s="325">
        <f t="shared" ref="CK39" si="407">SUM(CK32:CK38)</f>
        <v>228</v>
      </c>
      <c r="CL39" s="326">
        <f t="shared" ref="CL39" si="408">SUM(CL32:CL38)</f>
        <v>175</v>
      </c>
      <c r="CM39" s="340">
        <f>SUM(CM32:CM38)</f>
        <v>403</v>
      </c>
      <c r="CN39" s="329">
        <f t="shared" si="279"/>
        <v>3.577592970343637E-2</v>
      </c>
      <c r="CO39" s="330">
        <f t="shared" si="280"/>
        <v>2.8896961690885074E-2</v>
      </c>
      <c r="CP39" s="331">
        <f t="shared" si="281"/>
        <v>3.2424169281519026E-2</v>
      </c>
      <c r="CQ39" s="345">
        <f t="shared" ref="CQ39:CR39" si="409">SUM(CQ32:CQ38)</f>
        <v>1176</v>
      </c>
      <c r="CR39" s="346">
        <f t="shared" si="409"/>
        <v>817</v>
      </c>
      <c r="CS39" s="347">
        <f>SUM(CS32:CS38)</f>
        <v>1993</v>
      </c>
      <c r="CT39" s="348">
        <f t="shared" si="283"/>
        <v>0.18452847952298759</v>
      </c>
      <c r="CU39" s="330">
        <f t="shared" si="284"/>
        <v>0.13490752972258918</v>
      </c>
      <c r="CV39" s="331">
        <f t="shared" si="285"/>
        <v>0.16035079250140799</v>
      </c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</row>
    <row r="40" spans="1:119 16347:16384" s="121" customFormat="1">
      <c r="A40" s="40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44"/>
      <c r="U40" s="44"/>
      <c r="V40" s="44"/>
      <c r="W40" s="42"/>
      <c r="X40" s="42"/>
      <c r="Y40" s="42"/>
      <c r="Z40" s="44"/>
      <c r="AA40" s="44"/>
      <c r="AB40" s="44"/>
      <c r="AC40" s="42"/>
      <c r="AD40" s="42"/>
      <c r="AE40" s="42"/>
      <c r="AF40" s="44"/>
      <c r="AG40" s="44"/>
      <c r="AH40" s="44"/>
      <c r="AI40" s="42"/>
      <c r="AJ40" s="42"/>
      <c r="AK40" s="42"/>
      <c r="AL40" s="44"/>
      <c r="AM40" s="44"/>
      <c r="AN40" s="44"/>
      <c r="AO40" s="42"/>
      <c r="AP40" s="42"/>
      <c r="AQ40" s="42"/>
      <c r="AR40" s="44"/>
      <c r="AS40" s="44"/>
      <c r="AT40" s="44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3"/>
      <c r="CU40" s="45"/>
      <c r="CV40" s="45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</row>
    <row r="41" spans="1:119 16347:16384" s="121" customFormat="1">
      <c r="A41" s="40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44"/>
      <c r="U41" s="44"/>
      <c r="V41" s="44"/>
      <c r="W41" s="42"/>
      <c r="X41" s="42"/>
      <c r="Y41" s="42"/>
      <c r="Z41" s="44"/>
      <c r="AA41" s="44"/>
      <c r="AB41" s="44"/>
      <c r="AC41" s="42"/>
      <c r="AD41" s="42"/>
      <c r="AE41" s="42"/>
      <c r="AF41" s="44"/>
      <c r="AG41" s="44"/>
      <c r="AH41" s="44"/>
      <c r="AI41" s="42"/>
      <c r="AJ41" s="42"/>
      <c r="AK41" s="42"/>
      <c r="AL41" s="44"/>
      <c r="AM41" s="44"/>
      <c r="AN41" s="44"/>
      <c r="AO41" s="42"/>
      <c r="AP41" s="42"/>
      <c r="AQ41" s="42"/>
      <c r="AR41" s="44"/>
      <c r="AS41" s="44"/>
      <c r="AT41" s="44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3"/>
      <c r="CU41" s="45"/>
      <c r="CV41" s="45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</row>
    <row r="42" spans="1:119 16347:16384" s="121" customFormat="1">
      <c r="A42" s="40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44"/>
      <c r="U42" s="44"/>
      <c r="V42" s="44"/>
      <c r="W42" s="42"/>
      <c r="X42" s="42"/>
      <c r="Y42" s="42"/>
      <c r="Z42" s="44"/>
      <c r="AA42" s="44"/>
      <c r="AB42" s="44"/>
      <c r="AC42" s="42"/>
      <c r="AD42" s="42"/>
      <c r="AE42" s="42"/>
      <c r="AF42" s="44"/>
      <c r="AG42" s="44"/>
      <c r="AH42" s="44"/>
      <c r="AI42" s="42"/>
      <c r="AJ42" s="42"/>
      <c r="AK42" s="42"/>
      <c r="AL42" s="44"/>
      <c r="AM42" s="44"/>
      <c r="AN42" s="44"/>
      <c r="AO42" s="42"/>
      <c r="AP42" s="42"/>
      <c r="AQ42" s="42"/>
      <c r="AR42" s="44"/>
      <c r="AS42" s="44"/>
      <c r="AT42" s="44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3"/>
      <c r="CU42" s="45"/>
      <c r="CV42" s="45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</row>
    <row r="43" spans="1:119 16347:16384">
      <c r="XDS43" s="121"/>
      <c r="XDT43" s="121"/>
      <c r="XDU43" s="121"/>
      <c r="XDV43" s="121"/>
      <c r="XDW43" s="121"/>
      <c r="XDX43" s="121"/>
      <c r="XDY43" s="121"/>
      <c r="XDZ43" s="121"/>
      <c r="XEA43" s="121"/>
      <c r="XEB43" s="121"/>
      <c r="XEC43" s="121"/>
      <c r="XED43" s="121"/>
      <c r="XEE43" s="121"/>
      <c r="XEF43" s="121"/>
      <c r="XEG43" s="121"/>
      <c r="XEH43" s="121"/>
      <c r="XEI43" s="121"/>
      <c r="XEJ43" s="121"/>
      <c r="XEK43" s="121"/>
      <c r="XEL43" s="121"/>
      <c r="XEM43" s="121"/>
      <c r="XEN43" s="121"/>
      <c r="XEO43" s="121"/>
      <c r="XEP43" s="121"/>
      <c r="XEQ43" s="121"/>
      <c r="XER43" s="121"/>
      <c r="XES43" s="121"/>
      <c r="XET43" s="121"/>
      <c r="XEU43" s="121"/>
      <c r="XEV43" s="121"/>
      <c r="XEW43" s="121"/>
      <c r="XEX43" s="121"/>
      <c r="XEY43" s="121"/>
      <c r="XEZ43" s="121"/>
      <c r="XFA43" s="121"/>
      <c r="XFB43" s="121"/>
      <c r="XFC43" s="121"/>
      <c r="XFD43" s="121"/>
    </row>
  </sheetData>
  <mergeCells count="83">
    <mergeCell ref="CQ3:CS3"/>
    <mergeCell ref="CH3:CJ3"/>
    <mergeCell ref="CK3:CM3"/>
    <mergeCell ref="CN3:CP3"/>
    <mergeCell ref="BM3:BO3"/>
    <mergeCell ref="AU3:AW3"/>
    <mergeCell ref="AX3:AZ3"/>
    <mergeCell ref="BA3:BC3"/>
    <mergeCell ref="BD3:BF3"/>
    <mergeCell ref="BG3:BI3"/>
    <mergeCell ref="CE2:CV2"/>
    <mergeCell ref="AR3:AR4"/>
    <mergeCell ref="AS3:AS4"/>
    <mergeCell ref="AT3:AT4"/>
    <mergeCell ref="CB3:CD3"/>
    <mergeCell ref="AU2:BF2"/>
    <mergeCell ref="BG2:BR2"/>
    <mergeCell ref="BS2:CD2"/>
    <mergeCell ref="CT3:CV3"/>
    <mergeCell ref="AR2:AT2"/>
    <mergeCell ref="BP3:BR3"/>
    <mergeCell ref="BS3:BU3"/>
    <mergeCell ref="BV3:BX3"/>
    <mergeCell ref="BY3:CA3"/>
    <mergeCell ref="BJ3:BL3"/>
    <mergeCell ref="CE3:CG3"/>
    <mergeCell ref="B2:D2"/>
    <mergeCell ref="E2:G2"/>
    <mergeCell ref="H2:J2"/>
    <mergeCell ref="K2:M2"/>
    <mergeCell ref="Q2:S2"/>
    <mergeCell ref="T3:T4"/>
    <mergeCell ref="U3:U4"/>
    <mergeCell ref="V3:V4"/>
    <mergeCell ref="W3:W4"/>
    <mergeCell ref="AL3:AL4"/>
    <mergeCell ref="F3:F4"/>
    <mergeCell ref="G3:G4"/>
    <mergeCell ref="T2:V2"/>
    <mergeCell ref="W2:Y2"/>
    <mergeCell ref="Z2:AB2"/>
    <mergeCell ref="H3:H4"/>
    <mergeCell ref="I3:I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D3:D4"/>
    <mergeCell ref="E3:E4"/>
    <mergeCell ref="J3:J4"/>
    <mergeCell ref="AI2:AK2"/>
    <mergeCell ref="N2:P2"/>
    <mergeCell ref="M3:M4"/>
    <mergeCell ref="AL2:AN2"/>
    <mergeCell ref="Z3:Z4"/>
    <mergeCell ref="AA3:AA4"/>
    <mergeCell ref="AB3:AB4"/>
    <mergeCell ref="AC3:AC4"/>
    <mergeCell ref="AD3:AD4"/>
    <mergeCell ref="AE3:AE4"/>
    <mergeCell ref="X3:X4"/>
    <mergeCell ref="AC2:AE2"/>
    <mergeCell ref="AF2:AH2"/>
    <mergeCell ref="AF3:AF4"/>
    <mergeCell ref="AG3:AG4"/>
    <mergeCell ref="AO2:AQ2"/>
    <mergeCell ref="AH3:AH4"/>
    <mergeCell ref="AI3:AI4"/>
    <mergeCell ref="AJ3:AJ4"/>
    <mergeCell ref="AK3:AK4"/>
    <mergeCell ref="AQ3:AQ4"/>
    <mergeCell ref="AM3:AM4"/>
    <mergeCell ref="AN3:AN4"/>
    <mergeCell ref="AO3:AO4"/>
    <mergeCell ref="AP3:AP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3" manualBreakCount="3">
    <brk id="22" max="1048575" man="1"/>
    <brk id="46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</vt:lpstr>
      <vt:lpstr>有病者率</vt:lpstr>
      <vt:lpstr>12歳児</vt:lpstr>
      <vt:lpstr>'12歳児'!Print_Area</vt:lpstr>
      <vt:lpstr>一人平均う歯数!Print_Area</vt:lpstr>
      <vt:lpstr>有病者率!Print_Area</vt:lpstr>
      <vt:lpstr>'12歳児'!Print_Titles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2023-09-20T04:48:43Z</cp:lastPrinted>
  <dcterms:created xsi:type="dcterms:W3CDTF">2002-05-14T00:48:31Z</dcterms:created>
  <dcterms:modified xsi:type="dcterms:W3CDTF">2023-09-27T01:18:33Z</dcterms:modified>
</cp:coreProperties>
</file>